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965" yWindow="990" windowWidth="7215" windowHeight="6735" tabRatio="732"/>
  </bookViews>
  <sheets>
    <sheet name="Rekap-All" sheetId="126" r:id="rId1"/>
    <sheet name="Hut-BP" sheetId="147" r:id="rId2"/>
    <sheet name="Hut-PPM" sheetId="157" r:id="rId3"/>
    <sheet name="Hut-BKW" sheetId="146" r:id="rId4"/>
    <sheet name="Hut-Riverside" sheetId="155" r:id="rId5"/>
    <sheet name="Hut-D'Stone" sheetId="156" r:id="rId6"/>
    <sheet name="Hut-BMP" sheetId="150" r:id="rId7"/>
    <sheet name="Hut-MR" sheetId="159" r:id="rId8"/>
    <sheet name="Hut-BTB" sheetId="151" r:id="rId9"/>
    <sheet name="Hut-PGP" sheetId="153" r:id="rId10"/>
    <sheet name="Hut-VTB" sheetId="152" r:id="rId11"/>
    <sheet name="Hut-BEM" sheetId="154" r:id="rId12"/>
    <sheet name="Hut-VKB" sheetId="162" r:id="rId13"/>
    <sheet name="Hut-GCM" sheetId="160" r:id="rId14"/>
    <sheet name="Hut-BTP" sheetId="161" r:id="rId15"/>
    <sheet name="Hut-PR" sheetId="163" r:id="rId16"/>
  </sheets>
  <definedNames>
    <definedName name="_xlnm.Print_Titles" localSheetId="6">'Hut-BMP'!$43:$44</definedName>
    <definedName name="_xlnm.Print_Titles" localSheetId="8">'Hut-BTB'!$35:$36</definedName>
    <definedName name="_xlnm.Print_Titles" localSheetId="0">'Rekap-All'!$6:$8</definedName>
  </definedNames>
  <calcPr calcId="145621"/>
</workbook>
</file>

<file path=xl/calcChain.xml><?xml version="1.0" encoding="utf-8"?>
<calcChain xmlns="http://schemas.openxmlformats.org/spreadsheetml/2006/main">
  <c r="B54" i="163" l="1"/>
  <c r="B50" i="163"/>
  <c r="B56" i="163" s="1"/>
  <c r="B35" i="163"/>
  <c r="B31" i="163"/>
  <c r="B15" i="163"/>
  <c r="B11" i="163"/>
  <c r="T56" i="163"/>
  <c r="Q56" i="163"/>
  <c r="G54" i="163"/>
  <c r="G56" i="163" s="1"/>
  <c r="G50" i="163"/>
  <c r="G35" i="163"/>
  <c r="G31" i="163"/>
  <c r="G15" i="163"/>
  <c r="G11" i="163"/>
  <c r="G11" i="161"/>
  <c r="B53" i="161"/>
  <c r="B49" i="161"/>
  <c r="B34" i="161"/>
  <c r="B30" i="161"/>
  <c r="B15" i="161"/>
  <c r="B11" i="161"/>
  <c r="G53" i="161"/>
  <c r="AB55" i="161"/>
  <c r="AA55" i="161"/>
  <c r="Z55" i="161"/>
  <c r="Y55" i="161"/>
  <c r="X55" i="161"/>
  <c r="W55" i="161"/>
  <c r="V55" i="161"/>
  <c r="U55" i="161"/>
  <c r="T55" i="161"/>
  <c r="S55" i="161"/>
  <c r="R55" i="161"/>
  <c r="Q55" i="161"/>
  <c r="G55" i="161"/>
  <c r="G49" i="161"/>
  <c r="G34" i="161"/>
  <c r="G30" i="161"/>
  <c r="G15" i="161"/>
  <c r="G13" i="160"/>
  <c r="B13" i="160"/>
  <c r="B47" i="160"/>
  <c r="B70" i="160"/>
  <c r="B66" i="160"/>
  <c r="B51" i="160"/>
  <c r="B17" i="160"/>
  <c r="G51" i="160"/>
  <c r="G66" i="160"/>
  <c r="G70" i="160"/>
  <c r="G72" i="160" s="1"/>
  <c r="AB72" i="160"/>
  <c r="AA72" i="160"/>
  <c r="Z72" i="160"/>
  <c r="Y72" i="160"/>
  <c r="X72" i="160"/>
  <c r="W72" i="160"/>
  <c r="V72" i="160"/>
  <c r="U72" i="160"/>
  <c r="T72" i="160"/>
  <c r="S72" i="160"/>
  <c r="R72" i="160"/>
  <c r="Q72" i="160"/>
  <c r="G47" i="160"/>
  <c r="G17" i="160"/>
  <c r="AB55" i="162"/>
  <c r="AA55" i="162"/>
  <c r="Z55" i="162"/>
  <c r="Y55" i="162"/>
  <c r="X55" i="162"/>
  <c r="W55" i="162"/>
  <c r="V55" i="162"/>
  <c r="U55" i="162"/>
  <c r="T55" i="162"/>
  <c r="S55" i="162"/>
  <c r="R55" i="162"/>
  <c r="Q55" i="162"/>
  <c r="G55" i="162"/>
  <c r="G53" i="162"/>
  <c r="G49" i="162"/>
  <c r="G36" i="162"/>
  <c r="G17" i="162"/>
  <c r="G57" i="162" s="1"/>
  <c r="G15" i="162"/>
  <c r="G11" i="162"/>
  <c r="G34" i="162"/>
  <c r="G30" i="162"/>
  <c r="B30" i="162"/>
  <c r="B15" i="162"/>
  <c r="B11" i="162"/>
  <c r="B53" i="162"/>
  <c r="B49" i="162"/>
  <c r="B34" i="162"/>
  <c r="AB62" i="154"/>
  <c r="AA62" i="154"/>
  <c r="Z62" i="154"/>
  <c r="Y62" i="154"/>
  <c r="X62" i="154"/>
  <c r="W62" i="154"/>
  <c r="V62" i="154"/>
  <c r="U62" i="154"/>
  <c r="T62" i="154"/>
  <c r="S62" i="154"/>
  <c r="R62" i="154"/>
  <c r="Q62" i="154"/>
  <c r="B13" i="154"/>
  <c r="B37" i="154"/>
  <c r="B60" i="154"/>
  <c r="B56" i="154"/>
  <c r="B41" i="154"/>
  <c r="B17" i="154"/>
  <c r="G60" i="154"/>
  <c r="G56" i="154"/>
  <c r="G62" i="154" s="1"/>
  <c r="G41" i="154"/>
  <c r="G37" i="154"/>
  <c r="G17" i="154"/>
  <c r="G13" i="154"/>
  <c r="G17" i="152"/>
  <c r="G13" i="152"/>
  <c r="G36" i="152"/>
  <c r="AB57" i="152"/>
  <c r="AA57" i="152"/>
  <c r="Z57" i="152"/>
  <c r="Y57" i="152"/>
  <c r="X57" i="152"/>
  <c r="W57" i="152"/>
  <c r="V57" i="152"/>
  <c r="U57" i="152"/>
  <c r="T57" i="152"/>
  <c r="S57" i="152"/>
  <c r="R57" i="152"/>
  <c r="Q57" i="152"/>
  <c r="G57" i="152"/>
  <c r="G55" i="152"/>
  <c r="G51" i="152"/>
  <c r="B55" i="152"/>
  <c r="B57" i="152" s="1"/>
  <c r="B51" i="152"/>
  <c r="G32" i="152"/>
  <c r="B36" i="152"/>
  <c r="B32" i="152"/>
  <c r="B17" i="152"/>
  <c r="G11" i="153"/>
  <c r="G15" i="153"/>
  <c r="B15" i="153"/>
  <c r="B35" i="153"/>
  <c r="G35" i="153"/>
  <c r="G31" i="153"/>
  <c r="T56" i="153"/>
  <c r="Q56" i="153"/>
  <c r="G54" i="153"/>
  <c r="G56" i="153" s="1"/>
  <c r="G50" i="153"/>
  <c r="B54" i="153"/>
  <c r="B50" i="153"/>
  <c r="B11" i="153"/>
  <c r="T78" i="151"/>
  <c r="Q78" i="151"/>
  <c r="G57" i="151"/>
  <c r="G25" i="151"/>
  <c r="G76" i="151"/>
  <c r="G72" i="151"/>
  <c r="G78" i="151" s="1"/>
  <c r="B76" i="151"/>
  <c r="B72" i="151"/>
  <c r="G53" i="151"/>
  <c r="G21" i="151"/>
  <c r="B57" i="151"/>
  <c r="B25" i="151"/>
  <c r="V59" i="159"/>
  <c r="G59" i="159"/>
  <c r="G57" i="159"/>
  <c r="G53" i="159"/>
  <c r="G40" i="159"/>
  <c r="G38" i="159"/>
  <c r="G34" i="159"/>
  <c r="G19" i="159"/>
  <c r="G15" i="159"/>
  <c r="B15" i="159"/>
  <c r="B19" i="159"/>
  <c r="B34" i="159"/>
  <c r="B38" i="159"/>
  <c r="B53" i="159"/>
  <c r="B59" i="159"/>
  <c r="B57" i="159"/>
  <c r="AB59" i="159"/>
  <c r="AA59" i="159"/>
  <c r="Z59" i="159"/>
  <c r="Y59" i="159"/>
  <c r="X59" i="159"/>
  <c r="W59" i="159"/>
  <c r="U59" i="159"/>
  <c r="T59" i="159"/>
  <c r="S59" i="159"/>
  <c r="R59" i="159"/>
  <c r="Q59" i="159"/>
  <c r="R94" i="150"/>
  <c r="Q94" i="150"/>
  <c r="B73" i="150"/>
  <c r="B88" i="150"/>
  <c r="G94" i="150"/>
  <c r="G92" i="150"/>
  <c r="G88" i="150"/>
  <c r="G33" i="150"/>
  <c r="G73" i="150"/>
  <c r="G69" i="150"/>
  <c r="G29" i="150"/>
  <c r="B33" i="150"/>
  <c r="B92" i="150"/>
  <c r="AB94" i="150"/>
  <c r="AA94" i="150"/>
  <c r="Z94" i="150"/>
  <c r="Y94" i="150"/>
  <c r="X94" i="150"/>
  <c r="W94" i="150"/>
  <c r="V94" i="150"/>
  <c r="U94" i="150"/>
  <c r="T94" i="150"/>
  <c r="S94" i="150"/>
  <c r="G19" i="156"/>
  <c r="G59" i="156" s="1"/>
  <c r="AB57" i="156"/>
  <c r="AA57" i="156"/>
  <c r="Z57" i="156"/>
  <c r="Y57" i="156"/>
  <c r="X57" i="156"/>
  <c r="W57" i="156"/>
  <c r="V57" i="156"/>
  <c r="U57" i="156"/>
  <c r="T57" i="156"/>
  <c r="S57" i="156"/>
  <c r="R57" i="156"/>
  <c r="Q57" i="156"/>
  <c r="G57" i="156"/>
  <c r="B57" i="156"/>
  <c r="G55" i="156"/>
  <c r="G51" i="156"/>
  <c r="G36" i="156"/>
  <c r="G32" i="156"/>
  <c r="G13" i="156"/>
  <c r="G17" i="156"/>
  <c r="B17" i="156"/>
  <c r="B32" i="156"/>
  <c r="B36" i="156"/>
  <c r="B55" i="156"/>
  <c r="B51" i="156"/>
  <c r="T55" i="155"/>
  <c r="G55" i="155"/>
  <c r="G17" i="155"/>
  <c r="G15" i="155"/>
  <c r="G11" i="155"/>
  <c r="G30" i="155"/>
  <c r="G36" i="155" s="1"/>
  <c r="G34" i="155"/>
  <c r="G53" i="155"/>
  <c r="G49" i="155"/>
  <c r="B53" i="155"/>
  <c r="B49" i="155"/>
  <c r="B34" i="155"/>
  <c r="B30" i="155"/>
  <c r="B15" i="155"/>
  <c r="B11" i="155"/>
  <c r="AB55" i="155"/>
  <c r="AA55" i="155"/>
  <c r="Z55" i="155"/>
  <c r="Y55" i="155"/>
  <c r="X55" i="155"/>
  <c r="W55" i="155"/>
  <c r="V55" i="155"/>
  <c r="U55" i="155"/>
  <c r="S55" i="155"/>
  <c r="R55" i="155"/>
  <c r="Q55" i="155"/>
  <c r="B11" i="146"/>
  <c r="AB56" i="146"/>
  <c r="AA56" i="146"/>
  <c r="Z56" i="146"/>
  <c r="Y56" i="146"/>
  <c r="X56" i="146"/>
  <c r="W56" i="146"/>
  <c r="V56" i="146"/>
  <c r="U56" i="146"/>
  <c r="T56" i="146"/>
  <c r="S56" i="146"/>
  <c r="R56" i="146"/>
  <c r="Q56" i="146"/>
  <c r="B17" i="146"/>
  <c r="G17" i="146"/>
  <c r="G15" i="146"/>
  <c r="G11" i="146"/>
  <c r="G35" i="146"/>
  <c r="G56" i="146"/>
  <c r="G54" i="146"/>
  <c r="G50" i="146"/>
  <c r="G31" i="146"/>
  <c r="B54" i="146"/>
  <c r="B50" i="146"/>
  <c r="B35" i="146"/>
  <c r="B15" i="146"/>
  <c r="AB55" i="157"/>
  <c r="AA55" i="157"/>
  <c r="Z55" i="157"/>
  <c r="Y55" i="157"/>
  <c r="X55" i="157"/>
  <c r="W55" i="157"/>
  <c r="V55" i="157"/>
  <c r="U55" i="157"/>
  <c r="T55" i="157"/>
  <c r="S55" i="157"/>
  <c r="R55" i="157"/>
  <c r="Q55" i="157"/>
  <c r="G63" i="147"/>
  <c r="B63" i="147"/>
  <c r="G55" i="157"/>
  <c r="G53" i="157"/>
  <c r="G49" i="157"/>
  <c r="G34" i="157"/>
  <c r="G30" i="157"/>
  <c r="G15" i="157"/>
  <c r="G11" i="157"/>
  <c r="R63" i="147"/>
  <c r="Q63" i="147"/>
  <c r="G61" i="147"/>
  <c r="G57" i="147"/>
  <c r="G38" i="147"/>
  <c r="G42" i="147"/>
  <c r="G23" i="147"/>
  <c r="B53" i="157"/>
  <c r="B49" i="157"/>
  <c r="B34" i="157"/>
  <c r="B30" i="157"/>
  <c r="B15" i="157"/>
  <c r="B11" i="157"/>
  <c r="B61" i="147"/>
  <c r="B57" i="147"/>
  <c r="B44" i="147"/>
  <c r="B42" i="147"/>
  <c r="B38" i="147"/>
  <c r="B23" i="147"/>
  <c r="G27" i="151" l="1"/>
  <c r="B55" i="155"/>
  <c r="T63" i="147" l="1"/>
  <c r="S63" i="147"/>
  <c r="G75" i="150" l="1"/>
  <c r="B31" i="146" l="1"/>
  <c r="G59" i="151" l="1"/>
  <c r="G80" i="151" s="1"/>
  <c r="X78" i="151" l="1"/>
  <c r="B29" i="150" l="1"/>
  <c r="B31" i="153" l="1"/>
  <c r="B69" i="150" l="1"/>
  <c r="B75" i="150" s="1"/>
  <c r="B94" i="150"/>
  <c r="G35" i="150" l="1"/>
  <c r="G96" i="150" s="1"/>
  <c r="G19" i="147"/>
  <c r="G19" i="154" l="1"/>
  <c r="G17" i="161"/>
  <c r="G17" i="157"/>
  <c r="G57" i="157" s="1"/>
  <c r="G19" i="152"/>
  <c r="G43" i="154"/>
  <c r="G37" i="146"/>
  <c r="G58" i="146" s="1"/>
  <c r="G38" i="156"/>
  <c r="G17" i="163"/>
  <c r="G37" i="163"/>
  <c r="G19" i="160"/>
  <c r="G44" i="147"/>
  <c r="G53" i="160"/>
  <c r="G25" i="147"/>
  <c r="G65" i="147" s="1"/>
  <c r="G17" i="153"/>
  <c r="G37" i="153"/>
  <c r="G36" i="157"/>
  <c r="G38" i="152"/>
  <c r="G36" i="161"/>
  <c r="G21" i="159"/>
  <c r="G61" i="159" s="1"/>
  <c r="G58" i="163" l="1"/>
  <c r="G57" i="161"/>
  <c r="G74" i="160"/>
  <c r="G64" i="154"/>
  <c r="G59" i="152"/>
  <c r="G58" i="153"/>
  <c r="G57" i="155"/>
  <c r="B78" i="151"/>
  <c r="AB56" i="163" l="1"/>
  <c r="AA56" i="163"/>
  <c r="Z56" i="163"/>
  <c r="Y56" i="163"/>
  <c r="X56" i="163"/>
  <c r="W56" i="163"/>
  <c r="V56" i="163"/>
  <c r="U56" i="163"/>
  <c r="S56" i="163"/>
  <c r="R56" i="163"/>
  <c r="Q44" i="162"/>
  <c r="Q61" i="160" s="1"/>
  <c r="C50" i="162"/>
  <c r="C46" i="162"/>
  <c r="C31" i="162"/>
  <c r="C27" i="162"/>
  <c r="C12" i="162"/>
  <c r="C51" i="163" s="1"/>
  <c r="C8" i="162"/>
  <c r="C46" i="161" s="1"/>
  <c r="Q51" i="154"/>
  <c r="C57" i="154"/>
  <c r="C53" i="154"/>
  <c r="C38" i="154"/>
  <c r="C29" i="154"/>
  <c r="C14" i="154"/>
  <c r="C8" i="154"/>
  <c r="C14" i="152"/>
  <c r="C8" i="152"/>
  <c r="C33" i="152"/>
  <c r="C29" i="152"/>
  <c r="C52" i="152"/>
  <c r="C48" i="152"/>
  <c r="Q46" i="152"/>
  <c r="Q45" i="153"/>
  <c r="C51" i="153"/>
  <c r="C47" i="153"/>
  <c r="C32" i="153"/>
  <c r="C27" i="153"/>
  <c r="C12" i="153"/>
  <c r="C8" i="153"/>
  <c r="AB56" i="153"/>
  <c r="AA56" i="153"/>
  <c r="Z56" i="153"/>
  <c r="Y56" i="153"/>
  <c r="X56" i="153"/>
  <c r="W56" i="153"/>
  <c r="V56" i="153"/>
  <c r="U56" i="153"/>
  <c r="S56" i="153"/>
  <c r="R56" i="153"/>
  <c r="R78" i="151"/>
  <c r="AB78" i="151"/>
  <c r="AA78" i="151"/>
  <c r="Z78" i="151"/>
  <c r="Y78" i="151"/>
  <c r="W78" i="151"/>
  <c r="V78" i="151"/>
  <c r="U78" i="151"/>
  <c r="S78" i="151"/>
  <c r="Q67" i="151"/>
  <c r="C73" i="151"/>
  <c r="C69" i="151"/>
  <c r="C54" i="151"/>
  <c r="C37" i="151"/>
  <c r="C22" i="151"/>
  <c r="C8" i="151"/>
  <c r="Q48" i="159"/>
  <c r="C54" i="159"/>
  <c r="C50" i="159"/>
  <c r="C35" i="159"/>
  <c r="C31" i="159"/>
  <c r="C16" i="159"/>
  <c r="C8" i="159"/>
  <c r="Q83" i="150"/>
  <c r="C89" i="150"/>
  <c r="C85" i="150"/>
  <c r="C70" i="150"/>
  <c r="C45" i="150"/>
  <c r="C30" i="150"/>
  <c r="C7" i="150"/>
  <c r="Q46" i="156"/>
  <c r="C52" i="156"/>
  <c r="C48" i="156"/>
  <c r="C33" i="156"/>
  <c r="C29" i="156"/>
  <c r="C14" i="156"/>
  <c r="C8" i="156"/>
  <c r="Q44" i="155"/>
  <c r="C50" i="155"/>
  <c r="C46" i="155"/>
  <c r="C31" i="155"/>
  <c r="C12" i="155"/>
  <c r="C27" i="155"/>
  <c r="C8" i="155"/>
  <c r="Q45" i="146"/>
  <c r="C58" i="147"/>
  <c r="C54" i="147"/>
  <c r="C39" i="147"/>
  <c r="C35" i="147"/>
  <c r="C51" i="146"/>
  <c r="C47" i="146"/>
  <c r="C32" i="146"/>
  <c r="C27" i="146"/>
  <c r="C12" i="146"/>
  <c r="C8" i="146"/>
  <c r="Q44" i="157"/>
  <c r="C50" i="157"/>
  <c r="C46" i="157"/>
  <c r="C31" i="157"/>
  <c r="C27" i="157"/>
  <c r="C12" i="157"/>
  <c r="C8" i="157"/>
  <c r="B55" i="157" l="1"/>
  <c r="C29" i="160"/>
  <c r="Q44" i="161"/>
  <c r="C27" i="161"/>
  <c r="C14" i="160"/>
  <c r="C67" i="160"/>
  <c r="C12" i="161"/>
  <c r="C50" i="161"/>
  <c r="C27" i="163"/>
  <c r="Q45" i="163"/>
  <c r="C32" i="163"/>
  <c r="C48" i="160"/>
  <c r="C31" i="161"/>
  <c r="C8" i="163"/>
  <c r="C47" i="163"/>
  <c r="C8" i="160"/>
  <c r="C63" i="160"/>
  <c r="C8" i="161"/>
  <c r="C12" i="163"/>
  <c r="AB63" i="147"/>
  <c r="AA63" i="147"/>
  <c r="Z63" i="147"/>
  <c r="Y63" i="147"/>
  <c r="X63" i="147"/>
  <c r="W63" i="147"/>
  <c r="V63" i="147"/>
  <c r="U63" i="147"/>
  <c r="B53" i="151" l="1"/>
  <c r="B59" i="151" l="1"/>
  <c r="G23" i="126" l="1"/>
  <c r="R23" i="126"/>
  <c r="Q23" i="126"/>
  <c r="P23" i="126"/>
  <c r="O23" i="126"/>
  <c r="N23" i="126"/>
  <c r="M23" i="126"/>
  <c r="L23" i="126"/>
  <c r="K23" i="126"/>
  <c r="J23" i="126"/>
  <c r="I23" i="126"/>
  <c r="H23" i="126"/>
  <c r="G22" i="126"/>
  <c r="S23" i="126" l="1"/>
  <c r="G21" i="126"/>
  <c r="G16" i="126" l="1"/>
  <c r="B21" i="159" l="1"/>
  <c r="B61" i="159" s="1"/>
  <c r="D23" i="126" l="1"/>
  <c r="E23" i="126" l="1"/>
  <c r="F23" i="126" s="1"/>
  <c r="T23" i="126" s="1"/>
  <c r="B17" i="163"/>
  <c r="V23" i="126" s="1"/>
  <c r="B37" i="163"/>
  <c r="U23" i="126" l="1"/>
  <c r="B58" i="163"/>
  <c r="Y23" i="126"/>
  <c r="L16" i="126" l="1"/>
  <c r="M16" i="126" l="1"/>
  <c r="R22" i="126" l="1"/>
  <c r="Q22" i="126"/>
  <c r="P22" i="126"/>
  <c r="O22" i="126"/>
  <c r="N22" i="126"/>
  <c r="M22" i="126"/>
  <c r="L22" i="126"/>
  <c r="K22" i="126"/>
  <c r="J22" i="126"/>
  <c r="I22" i="126"/>
  <c r="H22" i="126"/>
  <c r="R21" i="126"/>
  <c r="Q21" i="126"/>
  <c r="P21" i="126"/>
  <c r="O21" i="126"/>
  <c r="N21" i="126"/>
  <c r="M21" i="126"/>
  <c r="L21" i="126"/>
  <c r="K21" i="126"/>
  <c r="J21" i="126"/>
  <c r="I21" i="126"/>
  <c r="H21" i="126"/>
  <c r="J68" i="160"/>
  <c r="R20" i="126"/>
  <c r="Q20" i="126"/>
  <c r="P20" i="126"/>
  <c r="O20" i="126"/>
  <c r="N20" i="126"/>
  <c r="M20" i="126"/>
  <c r="L20" i="126"/>
  <c r="K20" i="126"/>
  <c r="J20" i="126"/>
  <c r="I20" i="126"/>
  <c r="H20" i="126"/>
  <c r="G20" i="126"/>
  <c r="R19" i="126"/>
  <c r="Q19" i="126"/>
  <c r="P19" i="126"/>
  <c r="O19" i="126"/>
  <c r="N19" i="126"/>
  <c r="M19" i="126"/>
  <c r="L19" i="126"/>
  <c r="K19" i="126"/>
  <c r="J19" i="126"/>
  <c r="I19" i="126"/>
  <c r="H19" i="126"/>
  <c r="G19" i="126"/>
  <c r="R18" i="126"/>
  <c r="Q18" i="126"/>
  <c r="P18" i="126"/>
  <c r="O18" i="126"/>
  <c r="N18" i="126"/>
  <c r="M18" i="126"/>
  <c r="L18" i="126"/>
  <c r="K18" i="126"/>
  <c r="J18" i="126"/>
  <c r="I18" i="126"/>
  <c r="H18" i="126"/>
  <c r="G18" i="126"/>
  <c r="R15" i="126"/>
  <c r="Q15" i="126"/>
  <c r="P15" i="126"/>
  <c r="O15" i="126"/>
  <c r="N15" i="126"/>
  <c r="M15" i="126"/>
  <c r="L15" i="126"/>
  <c r="K15" i="126"/>
  <c r="J15" i="126"/>
  <c r="I15" i="126"/>
  <c r="H15" i="126"/>
  <c r="G15" i="126"/>
  <c r="R14" i="126"/>
  <c r="Q14" i="126"/>
  <c r="P14" i="126"/>
  <c r="O14" i="126"/>
  <c r="N14" i="126"/>
  <c r="M14" i="126"/>
  <c r="L14" i="126"/>
  <c r="K14" i="126"/>
  <c r="J14" i="126"/>
  <c r="I14" i="126"/>
  <c r="H14" i="126"/>
  <c r="G14" i="126"/>
  <c r="R13" i="126"/>
  <c r="Q13" i="126"/>
  <c r="P13" i="126"/>
  <c r="O13" i="126"/>
  <c r="N13" i="126"/>
  <c r="M13" i="126"/>
  <c r="L13" i="126"/>
  <c r="K13" i="126"/>
  <c r="J13" i="126"/>
  <c r="I13" i="126"/>
  <c r="H13" i="126"/>
  <c r="G13" i="126"/>
  <c r="R12" i="126"/>
  <c r="Q12" i="126"/>
  <c r="P12" i="126"/>
  <c r="O12" i="126"/>
  <c r="N12" i="126"/>
  <c r="M12" i="126"/>
  <c r="L12" i="126"/>
  <c r="K12" i="126"/>
  <c r="J12" i="126"/>
  <c r="I12" i="126"/>
  <c r="H12" i="126"/>
  <c r="G12" i="126"/>
  <c r="R11" i="126"/>
  <c r="Q11" i="126"/>
  <c r="P11" i="126"/>
  <c r="O11" i="126"/>
  <c r="N11" i="126"/>
  <c r="M11" i="126"/>
  <c r="L11" i="126"/>
  <c r="K11" i="126"/>
  <c r="J11" i="126"/>
  <c r="I11" i="126"/>
  <c r="H11" i="126"/>
  <c r="G11" i="126"/>
  <c r="R10" i="126"/>
  <c r="Q10" i="126"/>
  <c r="P10" i="126"/>
  <c r="O10" i="126"/>
  <c r="N10" i="126"/>
  <c r="M10" i="126"/>
  <c r="L10" i="126"/>
  <c r="K10" i="126"/>
  <c r="J10" i="126"/>
  <c r="I10" i="126"/>
  <c r="H10" i="126"/>
  <c r="G10" i="126"/>
  <c r="R9" i="126"/>
  <c r="Q9" i="126"/>
  <c r="P9" i="126"/>
  <c r="O9" i="126"/>
  <c r="N9" i="126"/>
  <c r="M9" i="126"/>
  <c r="L9" i="126"/>
  <c r="K9" i="126"/>
  <c r="J9" i="126"/>
  <c r="I9" i="126"/>
  <c r="H9" i="126"/>
  <c r="G9" i="126"/>
  <c r="S12" i="126" l="1"/>
  <c r="S18" i="126"/>
  <c r="S20" i="126"/>
  <c r="S11" i="126"/>
  <c r="S14" i="126"/>
  <c r="S10" i="126"/>
  <c r="S13" i="126"/>
  <c r="S9" i="126"/>
  <c r="S15" i="126"/>
  <c r="S19" i="126"/>
  <c r="S22" i="126"/>
  <c r="S21" i="126"/>
  <c r="B55" i="161"/>
  <c r="B62" i="154"/>
  <c r="B55" i="162"/>
  <c r="R16" i="126" l="1"/>
  <c r="Q16" i="126"/>
  <c r="P16" i="126"/>
  <c r="O16" i="126"/>
  <c r="N16" i="126"/>
  <c r="K16" i="126"/>
  <c r="J16" i="126"/>
  <c r="I16" i="126"/>
  <c r="H16" i="126"/>
  <c r="S16" i="126" l="1"/>
  <c r="R17" i="126"/>
  <c r="R25" i="126" s="1"/>
  <c r="Q17" i="126"/>
  <c r="Q25" i="126" s="1"/>
  <c r="P17" i="126"/>
  <c r="P25" i="126" s="1"/>
  <c r="O17" i="126"/>
  <c r="O25" i="126" s="1"/>
  <c r="N17" i="126"/>
  <c r="N25" i="126" s="1"/>
  <c r="M17" i="126"/>
  <c r="M25" i="126" s="1"/>
  <c r="L17" i="126"/>
  <c r="L25" i="126" s="1"/>
  <c r="K17" i="126"/>
  <c r="K25" i="126" s="1"/>
  <c r="J17" i="126"/>
  <c r="J25" i="126" s="1"/>
  <c r="I17" i="126"/>
  <c r="I25" i="126" s="1"/>
  <c r="H17" i="126"/>
  <c r="H25" i="126" s="1"/>
  <c r="G17" i="126"/>
  <c r="G25" i="126" l="1"/>
  <c r="S17" i="126"/>
  <c r="S25" i="126" s="1"/>
  <c r="B36" i="157" l="1"/>
  <c r="E10" i="126"/>
  <c r="E11" i="126"/>
  <c r="B36" i="155"/>
  <c r="D20" i="126"/>
  <c r="E20" i="126" l="1"/>
  <c r="E18" i="126"/>
  <c r="E22" i="126"/>
  <c r="B38" i="156"/>
  <c r="U13" i="126" s="1"/>
  <c r="E13" i="126"/>
  <c r="E9" i="126"/>
  <c r="U10" i="126"/>
  <c r="E19" i="126"/>
  <c r="E17" i="126"/>
  <c r="E12" i="126"/>
  <c r="B17" i="155"/>
  <c r="B57" i="155" s="1"/>
  <c r="B36" i="161"/>
  <c r="B36" i="162"/>
  <c r="B56" i="153"/>
  <c r="U9" i="126" l="1"/>
  <c r="U20" i="126"/>
  <c r="U22" i="126"/>
  <c r="U12" i="126"/>
  <c r="B38" i="152"/>
  <c r="B72" i="160" l="1"/>
  <c r="U18" i="126"/>
  <c r="B37" i="153" l="1"/>
  <c r="U17" i="126" l="1"/>
  <c r="B37" i="146"/>
  <c r="E15" i="126"/>
  <c r="U11" i="126" l="1"/>
  <c r="B10" i="126" l="1"/>
  <c r="B11" i="126" s="1"/>
  <c r="B12" i="126" s="1"/>
  <c r="B56" i="146" l="1"/>
  <c r="B13" i="126"/>
  <c r="B14" i="126" s="1"/>
  <c r="B15" i="126" s="1"/>
  <c r="B16" i="126" s="1"/>
  <c r="B43" i="154"/>
  <c r="B13" i="156"/>
  <c r="B19" i="156" s="1"/>
  <c r="B17" i="126" l="1"/>
  <c r="B18" i="126" s="1"/>
  <c r="B19" i="126" s="1"/>
  <c r="B20" i="126" s="1"/>
  <c r="B21" i="126" s="1"/>
  <c r="B22" i="126" s="1"/>
  <c r="B23" i="126" s="1"/>
  <c r="D11" i="126"/>
  <c r="E16" i="126"/>
  <c r="U19" i="126"/>
  <c r="B59" i="156"/>
  <c r="D13" i="126"/>
  <c r="D17" i="126"/>
  <c r="D12" i="126"/>
  <c r="D22" i="126"/>
  <c r="D10" i="126"/>
  <c r="D21" i="126" l="1"/>
  <c r="B40" i="159"/>
  <c r="U15" i="126" s="1"/>
  <c r="V13" i="126"/>
  <c r="Y13" i="126" s="1"/>
  <c r="V12" i="126"/>
  <c r="Y12" i="126" s="1"/>
  <c r="B17" i="157"/>
  <c r="B57" i="157" s="1"/>
  <c r="F10" i="126"/>
  <c r="T10" i="126" s="1"/>
  <c r="F13" i="126"/>
  <c r="T13" i="126" s="1"/>
  <c r="B17" i="162"/>
  <c r="B57" i="162" s="1"/>
  <c r="B17" i="161"/>
  <c r="B57" i="161" s="1"/>
  <c r="D15" i="126" l="1"/>
  <c r="F15" i="126" s="1"/>
  <c r="T15" i="126" s="1"/>
  <c r="V15" i="126"/>
  <c r="Y15" i="126" s="1"/>
  <c r="V22" i="126"/>
  <c r="Y22" i="126" s="1"/>
  <c r="V10" i="126"/>
  <c r="Y10" i="126" s="1"/>
  <c r="V20" i="126"/>
  <c r="Y20" i="126" s="1"/>
  <c r="B19" i="147" l="1"/>
  <c r="B25" i="147" s="1"/>
  <c r="B65" i="147" s="1"/>
  <c r="B58" i="146" l="1"/>
  <c r="F22" i="126"/>
  <c r="T22" i="126" s="1"/>
  <c r="F20" i="126"/>
  <c r="T20" i="126" s="1"/>
  <c r="D9" i="126" l="1"/>
  <c r="F9" i="126" s="1"/>
  <c r="T9" i="126" s="1"/>
  <c r="V9" i="126"/>
  <c r="Y9" i="126" s="1"/>
  <c r="V11" i="126"/>
  <c r="Y11" i="126" s="1"/>
  <c r="F12" i="126"/>
  <c r="T12" i="126" s="1"/>
  <c r="F17" i="126"/>
  <c r="T17" i="126" s="1"/>
  <c r="F11" i="126" l="1"/>
  <c r="T11" i="126" s="1"/>
  <c r="B17" i="153" l="1"/>
  <c r="B58" i="153" s="1"/>
  <c r="B13" i="152"/>
  <c r="B19" i="154" l="1"/>
  <c r="B64" i="154" s="1"/>
  <c r="D19" i="126"/>
  <c r="F19" i="126" s="1"/>
  <c r="T19" i="126" s="1"/>
  <c r="B19" i="152"/>
  <c r="B59" i="152" s="1"/>
  <c r="D18" i="126"/>
  <c r="F18" i="126" s="1"/>
  <c r="T18" i="126" s="1"/>
  <c r="V17" i="126"/>
  <c r="Y17" i="126" s="1"/>
  <c r="B19" i="160"/>
  <c r="V21" i="126" l="1"/>
  <c r="V19" i="126"/>
  <c r="Y19" i="126" s="1"/>
  <c r="V18" i="126"/>
  <c r="Y18" i="126" s="1"/>
  <c r="U16" i="126" l="1"/>
  <c r="E14" i="126"/>
  <c r="B21" i="151" l="1"/>
  <c r="D16" i="126" s="1"/>
  <c r="F16" i="126" s="1"/>
  <c r="T16" i="126" s="1"/>
  <c r="B35" i="150"/>
  <c r="B96" i="150" s="1"/>
  <c r="B27" i="151" l="1"/>
  <c r="B80" i="151" s="1"/>
  <c r="V14" i="126"/>
  <c r="V16" i="126" l="1"/>
  <c r="Y16" i="126" s="1"/>
  <c r="V25" i="126"/>
  <c r="D14" i="126" l="1"/>
  <c r="F14" i="126" l="1"/>
  <c r="T14" i="126" s="1"/>
  <c r="D25" i="126"/>
  <c r="U14" i="126" l="1"/>
  <c r="Y14" i="126" l="1"/>
  <c r="E21" i="126" l="1"/>
  <c r="B53" i="160"/>
  <c r="U21" i="126" l="1"/>
  <c r="B74" i="160"/>
  <c r="F21" i="126"/>
  <c r="E25" i="126"/>
  <c r="T21" i="126" l="1"/>
  <c r="T25" i="126" s="1"/>
  <c r="F25" i="126"/>
  <c r="Y21" i="126"/>
  <c r="U25" i="126"/>
  <c r="Y25" i="126" s="1"/>
</calcChain>
</file>

<file path=xl/comments1.xml><?xml version="1.0" encoding="utf-8"?>
<comments xmlns="http://schemas.openxmlformats.org/spreadsheetml/2006/main">
  <authors>
    <author>ismail - [2010]</author>
  </authors>
  <commentList>
    <comment ref="D51" authorId="0">
      <text>
        <r>
          <rPr>
            <sz val="9"/>
            <color indexed="81"/>
            <rFont val="Tahoma"/>
            <family val="2"/>
          </rPr>
          <t xml:space="preserve">Bila sudah terbit menghubungi
No. Telfon 
(WA) : 0895363561798
(Tlp) : 085643616595
</t>
        </r>
      </text>
    </comment>
  </commentList>
</comments>
</file>

<file path=xl/sharedStrings.xml><?xml version="1.0" encoding="utf-8"?>
<sst xmlns="http://schemas.openxmlformats.org/spreadsheetml/2006/main" count="1523" uniqueCount="98">
  <si>
    <t>N A M A</t>
  </si>
  <si>
    <t>TYPE</t>
  </si>
  <si>
    <t>BLOK</t>
  </si>
  <si>
    <t>BUKIT PERMAI</t>
  </si>
  <si>
    <t>BUMI KALIWATES</t>
  </si>
  <si>
    <t>BUMI MANGLI PERMAI</t>
  </si>
  <si>
    <t>PONDOK GEDE PERMAI</t>
  </si>
  <si>
    <t>VILLA TEGAL BESAR</t>
  </si>
  <si>
    <t>VILLA KALIBARU</t>
  </si>
  <si>
    <t>BUMI ESTE MUKTISARI</t>
  </si>
  <si>
    <t>BUMI TEGAL BESAR</t>
  </si>
  <si>
    <t>No.</t>
  </si>
  <si>
    <t>KETERANGAN</t>
  </si>
  <si>
    <t>TOTAL</t>
  </si>
  <si>
    <t>LUAS</t>
  </si>
  <si>
    <t>JUMLAH</t>
  </si>
  <si>
    <t>RIVERSIDE</t>
  </si>
  <si>
    <t>BUMI TAMANAN PERMAI</t>
  </si>
  <si>
    <t>GRAHA CITRA MAS</t>
  </si>
  <si>
    <t>2013</t>
  </si>
  <si>
    <t>2008</t>
  </si>
  <si>
    <t>2009</t>
  </si>
  <si>
    <t>NO.</t>
  </si>
  <si>
    <t>SERT.</t>
  </si>
  <si>
    <t>PONDOK PANCORAN MAS</t>
  </si>
  <si>
    <t>Terbit Sebagian</t>
  </si>
  <si>
    <t>MANGLI RESIDENCE</t>
  </si>
  <si>
    <t>PROYEK BUMI KALIWATES</t>
  </si>
  <si>
    <t>A.</t>
  </si>
  <si>
    <t>B.</t>
  </si>
  <si>
    <t>PROYEK BUKIT PERMAI</t>
  </si>
  <si>
    <t>PROYEK BUMI MANGLI PERMAI</t>
  </si>
  <si>
    <t>PROYEK VILLA TEGAL BESAR</t>
  </si>
  <si>
    <t>PROYEK BUMI TEGAL BESAR</t>
  </si>
  <si>
    <t>PROYEK PONDOK GEDE PERMAI</t>
  </si>
  <si>
    <t>PROYEK BUMI ESTE MUKTISARI</t>
  </si>
  <si>
    <t>SELISIH</t>
  </si>
  <si>
    <t>PROYEK RIVERSIDE</t>
  </si>
  <si>
    <t>PROYEK De'STONE</t>
  </si>
  <si>
    <t>PROYEK PONDOK PANCORAN MAS</t>
  </si>
  <si>
    <t>PROYEK MANGLI RESIDENCE</t>
  </si>
  <si>
    <t>PROYEK GRAHA CITRA MAS</t>
  </si>
  <si>
    <t>PROYEK BUMI TAMANAN PERMAI</t>
  </si>
  <si>
    <t>PROYEK VILLA KALIBARU</t>
  </si>
  <si>
    <t>Departemen Land Acquisition</t>
  </si>
  <si>
    <t>DATA PENJUALAN BELUM TERBIT SPLITSING - BELUM PROSES</t>
  </si>
  <si>
    <t>DATA PENJUALAN BELUM TERBIT SPLITSING - PROSES</t>
  </si>
  <si>
    <t>DATA PENJUALAN BELUM TERBIT SPLITSING - TERBIT</t>
  </si>
  <si>
    <t>SHGB</t>
  </si>
  <si>
    <t>MASA</t>
  </si>
  <si>
    <t>Total</t>
  </si>
  <si>
    <t>Sisa Hutang</t>
  </si>
  <si>
    <t>Evaluasi</t>
  </si>
  <si>
    <t>Proses</t>
  </si>
  <si>
    <t>Belum</t>
  </si>
  <si>
    <t>Hutang Penjualan Belum Terbit Split</t>
  </si>
  <si>
    <t>Jumlah</t>
  </si>
  <si>
    <t>Proyek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</si>
  <si>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</si>
  <si>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</si>
  <si>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</si>
  <si>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</si>
  <si>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</si>
  <si>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</si>
  <si>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</si>
  <si>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</si>
  <si>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</si>
  <si>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</si>
  <si>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</si>
  <si>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</si>
  <si>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PROYEK DE'STONE</t>
  </si>
  <si>
    <t>PROYEK PANCORAN RESIDENCE</t>
  </si>
  <si>
    <t>PANCORAN RESIDENCE</t>
  </si>
  <si>
    <t>TGL.</t>
  </si>
  <si>
    <t>JUAL</t>
  </si>
  <si>
    <t>TERBIT</t>
  </si>
  <si>
    <t>de' STONE</t>
  </si>
  <si>
    <t>PROSES</t>
  </si>
  <si>
    <t>Agu</t>
  </si>
  <si>
    <t xml:space="preserve"> </t>
  </si>
  <si>
    <t>Yunita Widyaningtyas, SH.</t>
  </si>
  <si>
    <t>Menyetujui,</t>
  </si>
  <si>
    <t>Andrew Nugroho A. S.Kom</t>
  </si>
  <si>
    <t>Manager</t>
  </si>
  <si>
    <t>REKAPITULASI DATA HUTANG SERTIFIKAT BELUM TERBIT SPLITSING</t>
  </si>
  <si>
    <t xml:space="preserve">  </t>
  </si>
  <si>
    <t>DAFTAR</t>
  </si>
  <si>
    <t>Kadiv Administration</t>
  </si>
  <si>
    <t>JML</t>
  </si>
  <si>
    <t>KAV</t>
  </si>
  <si>
    <t>ATAS PENJUALAN sd. JANUARI 2020</t>
  </si>
  <si>
    <t>sd. 2019</t>
  </si>
  <si>
    <t>Thn 2020</t>
  </si>
  <si>
    <t>Terbit Split Tahun 2020</t>
  </si>
  <si>
    <t>Jember, 31 Januari 2020</t>
  </si>
  <si>
    <t>Penjualan sd. 2019</t>
  </si>
  <si>
    <t>Penjualan 2020</t>
  </si>
  <si>
    <t>Terbit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</si>
</sst>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&quot;$&quot;* #,##0_);_(&quot;$&quot;* \(#,##0\);_(&quot;$&quot;* &quot;-&quot;_);_(@_)"/>
    <numFmt numFmtId="166" formatCode="_(* #,##0.0_);_(* \(#,##0.0\);_(* &quot;-&quot;?_);_(@_)"/>
    <numFmt numFmtId="167" formatCode="_(* #,##0.00_);_(* \(#,##0.00\);_(* &quot;-&quot;?_);_(@_)"/>
    <numFmt numFmtId="168" formatCode="_(* #,##0.0_);_(* \(#,##0.0\);_(* &quot;-&quot;_);_(@_)"/>
    <numFmt numFmtId="169" formatCode="_(* #,##0.0_);_(* \(#,##0.0\);_(* &quot;-&quot;??_);_(@_)"/>
    <numFmt numFmtId="170" formatCode="_(* #,##0_);_(* \(#,##0\);_(* &quot;-&quot;??_);_(@_)"/>
    <numFmt numFmtId="171" formatCode="_(* #,##0_);_(* \(#,##0\);_(* &quot;-&quot;?_);_(@_)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0"/>
      <name val="AvantGarde Md BT"/>
      <family val="2"/>
    </font>
    <font>
      <sz val="10"/>
      <name val="Arial"/>
      <family val="2"/>
    </font>
    <font>
      <b/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10"/>
      <color indexed="8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Arial"/>
      <family val="2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.5"/>
      <color theme="1"/>
      <name val="Cambria"/>
      <family val="1"/>
      <scheme val="major"/>
    </font>
    <font>
      <b/>
      <i/>
      <sz val="10"/>
      <name val="Cambria"/>
      <family val="1"/>
      <scheme val="major"/>
    </font>
    <font>
      <b/>
      <u/>
      <sz val="10.5"/>
      <name val="Cambria"/>
      <family val="1"/>
      <scheme val="major"/>
    </font>
    <font>
      <i/>
      <sz val="10"/>
      <name val="Cambria"/>
      <family val="1"/>
      <scheme val="major"/>
    </font>
    <font>
      <sz val="10"/>
      <color rgb="FFFF0000"/>
      <name val="Arial"/>
      <family val="2"/>
    </font>
    <font>
      <sz val="11"/>
      <color rgb="FFFF0000"/>
      <name val="Cambria"/>
      <family val="1"/>
      <scheme val="major"/>
    </font>
    <font>
      <sz val="12"/>
      <color indexed="8"/>
      <name val="Cambria"/>
      <family val="1"/>
      <scheme val="major"/>
    </font>
    <font>
      <sz val="16"/>
      <color indexed="8"/>
      <name val="Cambria"/>
      <family val="1"/>
      <scheme val="major"/>
    </font>
    <font>
      <sz val="9.5"/>
      <name val="Cambria"/>
      <family val="1"/>
      <scheme val="major"/>
    </font>
    <font>
      <b/>
      <sz val="18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i/>
      <sz val="10.5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name val="Arial"/>
      <family val="2"/>
    </font>
    <font>
      <sz val="9.5"/>
      <color theme="1"/>
      <name val="Cambria"/>
      <family val="1"/>
      <scheme val="major"/>
    </font>
    <font>
      <b/>
      <sz val="9.5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gray0625"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solid">
        <fgColor rgb="FF00B050"/>
        <bgColor indexed="64"/>
      </patternFill>
    </fill>
  </fills>
  <borders count="2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/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/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64"/>
      </bottom>
      <diagonal/>
    </border>
    <border>
      <left/>
      <right style="thin">
        <color auto="1"/>
      </right>
      <top style="medium">
        <color indexed="8"/>
      </top>
      <bottom style="hair">
        <color indexed="64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64"/>
      </right>
      <top style="hair">
        <color auto="1"/>
      </top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hair">
        <color indexed="8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</borders>
  <cellStyleXfs count="56">
    <xf numFmtId="0" fontId="0" fillId="2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2" borderId="1" applyNumberFormat="0" applyAlignment="0" applyProtection="0"/>
    <xf numFmtId="0" fontId="9" fillId="17" borderId="2" applyNumberFormat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1" applyNumberFormat="0" applyAlignment="0" applyProtection="0"/>
    <xf numFmtId="0" fontId="16" fillId="0" borderId="6" applyNumberFormat="0" applyFill="0" applyAlignment="0" applyProtection="0"/>
    <xf numFmtId="0" fontId="17" fillId="8" borderId="0" applyNumberFormat="0" applyBorder="0" applyAlignment="0" applyProtection="0"/>
    <xf numFmtId="0" fontId="21" fillId="2" borderId="0"/>
    <xf numFmtId="0" fontId="2" fillId="5" borderId="7" applyNumberFormat="0" applyFont="0" applyAlignment="0" applyProtection="0"/>
    <xf numFmtId="0" fontId="18" fillId="2" borderId="8" applyNumberFormat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2" borderId="0"/>
    <xf numFmtId="0" fontId="1" fillId="0" borderId="0"/>
    <xf numFmtId="0" fontId="2" fillId="0" borderId="0"/>
    <xf numFmtId="0" fontId="2" fillId="0" borderId="0"/>
    <xf numFmtId="43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55" fillId="0" borderId="0" applyFont="0" applyFill="0" applyBorder="0" applyAlignment="0" applyProtection="0"/>
    <xf numFmtId="0" fontId="2" fillId="2" borderId="0"/>
  </cellStyleXfs>
  <cellXfs count="1028">
    <xf numFmtId="0" fontId="0" fillId="2" borderId="0" xfId="0" applyNumberFormat="1"/>
    <xf numFmtId="0" fontId="2" fillId="2" borderId="0" xfId="46" applyNumberFormat="1"/>
    <xf numFmtId="0" fontId="23" fillId="0" borderId="0" xfId="46" applyNumberFormat="1" applyFont="1" applyFill="1"/>
    <xf numFmtId="41" fontId="29" fillId="0" borderId="55" xfId="0" applyNumberFormat="1" applyFont="1" applyFill="1" applyBorder="1" applyAlignment="1">
      <alignment vertical="center"/>
    </xf>
    <xf numFmtId="166" fontId="29" fillId="0" borderId="55" xfId="0" applyNumberFormat="1" applyFont="1" applyFill="1" applyBorder="1" applyAlignment="1">
      <alignment vertical="center"/>
    </xf>
    <xf numFmtId="41" fontId="30" fillId="0" borderId="31" xfId="46" applyNumberFormat="1" applyFont="1" applyFill="1" applyBorder="1" applyAlignment="1">
      <alignment vertical="center"/>
    </xf>
    <xf numFmtId="41" fontId="31" fillId="0" borderId="55" xfId="46" applyNumberFormat="1" applyFont="1" applyFill="1" applyBorder="1" applyAlignment="1">
      <alignment horizontal="right" vertical="center"/>
    </xf>
    <xf numFmtId="41" fontId="31" fillId="0" borderId="55" xfId="46" applyNumberFormat="1" applyFont="1" applyFill="1" applyBorder="1" applyAlignment="1">
      <alignment vertical="center"/>
    </xf>
    <xf numFmtId="41" fontId="30" fillId="0" borderId="55" xfId="46" applyNumberFormat="1" applyFont="1" applyFill="1" applyBorder="1" applyAlignment="1">
      <alignment vertical="center"/>
    </xf>
    <xf numFmtId="166" fontId="30" fillId="0" borderId="55" xfId="46" applyNumberFormat="1" applyFont="1" applyFill="1" applyBorder="1" applyAlignment="1">
      <alignment vertical="center"/>
    </xf>
    <xf numFmtId="41" fontId="30" fillId="0" borderId="55" xfId="46" quotePrefix="1" applyNumberFormat="1" applyFont="1" applyFill="1" applyBorder="1" applyAlignment="1">
      <alignment vertical="center"/>
    </xf>
    <xf numFmtId="41" fontId="29" fillId="0" borderId="55" xfId="46" applyNumberFormat="1" applyFont="1" applyFill="1" applyBorder="1" applyAlignment="1">
      <alignment vertical="center"/>
    </xf>
    <xf numFmtId="41" fontId="29" fillId="0" borderId="55" xfId="46" applyNumberFormat="1" applyFont="1" applyFill="1" applyBorder="1" applyAlignment="1">
      <alignment horizontal="left" vertical="center"/>
    </xf>
    <xf numFmtId="41" fontId="32" fillId="0" borderId="55" xfId="0" applyNumberFormat="1" applyFont="1" applyFill="1" applyBorder="1" applyAlignment="1">
      <alignment vertical="center"/>
    </xf>
    <xf numFmtId="41" fontId="30" fillId="0" borderId="55" xfId="46" applyNumberFormat="1" applyFont="1" applyFill="1" applyBorder="1" applyAlignment="1">
      <alignment horizontal="left" vertical="center"/>
    </xf>
    <xf numFmtId="41" fontId="30" fillId="0" borderId="55" xfId="46" quotePrefix="1" applyNumberFormat="1" applyFont="1" applyFill="1" applyBorder="1" applyAlignment="1">
      <alignment horizontal="left" vertical="center"/>
    </xf>
    <xf numFmtId="0" fontId="0" fillId="0" borderId="0" xfId="0" applyNumberFormat="1" applyFill="1"/>
    <xf numFmtId="43" fontId="24" fillId="0" borderId="0" xfId="46" applyNumberFormat="1" applyFont="1" applyFill="1" applyBorder="1" applyAlignment="1">
      <alignment vertical="center"/>
    </xf>
    <xf numFmtId="43" fontId="24" fillId="0" borderId="0" xfId="52" applyNumberFormat="1" applyFont="1" applyFill="1" applyBorder="1" applyAlignment="1">
      <alignment vertical="center"/>
    </xf>
    <xf numFmtId="41" fontId="29" fillId="0" borderId="51" xfId="0" applyNumberFormat="1" applyFont="1" applyFill="1" applyBorder="1" applyAlignment="1">
      <alignment vertical="center"/>
    </xf>
    <xf numFmtId="9" fontId="23" fillId="0" borderId="0" xfId="51" applyFont="1" applyFill="1"/>
    <xf numFmtId="0" fontId="0" fillId="0" borderId="0" xfId="0" applyNumberFormat="1" applyFill="1" applyAlignment="1">
      <alignment horizontal="left"/>
    </xf>
    <xf numFmtId="0" fontId="23" fillId="0" borderId="0" xfId="46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41" fontId="29" fillId="0" borderId="57" xfId="0" applyNumberFormat="1" applyFont="1" applyFill="1" applyBorder="1" applyAlignment="1">
      <alignment vertical="center"/>
    </xf>
    <xf numFmtId="41" fontId="29" fillId="0" borderId="59" xfId="0" applyNumberFormat="1" applyFont="1" applyFill="1" applyBorder="1" applyAlignment="1">
      <alignment vertical="center"/>
    </xf>
    <xf numFmtId="41" fontId="33" fillId="0" borderId="43" xfId="0" applyNumberFormat="1" applyFont="1" applyFill="1" applyBorder="1" applyAlignment="1">
      <alignment vertical="center"/>
    </xf>
    <xf numFmtId="41" fontId="29" fillId="0" borderId="41" xfId="0" applyNumberFormat="1" applyFont="1" applyFill="1" applyBorder="1" applyAlignment="1">
      <alignment vertical="center"/>
    </xf>
    <xf numFmtId="41" fontId="29" fillId="0" borderId="63" xfId="0" applyNumberFormat="1" applyFont="1" applyFill="1" applyBorder="1" applyAlignment="1">
      <alignment vertical="center"/>
    </xf>
    <xf numFmtId="41" fontId="29" fillId="0" borderId="64" xfId="0" applyNumberFormat="1" applyFont="1" applyFill="1" applyBorder="1" applyAlignment="1">
      <alignment vertical="center"/>
    </xf>
    <xf numFmtId="41" fontId="29" fillId="0" borderId="42" xfId="0" applyNumberFormat="1" applyFont="1" applyFill="1" applyBorder="1" applyAlignment="1">
      <alignment vertical="center"/>
    </xf>
    <xf numFmtId="0" fontId="27" fillId="1" borderId="26" xfId="46" applyNumberFormat="1" applyFont="1" applyFill="1" applyBorder="1" applyAlignment="1">
      <alignment horizontal="center" vertical="center"/>
    </xf>
    <xf numFmtId="0" fontId="27" fillId="1" borderId="61" xfId="46" applyNumberFormat="1" applyFont="1" applyFill="1" applyBorder="1" applyAlignment="1">
      <alignment horizontal="center" vertical="center"/>
    </xf>
    <xf numFmtId="0" fontId="27" fillId="1" borderId="22" xfId="46" applyNumberFormat="1" applyFont="1" applyFill="1" applyBorder="1" applyAlignment="1">
      <alignment horizontal="center" vertical="center"/>
    </xf>
    <xf numFmtId="41" fontId="34" fillId="0" borderId="55" xfId="0" applyNumberFormat="1" applyFont="1" applyFill="1" applyBorder="1" applyAlignment="1">
      <alignment vertical="center"/>
    </xf>
    <xf numFmtId="41" fontId="30" fillId="0" borderId="10" xfId="47" applyNumberFormat="1" applyFont="1" applyFill="1" applyBorder="1" applyAlignment="1">
      <alignment horizontal="left" vertical="center"/>
    </xf>
    <xf numFmtId="41" fontId="32" fillId="0" borderId="10" xfId="46" applyNumberFormat="1" applyFont="1" applyFill="1" applyBorder="1" applyAlignment="1">
      <alignment horizontal="left" vertical="center"/>
    </xf>
    <xf numFmtId="41" fontId="30" fillId="0" borderId="10" xfId="46" applyNumberFormat="1" applyFont="1" applyFill="1" applyBorder="1" applyAlignment="1">
      <alignment vertical="center"/>
    </xf>
    <xf numFmtId="41" fontId="29" fillId="0" borderId="10" xfId="46" applyNumberFormat="1" applyFont="1" applyFill="1" applyBorder="1" applyAlignment="1">
      <alignment vertical="center"/>
    </xf>
    <xf numFmtId="41" fontId="30" fillId="0" borderId="35" xfId="49" applyNumberFormat="1" applyFont="1" applyFill="1" applyBorder="1" applyAlignment="1">
      <alignment horizontal="left" vertical="center"/>
    </xf>
    <xf numFmtId="41" fontId="30" fillId="0" borderId="35" xfId="0" applyNumberFormat="1" applyFont="1" applyFill="1" applyBorder="1" applyAlignment="1">
      <alignment vertical="center"/>
    </xf>
    <xf numFmtId="41" fontId="30" fillId="0" borderId="35" xfId="46" applyNumberFormat="1" applyFont="1" applyFill="1" applyBorder="1" applyAlignment="1">
      <alignment vertical="center"/>
    </xf>
    <xf numFmtId="41" fontId="30" fillId="0" borderId="35" xfId="46" applyNumberFormat="1" applyFont="1" applyFill="1" applyBorder="1" applyAlignment="1">
      <alignment horizontal="left" vertical="center"/>
    </xf>
    <xf numFmtId="41" fontId="32" fillId="0" borderId="48" xfId="0" applyNumberFormat="1" applyFont="1" applyFill="1" applyBorder="1" applyAlignment="1">
      <alignment horizontal="left" vertical="center"/>
    </xf>
    <xf numFmtId="0" fontId="2" fillId="0" borderId="0" xfId="0" applyNumberFormat="1" applyFont="1" applyFill="1"/>
    <xf numFmtId="41" fontId="29" fillId="0" borderId="44" xfId="0" applyNumberFormat="1" applyFont="1" applyFill="1" applyBorder="1" applyAlignment="1">
      <alignment vertical="center"/>
    </xf>
    <xf numFmtId="41" fontId="30" fillId="0" borderId="35" xfId="46" quotePrefix="1" applyNumberFormat="1" applyFont="1" applyFill="1" applyBorder="1" applyAlignment="1">
      <alignment horizontal="left" vertical="center"/>
    </xf>
    <xf numFmtId="0" fontId="29" fillId="0" borderId="0" xfId="0" applyNumberFormat="1" applyFont="1" applyFill="1"/>
    <xf numFmtId="41" fontId="29" fillId="0" borderId="0" xfId="0" applyNumberFormat="1" applyFont="1" applyFill="1" applyBorder="1" applyAlignment="1">
      <alignment horizontal="center"/>
    </xf>
    <xf numFmtId="0" fontId="29" fillId="0" borderId="66" xfId="0" applyNumberFormat="1" applyFont="1" applyFill="1" applyBorder="1" applyAlignment="1">
      <alignment horizontal="right"/>
    </xf>
    <xf numFmtId="0" fontId="30" fillId="0" borderId="66" xfId="49" quotePrefix="1" applyNumberFormat="1" applyFont="1" applyFill="1" applyBorder="1" applyAlignment="1">
      <alignment horizontal="right" vertical="center"/>
    </xf>
    <xf numFmtId="41" fontId="30" fillId="0" borderId="10" xfId="46" quotePrefix="1" applyNumberFormat="1" applyFont="1" applyFill="1" applyBorder="1" applyAlignment="1">
      <alignment vertical="center"/>
    </xf>
    <xf numFmtId="166" fontId="30" fillId="0" borderId="15" xfId="46" applyNumberFormat="1" applyFont="1" applyFill="1" applyBorder="1" applyAlignment="1">
      <alignment vertical="center"/>
    </xf>
    <xf numFmtId="166" fontId="29" fillId="0" borderId="51" xfId="0" applyNumberFormat="1" applyFont="1" applyFill="1" applyBorder="1" applyAlignment="1">
      <alignment vertical="center"/>
    </xf>
    <xf numFmtId="166" fontId="29" fillId="0" borderId="63" xfId="0" applyNumberFormat="1" applyFont="1" applyFill="1" applyBorder="1" applyAlignment="1">
      <alignment vertical="center"/>
    </xf>
    <xf numFmtId="166" fontId="29" fillId="0" borderId="64" xfId="0" applyNumberFormat="1" applyFont="1" applyFill="1" applyBorder="1" applyAlignment="1">
      <alignment vertical="center"/>
    </xf>
    <xf numFmtId="166" fontId="29" fillId="0" borderId="42" xfId="0" applyNumberFormat="1" applyFont="1" applyFill="1" applyBorder="1" applyAlignment="1">
      <alignment vertical="center"/>
    </xf>
    <xf numFmtId="166" fontId="30" fillId="0" borderId="31" xfId="46" applyNumberFormat="1" applyFont="1" applyFill="1" applyBorder="1" applyAlignment="1">
      <alignment horizontal="right" vertical="center"/>
    </xf>
    <xf numFmtId="166" fontId="30" fillId="0" borderId="55" xfId="46" applyNumberFormat="1" applyFont="1" applyFill="1" applyBorder="1" applyAlignment="1">
      <alignment horizontal="right" vertical="center"/>
    </xf>
    <xf numFmtId="166" fontId="30" fillId="0" borderId="15" xfId="46" applyNumberFormat="1" applyFont="1" applyFill="1" applyBorder="1" applyAlignment="1">
      <alignment horizontal="right" vertical="center"/>
    </xf>
    <xf numFmtId="166" fontId="29" fillId="0" borderId="55" xfId="0" applyNumberFormat="1" applyFont="1" applyFill="1" applyBorder="1" applyAlignment="1">
      <alignment horizontal="right" vertical="center"/>
    </xf>
    <xf numFmtId="166" fontId="30" fillId="0" borderId="10" xfId="46" applyNumberFormat="1" applyFont="1" applyFill="1" applyBorder="1" applyAlignment="1">
      <alignment horizontal="right" vertical="center"/>
    </xf>
    <xf numFmtId="166" fontId="30" fillId="0" borderId="10" xfId="52" applyNumberFormat="1" applyFont="1" applyFill="1" applyBorder="1" applyAlignment="1">
      <alignment horizontal="right" vertical="center"/>
    </xf>
    <xf numFmtId="166" fontId="30" fillId="0" borderId="11" xfId="52" applyNumberFormat="1" applyFont="1" applyFill="1" applyBorder="1" applyAlignment="1">
      <alignment horizontal="right" vertical="center"/>
    </xf>
    <xf numFmtId="166" fontId="30" fillId="0" borderId="14" xfId="46" applyNumberFormat="1" applyFont="1" applyFill="1" applyBorder="1" applyAlignment="1">
      <alignment horizontal="right" vertical="center"/>
    </xf>
    <xf numFmtId="166" fontId="30" fillId="0" borderId="14" xfId="52" applyNumberFormat="1" applyFont="1" applyFill="1" applyBorder="1" applyAlignment="1">
      <alignment horizontal="right" vertical="center"/>
    </xf>
    <xf numFmtId="166" fontId="29" fillId="0" borderId="51" xfId="0" applyNumberFormat="1" applyFont="1" applyFill="1" applyBorder="1" applyAlignment="1">
      <alignment horizontal="right" vertical="center"/>
    </xf>
    <xf numFmtId="166" fontId="29" fillId="0" borderId="58" xfId="0" applyNumberFormat="1" applyFont="1" applyFill="1" applyBorder="1" applyAlignment="1">
      <alignment horizontal="right" vertical="center"/>
    </xf>
    <xf numFmtId="166" fontId="29" fillId="0" borderId="62" xfId="0" applyNumberFormat="1" applyFont="1" applyFill="1" applyBorder="1" applyAlignment="1">
      <alignment horizontal="right" vertical="center"/>
    </xf>
    <xf numFmtId="166" fontId="29" fillId="0" borderId="38" xfId="0" applyNumberFormat="1" applyFont="1" applyFill="1" applyBorder="1" applyAlignment="1">
      <alignment horizontal="right" vertical="center"/>
    </xf>
    <xf numFmtId="166" fontId="29" fillId="0" borderId="63" xfId="0" applyNumberFormat="1" applyFont="1" applyFill="1" applyBorder="1" applyAlignment="1">
      <alignment horizontal="right" vertical="center"/>
    </xf>
    <xf numFmtId="166" fontId="29" fillId="0" borderId="64" xfId="0" applyNumberFormat="1" applyFont="1" applyFill="1" applyBorder="1" applyAlignment="1">
      <alignment horizontal="right" vertical="center"/>
    </xf>
    <xf numFmtId="166" fontId="29" fillId="0" borderId="42" xfId="0" applyNumberFormat="1" applyFont="1" applyFill="1" applyBorder="1" applyAlignment="1">
      <alignment horizontal="right" vertical="center"/>
    </xf>
    <xf numFmtId="41" fontId="32" fillId="0" borderId="53" xfId="47" applyNumberFormat="1" applyFont="1" applyFill="1" applyBorder="1" applyAlignment="1">
      <alignment horizontal="left" vertical="center"/>
    </xf>
    <xf numFmtId="41" fontId="32" fillId="0" borderId="65" xfId="0" applyNumberFormat="1" applyFont="1" applyFill="1" applyBorder="1" applyAlignment="1">
      <alignment vertical="center"/>
    </xf>
    <xf numFmtId="41" fontId="29" fillId="0" borderId="0" xfId="0" applyNumberFormat="1" applyFont="1" applyFill="1"/>
    <xf numFmtId="166" fontId="29" fillId="0" borderId="0" xfId="0" applyNumberFormat="1" applyFont="1" applyFill="1"/>
    <xf numFmtId="0" fontId="29" fillId="0" borderId="0" xfId="0" applyNumberFormat="1" applyFont="1" applyFill="1" applyAlignment="1">
      <alignment horizontal="right"/>
    </xf>
    <xf numFmtId="0" fontId="29" fillId="0" borderId="0" xfId="46" applyNumberFormat="1" applyFont="1" applyFill="1" applyAlignment="1">
      <alignment horizontal="right"/>
    </xf>
    <xf numFmtId="166" fontId="29" fillId="0" borderId="55" xfId="52" quotePrefix="1" applyNumberFormat="1" applyFont="1" applyFill="1" applyBorder="1" applyAlignment="1">
      <alignment vertical="center"/>
    </xf>
    <xf numFmtId="0" fontId="29" fillId="0" borderId="0" xfId="46" applyNumberFormat="1" applyFont="1" applyFill="1" applyBorder="1" applyAlignment="1">
      <alignment horizontal="right"/>
    </xf>
    <xf numFmtId="0" fontId="30" fillId="0" borderId="39" xfId="46" quotePrefix="1" applyNumberFormat="1" applyFont="1" applyFill="1" applyBorder="1" applyAlignment="1">
      <alignment horizontal="right" vertical="center"/>
    </xf>
    <xf numFmtId="0" fontId="30" fillId="0" borderId="66" xfId="46" quotePrefix="1" applyNumberFormat="1" applyFont="1" applyFill="1" applyBorder="1" applyAlignment="1">
      <alignment horizontal="right" vertical="center"/>
    </xf>
    <xf numFmtId="0" fontId="30" fillId="0" borderId="49" xfId="46" quotePrefix="1" applyNumberFormat="1" applyFont="1" applyFill="1" applyBorder="1" applyAlignment="1">
      <alignment horizontal="right" vertical="center"/>
    </xf>
    <xf numFmtId="41" fontId="35" fillId="0" borderId="66" xfId="49" quotePrefix="1" applyNumberFormat="1" applyFont="1" applyFill="1" applyBorder="1" applyAlignment="1">
      <alignment horizontal="right" vertical="center"/>
    </xf>
    <xf numFmtId="0" fontId="29" fillId="0" borderId="0" xfId="0" applyNumberFormat="1" applyFont="1" applyFill="1" applyBorder="1" applyAlignment="1">
      <alignment horizontal="right"/>
    </xf>
    <xf numFmtId="41" fontId="29" fillId="0" borderId="14" xfId="46" applyNumberFormat="1" applyFont="1" applyFill="1" applyBorder="1" applyAlignment="1">
      <alignment vertical="center"/>
    </xf>
    <xf numFmtId="41" fontId="30" fillId="0" borderId="14" xfId="46" applyNumberFormat="1" applyFont="1" applyFill="1" applyBorder="1" applyAlignment="1">
      <alignment vertical="center"/>
    </xf>
    <xf numFmtId="41" fontId="30" fillId="0" borderId="29" xfId="46" applyNumberFormat="1" applyFont="1" applyFill="1" applyBorder="1" applyAlignment="1">
      <alignment vertical="center"/>
    </xf>
    <xf numFmtId="41" fontId="30" fillId="0" borderId="10" xfId="46" quotePrefix="1" applyNumberFormat="1" applyFont="1" applyFill="1" applyBorder="1" applyAlignment="1">
      <alignment horizontal="left" vertical="center"/>
    </xf>
    <xf numFmtId="41" fontId="30" fillId="0" borderId="35" xfId="0" quotePrefix="1" applyNumberFormat="1" applyFont="1" applyFill="1" applyBorder="1" applyAlignment="1">
      <alignment horizontal="left" vertical="center"/>
    </xf>
    <xf numFmtId="166" fontId="29" fillId="0" borderId="15" xfId="46" applyNumberFormat="1" applyFont="1" applyFill="1" applyBorder="1" applyAlignment="1">
      <alignment vertical="center"/>
    </xf>
    <xf numFmtId="166" fontId="30" fillId="0" borderId="36" xfId="0" applyNumberFormat="1" applyFont="1" applyFill="1" applyBorder="1" applyAlignment="1">
      <alignment vertical="center"/>
    </xf>
    <xf numFmtId="166" fontId="30" fillId="0" borderId="35" xfId="52" applyNumberFormat="1" applyFont="1" applyFill="1" applyBorder="1" applyAlignment="1">
      <alignment vertical="center"/>
    </xf>
    <xf numFmtId="166" fontId="30" fillId="0" borderId="36" xfId="46" applyNumberFormat="1" applyFont="1" applyFill="1" applyBorder="1" applyAlignment="1">
      <alignment vertical="center"/>
    </xf>
    <xf numFmtId="166" fontId="30" fillId="0" borderId="36" xfId="49" applyNumberFormat="1" applyFont="1" applyFill="1" applyBorder="1" applyAlignment="1">
      <alignment vertical="center"/>
    </xf>
    <xf numFmtId="41" fontId="32" fillId="0" borderId="45" xfId="0" applyNumberFormat="1" applyFont="1" applyFill="1" applyBorder="1" applyAlignment="1">
      <alignment vertical="center"/>
    </xf>
    <xf numFmtId="0" fontId="30" fillId="0" borderId="0" xfId="46" quotePrefix="1" applyNumberFormat="1" applyFont="1" applyFill="1" applyBorder="1" applyAlignment="1">
      <alignment horizontal="right" vertical="center"/>
    </xf>
    <xf numFmtId="166" fontId="30" fillId="0" borderId="35" xfId="46" applyNumberFormat="1" applyFont="1" applyFill="1" applyBorder="1" applyAlignment="1">
      <alignment vertical="center"/>
    </xf>
    <xf numFmtId="166" fontId="30" fillId="0" borderId="37" xfId="52" applyNumberFormat="1" applyFont="1" applyFill="1" applyBorder="1" applyAlignment="1">
      <alignment vertical="center"/>
    </xf>
    <xf numFmtId="166" fontId="30" fillId="0" borderId="55" xfId="52" applyNumberFormat="1" applyFont="1" applyFill="1" applyBorder="1" applyAlignment="1">
      <alignment vertical="center"/>
    </xf>
    <xf numFmtId="166" fontId="29" fillId="0" borderId="44" xfId="0" applyNumberFormat="1" applyFont="1" applyFill="1" applyBorder="1" applyAlignment="1">
      <alignment vertical="center"/>
    </xf>
    <xf numFmtId="166" fontId="30" fillId="0" borderId="54" xfId="46" applyNumberFormat="1" applyFont="1" applyFill="1" applyBorder="1" applyAlignment="1">
      <alignment vertical="center"/>
    </xf>
    <xf numFmtId="41" fontId="29" fillId="0" borderId="67" xfId="0" applyNumberFormat="1" applyFont="1" applyFill="1" applyBorder="1" applyAlignment="1">
      <alignment vertical="center"/>
    </xf>
    <xf numFmtId="166" fontId="29" fillId="0" borderId="67" xfId="0" applyNumberFormat="1" applyFont="1" applyFill="1" applyBorder="1" applyAlignment="1">
      <alignment vertical="center"/>
    </xf>
    <xf numFmtId="0" fontId="30" fillId="0" borderId="0" xfId="49" quotePrefix="1" applyNumberFormat="1" applyFont="1" applyFill="1" applyBorder="1" applyAlignment="1">
      <alignment horizontal="right" vertical="center"/>
    </xf>
    <xf numFmtId="41" fontId="30" fillId="2" borderId="13" xfId="46" applyNumberFormat="1" applyFont="1" applyBorder="1" applyAlignment="1">
      <alignment vertical="center"/>
    </xf>
    <xf numFmtId="41" fontId="30" fillId="2" borderId="10" xfId="46" applyNumberFormat="1" applyFont="1" applyBorder="1" applyAlignment="1">
      <alignment vertical="center"/>
    </xf>
    <xf numFmtId="41" fontId="30" fillId="2" borderId="11" xfId="46" applyNumberFormat="1" applyFont="1" applyBorder="1" applyAlignment="1">
      <alignment vertical="center"/>
    </xf>
    <xf numFmtId="41" fontId="30" fillId="2" borderId="23" xfId="46" applyNumberFormat="1" applyFont="1" applyBorder="1" applyAlignment="1">
      <alignment vertical="center"/>
    </xf>
    <xf numFmtId="0" fontId="30" fillId="18" borderId="16" xfId="46" applyNumberFormat="1" applyFont="1" applyFill="1" applyBorder="1" applyAlignment="1">
      <alignment horizontal="right"/>
    </xf>
    <xf numFmtId="0" fontId="31" fillId="2" borderId="16" xfId="46" applyNumberFormat="1" applyFont="1" applyBorder="1" applyAlignment="1">
      <alignment horizontal="center" vertical="center"/>
    </xf>
    <xf numFmtId="41" fontId="33" fillId="0" borderId="41" xfId="0" applyNumberFormat="1" applyFont="1" applyFill="1" applyBorder="1" applyAlignment="1">
      <alignment vertical="center"/>
    </xf>
    <xf numFmtId="41" fontId="32" fillId="0" borderId="10" xfId="0" applyNumberFormat="1" applyFont="1" applyFill="1" applyBorder="1" applyAlignment="1">
      <alignment vertical="center"/>
    </xf>
    <xf numFmtId="0" fontId="29" fillId="0" borderId="49" xfId="0" applyNumberFormat="1" applyFont="1" applyFill="1" applyBorder="1" applyAlignment="1">
      <alignment horizontal="right"/>
    </xf>
    <xf numFmtId="166" fontId="30" fillId="0" borderId="78" xfId="46" applyNumberFormat="1" applyFont="1" applyFill="1" applyBorder="1" applyAlignment="1">
      <alignment vertical="center"/>
    </xf>
    <xf numFmtId="166" fontId="30" fillId="0" borderId="77" xfId="46" applyNumberFormat="1" applyFont="1" applyFill="1" applyBorder="1" applyAlignment="1">
      <alignment vertical="center"/>
    </xf>
    <xf numFmtId="41" fontId="30" fillId="0" borderId="77" xfId="46" applyNumberFormat="1" applyFont="1" applyFill="1" applyBorder="1" applyAlignment="1">
      <alignment vertical="center"/>
    </xf>
    <xf numFmtId="0" fontId="0" fillId="0" borderId="0" xfId="0" applyNumberFormat="1" applyFill="1" applyAlignment="1">
      <alignment vertical="center"/>
    </xf>
    <xf numFmtId="0" fontId="23" fillId="0" borderId="0" xfId="46" applyNumberFormat="1" applyFont="1" applyFill="1" applyAlignment="1">
      <alignment vertical="center"/>
    </xf>
    <xf numFmtId="41" fontId="34" fillId="0" borderId="51" xfId="0" applyNumberFormat="1" applyFont="1" applyFill="1" applyBorder="1" applyAlignment="1">
      <alignment vertical="center"/>
    </xf>
    <xf numFmtId="41" fontId="32" fillId="0" borderId="51" xfId="0" applyNumberFormat="1" applyFont="1" applyFill="1" applyBorder="1" applyAlignment="1">
      <alignment vertical="center"/>
    </xf>
    <xf numFmtId="41" fontId="32" fillId="0" borderId="55" xfId="46" applyNumberFormat="1" applyFont="1" applyFill="1" applyBorder="1" applyAlignment="1">
      <alignment vertical="center"/>
    </xf>
    <xf numFmtId="166" fontId="32" fillId="0" borderId="55" xfId="46" applyNumberFormat="1" applyFont="1" applyFill="1" applyBorder="1" applyAlignment="1">
      <alignment vertical="center"/>
    </xf>
    <xf numFmtId="0" fontId="32" fillId="0" borderId="0" xfId="0" applyNumberFormat="1" applyFont="1" applyFill="1" applyAlignment="1">
      <alignment horizontal="right"/>
    </xf>
    <xf numFmtId="0" fontId="37" fillId="0" borderId="0" xfId="0" applyNumberFormat="1" applyFont="1" applyFill="1"/>
    <xf numFmtId="41" fontId="32" fillId="0" borderId="55" xfId="46" quotePrefix="1" applyNumberFormat="1" applyFont="1" applyFill="1" applyBorder="1" applyAlignment="1">
      <alignment vertical="center"/>
    </xf>
    <xf numFmtId="166" fontId="32" fillId="0" borderId="55" xfId="0" applyNumberFormat="1" applyFont="1" applyFill="1" applyBorder="1" applyAlignment="1">
      <alignment vertical="center"/>
    </xf>
    <xf numFmtId="41" fontId="32" fillId="0" borderId="10" xfId="46" applyNumberFormat="1" applyFont="1" applyFill="1" applyBorder="1" applyAlignment="1">
      <alignment vertical="center"/>
    </xf>
    <xf numFmtId="166" fontId="32" fillId="0" borderId="15" xfId="46" applyNumberFormat="1" applyFont="1" applyFill="1" applyBorder="1" applyAlignment="1">
      <alignment vertical="center"/>
    </xf>
    <xf numFmtId="166" fontId="32" fillId="0" borderId="55" xfId="52" quotePrefix="1" applyNumberFormat="1" applyFont="1" applyFill="1" applyBorder="1" applyAlignment="1">
      <alignment vertical="center"/>
    </xf>
    <xf numFmtId="0" fontId="32" fillId="0" borderId="0" xfId="46" quotePrefix="1" applyNumberFormat="1" applyFont="1" applyFill="1" applyBorder="1" applyAlignment="1">
      <alignment horizontal="right" vertical="center"/>
    </xf>
    <xf numFmtId="41" fontId="32" fillId="0" borderId="14" xfId="46" applyNumberFormat="1" applyFont="1" applyFill="1" applyBorder="1" applyAlignment="1">
      <alignment vertical="center"/>
    </xf>
    <xf numFmtId="0" fontId="32" fillId="0" borderId="49" xfId="46" quotePrefix="1" applyNumberFormat="1" applyFont="1" applyFill="1" applyBorder="1" applyAlignment="1">
      <alignment horizontal="right" vertical="center"/>
    </xf>
    <xf numFmtId="41" fontId="32" fillId="0" borderId="29" xfId="46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right"/>
    </xf>
    <xf numFmtId="41" fontId="32" fillId="0" borderId="46" xfId="46" applyNumberFormat="1" applyFont="1" applyFill="1" applyBorder="1" applyAlignment="1">
      <alignment vertical="center"/>
    </xf>
    <xf numFmtId="41" fontId="32" fillId="0" borderId="47" xfId="46" applyNumberFormat="1" applyFont="1" applyFill="1" applyBorder="1" applyAlignment="1">
      <alignment vertical="center"/>
    </xf>
    <xf numFmtId="0" fontId="32" fillId="0" borderId="66" xfId="49" quotePrefix="1" applyNumberFormat="1" applyFont="1" applyFill="1" applyBorder="1" applyAlignment="1">
      <alignment horizontal="right" vertical="center"/>
    </xf>
    <xf numFmtId="43" fontId="22" fillId="0" borderId="0" xfId="46" applyNumberFormat="1" applyFont="1" applyFill="1" applyBorder="1" applyAlignment="1">
      <alignment vertical="center"/>
    </xf>
    <xf numFmtId="43" fontId="22" fillId="0" borderId="0" xfId="52" applyNumberFormat="1" applyFont="1" applyFill="1" applyBorder="1" applyAlignment="1">
      <alignment vertical="center"/>
    </xf>
    <xf numFmtId="41" fontId="32" fillId="0" borderId="35" xfId="46" applyNumberFormat="1" applyFont="1" applyFill="1" applyBorder="1" applyAlignment="1">
      <alignment vertical="center"/>
    </xf>
    <xf numFmtId="41" fontId="31" fillId="0" borderId="77" xfId="46" applyNumberFormat="1" applyFont="1" applyFill="1" applyBorder="1" applyAlignment="1">
      <alignment horizontal="right" vertical="center"/>
    </xf>
    <xf numFmtId="41" fontId="31" fillId="0" borderId="77" xfId="46" applyNumberFormat="1" applyFont="1" applyFill="1" applyBorder="1" applyAlignment="1">
      <alignment vertical="center"/>
    </xf>
    <xf numFmtId="166" fontId="30" fillId="0" borderId="77" xfId="46" applyNumberFormat="1" applyFont="1" applyFill="1" applyBorder="1" applyAlignment="1">
      <alignment horizontal="right" vertical="center"/>
    </xf>
    <xf numFmtId="166" fontId="32" fillId="0" borderId="51" xfId="0" applyNumberFormat="1" applyFont="1" applyFill="1" applyBorder="1" applyAlignment="1">
      <alignment vertical="center"/>
    </xf>
    <xf numFmtId="166" fontId="30" fillId="0" borderId="68" xfId="46" applyNumberFormat="1" applyFont="1" applyFill="1" applyBorder="1" applyAlignment="1">
      <alignment vertical="center"/>
    </xf>
    <xf numFmtId="166" fontId="30" fillId="0" borderId="75" xfId="46" applyNumberFormat="1" applyFont="1" applyFill="1" applyBorder="1" applyAlignment="1">
      <alignment vertical="center"/>
    </xf>
    <xf numFmtId="41" fontId="32" fillId="0" borderId="14" xfId="46" quotePrefix="1" applyNumberFormat="1" applyFont="1" applyFill="1" applyBorder="1" applyAlignment="1">
      <alignment vertical="center"/>
    </xf>
    <xf numFmtId="41" fontId="32" fillId="0" borderId="48" xfId="46" applyNumberFormat="1" applyFont="1" applyFill="1" applyBorder="1" applyAlignment="1">
      <alignment vertical="center"/>
    </xf>
    <xf numFmtId="41" fontId="32" fillId="0" borderId="48" xfId="46" applyNumberFormat="1" applyFont="1" applyFill="1" applyBorder="1" applyAlignment="1">
      <alignment horizontal="left" vertical="center"/>
    </xf>
    <xf numFmtId="166" fontId="32" fillId="0" borderId="48" xfId="52" applyNumberFormat="1" applyFont="1" applyFill="1" applyBorder="1" applyAlignment="1">
      <alignment vertical="center"/>
    </xf>
    <xf numFmtId="41" fontId="32" fillId="0" borderId="48" xfId="0" quotePrefix="1" applyNumberFormat="1" applyFont="1" applyFill="1" applyBorder="1" applyAlignment="1">
      <alignment horizontal="left" vertical="center"/>
    </xf>
    <xf numFmtId="166" fontId="32" fillId="0" borderId="48" xfId="52" applyNumberFormat="1" applyFont="1" applyFill="1" applyBorder="1" applyAlignment="1">
      <alignment horizontal="right" vertical="center"/>
    </xf>
    <xf numFmtId="0" fontId="33" fillId="0" borderId="0" xfId="0" applyNumberFormat="1" applyFont="1" applyFill="1" applyAlignment="1">
      <alignment horizontal="right"/>
    </xf>
    <xf numFmtId="0" fontId="4" fillId="0" borderId="0" xfId="0" applyNumberFormat="1" applyFont="1" applyFill="1"/>
    <xf numFmtId="41" fontId="32" fillId="0" borderId="10" xfId="46" quotePrefix="1" applyNumberFormat="1" applyFont="1" applyFill="1" applyBorder="1" applyAlignment="1">
      <alignment vertical="center"/>
    </xf>
    <xf numFmtId="0" fontId="32" fillId="0" borderId="66" xfId="46" quotePrefix="1" applyNumberFormat="1" applyFont="1" applyFill="1" applyBorder="1" applyAlignment="1">
      <alignment horizontal="right" vertical="center"/>
    </xf>
    <xf numFmtId="41" fontId="32" fillId="0" borderId="55" xfId="46" applyNumberFormat="1" applyFont="1" applyFill="1" applyBorder="1" applyAlignment="1">
      <alignment horizontal="left" vertical="center"/>
    </xf>
    <xf numFmtId="41" fontId="32" fillId="0" borderId="54" xfId="46" applyNumberFormat="1" applyFont="1" applyFill="1" applyBorder="1" applyAlignment="1">
      <alignment horizontal="left" vertical="center"/>
    </xf>
    <xf numFmtId="166" fontId="32" fillId="0" borderId="56" xfId="46" applyNumberFormat="1" applyFont="1" applyFill="1" applyBorder="1" applyAlignment="1">
      <alignment vertical="center"/>
    </xf>
    <xf numFmtId="0" fontId="27" fillId="1" borderId="30" xfId="46" applyNumberFormat="1" applyFont="1" applyFill="1" applyBorder="1" applyAlignment="1">
      <alignment horizontal="center" vertical="center"/>
    </xf>
    <xf numFmtId="0" fontId="27" fillId="1" borderId="28" xfId="46" applyNumberFormat="1" applyFont="1" applyFill="1" applyBorder="1" applyAlignment="1">
      <alignment horizontal="center" vertical="center"/>
    </xf>
    <xf numFmtId="0" fontId="27" fillId="1" borderId="27" xfId="46" applyNumberFormat="1" applyFont="1" applyFill="1" applyBorder="1" applyAlignment="1">
      <alignment horizontal="center" vertical="center"/>
    </xf>
    <xf numFmtId="166" fontId="30" fillId="0" borderId="78" xfId="46" applyNumberFormat="1" applyFont="1" applyFill="1" applyBorder="1" applyAlignment="1">
      <alignment horizontal="right" vertical="center"/>
    </xf>
    <xf numFmtId="166" fontId="29" fillId="0" borderId="82" xfId="0" applyNumberFormat="1" applyFont="1" applyFill="1" applyBorder="1" applyAlignment="1">
      <alignment horizontal="right" vertical="center"/>
    </xf>
    <xf numFmtId="166" fontId="29" fillId="0" borderId="82" xfId="0" applyNumberFormat="1" applyFont="1" applyFill="1" applyBorder="1" applyAlignment="1">
      <alignment vertical="center"/>
    </xf>
    <xf numFmtId="166" fontId="32" fillId="0" borderId="78" xfId="46" applyNumberFormat="1" applyFont="1" applyFill="1" applyBorder="1" applyAlignment="1">
      <alignment vertical="center"/>
    </xf>
    <xf numFmtId="166" fontId="32" fillId="0" borderId="82" xfId="0" applyNumberFormat="1" applyFont="1" applyFill="1" applyBorder="1" applyAlignment="1">
      <alignment vertical="center"/>
    </xf>
    <xf numFmtId="166" fontId="29" fillId="0" borderId="70" xfId="0" applyNumberFormat="1" applyFont="1" applyFill="1" applyBorder="1" applyAlignment="1">
      <alignment vertical="center"/>
    </xf>
    <xf numFmtId="166" fontId="33" fillId="0" borderId="63" xfId="0" applyNumberFormat="1" applyFont="1" applyFill="1" applyBorder="1" applyAlignment="1">
      <alignment vertical="center"/>
    </xf>
    <xf numFmtId="41" fontId="33" fillId="0" borderId="64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horizontal="left"/>
    </xf>
    <xf numFmtId="0" fontId="30" fillId="0" borderId="90" xfId="46" applyNumberFormat="1" applyFont="1" applyFill="1" applyBorder="1" applyAlignment="1">
      <alignment vertical="center"/>
    </xf>
    <xf numFmtId="0" fontId="29" fillId="0" borderId="92" xfId="0" applyNumberFormat="1" applyFont="1" applyFill="1" applyBorder="1" applyAlignment="1">
      <alignment vertical="center"/>
    </xf>
    <xf numFmtId="0" fontId="29" fillId="0" borderId="86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/>
    </xf>
    <xf numFmtId="166" fontId="30" fillId="0" borderId="85" xfId="46" applyNumberFormat="1" applyFont="1" applyFill="1" applyBorder="1" applyAlignment="1">
      <alignment horizontal="center" vertical="center"/>
    </xf>
    <xf numFmtId="166" fontId="30" fillId="0" borderId="68" xfId="46" applyNumberFormat="1" applyFont="1" applyFill="1" applyBorder="1" applyAlignment="1">
      <alignment horizontal="center" vertical="center"/>
    </xf>
    <xf numFmtId="166" fontId="29" fillId="0" borderId="79" xfId="0" applyNumberFormat="1" applyFont="1" applyFill="1" applyBorder="1" applyAlignment="1">
      <alignment horizontal="center" vertical="center"/>
    </xf>
    <xf numFmtId="166" fontId="29" fillId="0" borderId="42" xfId="0" applyNumberFormat="1" applyFont="1" applyFill="1" applyBorder="1" applyAlignment="1">
      <alignment horizontal="center" vertical="center"/>
    </xf>
    <xf numFmtId="166" fontId="29" fillId="0" borderId="0" xfId="0" applyNumberFormat="1" applyFont="1" applyFill="1" applyAlignment="1">
      <alignment horizontal="center"/>
    </xf>
    <xf numFmtId="166" fontId="32" fillId="0" borderId="68" xfId="46" applyNumberFormat="1" applyFont="1" applyFill="1" applyBorder="1" applyAlignment="1">
      <alignment horizontal="center" vertical="center"/>
    </xf>
    <xf numFmtId="166" fontId="30" fillId="0" borderId="77" xfId="46" applyNumberFormat="1" applyFont="1" applyFill="1" applyBorder="1" applyAlignment="1">
      <alignment horizontal="center" vertical="center"/>
    </xf>
    <xf numFmtId="41" fontId="29" fillId="0" borderId="42" xfId="0" applyNumberFormat="1" applyFont="1" applyFill="1" applyBorder="1" applyAlignment="1">
      <alignment horizontal="center" vertical="center"/>
    </xf>
    <xf numFmtId="166" fontId="30" fillId="0" borderId="68" xfId="46" quotePrefix="1" applyNumberFormat="1" applyFont="1" applyFill="1" applyBorder="1" applyAlignment="1">
      <alignment horizontal="center" vertical="center"/>
    </xf>
    <xf numFmtId="0" fontId="30" fillId="0" borderId="77" xfId="46" applyNumberFormat="1" applyFont="1" applyFill="1" applyBorder="1" applyAlignment="1">
      <alignment vertical="center"/>
    </xf>
    <xf numFmtId="0" fontId="30" fillId="0" borderId="52" xfId="46" applyNumberFormat="1" applyFont="1" applyFill="1" applyBorder="1" applyAlignment="1">
      <alignment horizontal="right" vertical="center"/>
    </xf>
    <xf numFmtId="0" fontId="29" fillId="0" borderId="87" xfId="0" applyNumberFormat="1" applyFont="1" applyFill="1" applyBorder="1" applyAlignment="1">
      <alignment horizontal="right" vertical="center"/>
    </xf>
    <xf numFmtId="0" fontId="29" fillId="0" borderId="86" xfId="0" applyNumberFormat="1" applyFont="1" applyFill="1" applyBorder="1" applyAlignment="1">
      <alignment horizontal="right" vertical="center"/>
    </xf>
    <xf numFmtId="0" fontId="32" fillId="0" borderId="52" xfId="46" applyNumberFormat="1" applyFont="1" applyFill="1" applyBorder="1" applyAlignment="1">
      <alignment horizontal="right" vertical="center"/>
    </xf>
    <xf numFmtId="166" fontId="29" fillId="0" borderId="88" xfId="0" applyNumberFormat="1" applyFont="1" applyFill="1" applyBorder="1" applyAlignment="1">
      <alignment horizontal="center" vertical="center"/>
    </xf>
    <xf numFmtId="0" fontId="30" fillId="0" borderId="89" xfId="46" applyNumberFormat="1" applyFont="1" applyFill="1" applyBorder="1" applyAlignment="1">
      <alignment horizontal="right" vertical="center"/>
    </xf>
    <xf numFmtId="0" fontId="30" fillId="0" borderId="90" xfId="46" applyNumberFormat="1" applyFont="1" applyFill="1" applyBorder="1" applyAlignment="1">
      <alignment horizontal="right" vertical="center"/>
    </xf>
    <xf numFmtId="0" fontId="29" fillId="0" borderId="91" xfId="0" applyNumberFormat="1" applyFont="1" applyFill="1" applyBorder="1" applyAlignment="1">
      <alignment horizontal="right" vertical="center"/>
    </xf>
    <xf numFmtId="0" fontId="32" fillId="0" borderId="90" xfId="46" applyNumberFormat="1" applyFont="1" applyFill="1" applyBorder="1" applyAlignment="1">
      <alignment horizontal="right" vertical="center"/>
    </xf>
    <xf numFmtId="0" fontId="30" fillId="0" borderId="77" xfId="46" applyNumberFormat="1" applyFont="1" applyFill="1" applyBorder="1" applyAlignment="1">
      <alignment horizontal="right" vertical="center"/>
    </xf>
    <xf numFmtId="166" fontId="32" fillId="0" borderId="79" xfId="0" applyNumberFormat="1" applyFont="1" applyFill="1" applyBorder="1" applyAlignment="1">
      <alignment horizontal="center" vertical="center"/>
    </xf>
    <xf numFmtId="166" fontId="33" fillId="0" borderId="42" xfId="0" applyNumberFormat="1" applyFont="1" applyFill="1" applyBorder="1" applyAlignment="1">
      <alignment horizontal="center" vertical="center"/>
    </xf>
    <xf numFmtId="0" fontId="33" fillId="0" borderId="86" xfId="0" applyNumberFormat="1" applyFont="1" applyFill="1" applyBorder="1" applyAlignment="1">
      <alignment horizontal="right" vertical="center"/>
    </xf>
    <xf numFmtId="0" fontId="29" fillId="0" borderId="92" xfId="0" applyNumberFormat="1" applyFont="1" applyFill="1" applyBorder="1" applyAlignment="1">
      <alignment horizontal="right" vertical="center"/>
    </xf>
    <xf numFmtId="166" fontId="30" fillId="0" borderId="79" xfId="46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/>
    </xf>
    <xf numFmtId="0" fontId="29" fillId="0" borderId="41" xfId="0" applyNumberFormat="1" applyFont="1" applyFill="1" applyBorder="1" applyAlignment="1">
      <alignment horizontal="right" vertical="center"/>
    </xf>
    <xf numFmtId="0" fontId="30" fillId="0" borderId="51" xfId="46" applyNumberFormat="1" applyFont="1" applyFill="1" applyBorder="1" applyAlignment="1">
      <alignment horizontal="right" vertical="center"/>
    </xf>
    <xf numFmtId="0" fontId="29" fillId="0" borderId="51" xfId="0" applyNumberFormat="1" applyFont="1" applyFill="1" applyBorder="1" applyAlignment="1">
      <alignment horizontal="right" vertical="center"/>
    </xf>
    <xf numFmtId="166" fontId="29" fillId="0" borderId="51" xfId="0" applyNumberFormat="1" applyFont="1" applyFill="1" applyBorder="1" applyAlignment="1">
      <alignment horizontal="center" vertical="center"/>
    </xf>
    <xf numFmtId="166" fontId="29" fillId="0" borderId="43" xfId="0" applyNumberFormat="1" applyFont="1" applyFill="1" applyBorder="1" applyAlignment="1">
      <alignment horizontal="center" vertical="center"/>
    </xf>
    <xf numFmtId="41" fontId="29" fillId="0" borderId="43" xfId="0" applyNumberFormat="1" applyFont="1" applyFill="1" applyBorder="1" applyAlignment="1">
      <alignment horizontal="center" vertical="center"/>
    </xf>
    <xf numFmtId="166" fontId="30" fillId="0" borderId="83" xfId="46" applyNumberFormat="1" applyFont="1" applyFill="1" applyBorder="1" applyAlignment="1">
      <alignment horizontal="center" vertical="center"/>
    </xf>
    <xf numFmtId="166" fontId="30" fillId="0" borderId="54" xfId="46" applyNumberFormat="1" applyFont="1" applyFill="1" applyBorder="1" applyAlignment="1">
      <alignment horizontal="center" vertical="center"/>
    </xf>
    <xf numFmtId="166" fontId="29" fillId="0" borderId="80" xfId="0" applyNumberFormat="1" applyFont="1" applyFill="1" applyBorder="1" applyAlignment="1">
      <alignment horizontal="center" vertical="center"/>
    </xf>
    <xf numFmtId="0" fontId="29" fillId="0" borderId="80" xfId="0" applyNumberFormat="1" applyFont="1" applyFill="1" applyBorder="1" applyAlignment="1">
      <alignment horizontal="right" vertical="center"/>
    </xf>
    <xf numFmtId="0" fontId="29" fillId="0" borderId="81" xfId="0" applyNumberFormat="1" applyFont="1" applyFill="1" applyBorder="1" applyAlignment="1">
      <alignment horizontal="right" vertical="center"/>
    </xf>
    <xf numFmtId="0" fontId="30" fillId="0" borderId="84" xfId="46" applyNumberFormat="1" applyFont="1" applyFill="1" applyBorder="1" applyAlignment="1">
      <alignment horizontal="right" vertical="center"/>
    </xf>
    <xf numFmtId="0" fontId="30" fillId="0" borderId="76" xfId="46" applyNumberFormat="1" applyFont="1" applyFill="1" applyBorder="1" applyAlignment="1">
      <alignment horizontal="right" vertical="center"/>
    </xf>
    <xf numFmtId="166" fontId="29" fillId="0" borderId="75" xfId="46" applyNumberFormat="1" applyFont="1" applyFill="1" applyBorder="1" applyAlignment="1">
      <alignment vertical="center"/>
    </xf>
    <xf numFmtId="41" fontId="29" fillId="0" borderId="93" xfId="0" applyNumberFormat="1" applyFont="1" applyFill="1" applyBorder="1" applyAlignment="1">
      <alignment vertical="center"/>
    </xf>
    <xf numFmtId="41" fontId="30" fillId="0" borderId="93" xfId="46" applyNumberFormat="1" applyFont="1" applyFill="1" applyBorder="1" applyAlignment="1">
      <alignment horizontal="left" vertical="center"/>
    </xf>
    <xf numFmtId="166" fontId="30" fillId="0" borderId="94" xfId="49" applyNumberFormat="1" applyFont="1" applyFill="1" applyBorder="1" applyAlignment="1">
      <alignment vertical="center"/>
    </xf>
    <xf numFmtId="166" fontId="30" fillId="0" borderId="93" xfId="52" applyNumberFormat="1" applyFont="1" applyFill="1" applyBorder="1" applyAlignment="1">
      <alignment vertical="center"/>
    </xf>
    <xf numFmtId="166" fontId="30" fillId="0" borderId="95" xfId="46" applyNumberFormat="1" applyFont="1" applyFill="1" applyBorder="1" applyAlignment="1">
      <alignment vertical="center"/>
    </xf>
    <xf numFmtId="0" fontId="30" fillId="0" borderId="96" xfId="46" applyNumberFormat="1" applyFont="1" applyFill="1" applyBorder="1" applyAlignment="1">
      <alignment horizontal="right" vertical="center"/>
    </xf>
    <xf numFmtId="166" fontId="30" fillId="0" borderId="97" xfId="46" applyNumberFormat="1" applyFont="1" applyFill="1" applyBorder="1" applyAlignment="1">
      <alignment horizontal="center" vertical="center"/>
    </xf>
    <xf numFmtId="41" fontId="32" fillId="0" borderId="93" xfId="0" applyNumberFormat="1" applyFont="1" applyFill="1" applyBorder="1" applyAlignment="1">
      <alignment vertical="center"/>
    </xf>
    <xf numFmtId="166" fontId="32" fillId="0" borderId="93" xfId="52" applyNumberFormat="1" applyFont="1" applyFill="1" applyBorder="1" applyAlignment="1">
      <alignment vertical="center"/>
    </xf>
    <xf numFmtId="166" fontId="32" fillId="0" borderId="97" xfId="46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right" vertical="center"/>
    </xf>
    <xf numFmtId="0" fontId="29" fillId="0" borderId="0" xfId="46" applyNumberFormat="1" applyFont="1" applyFill="1" applyBorder="1" applyAlignment="1">
      <alignment horizontal="right" vertical="center"/>
    </xf>
    <xf numFmtId="0" fontId="29" fillId="0" borderId="49" xfId="0" applyNumberFormat="1" applyFont="1" applyFill="1" applyBorder="1" applyAlignment="1">
      <alignment horizontal="right" vertical="center"/>
    </xf>
    <xf numFmtId="41" fontId="32" fillId="0" borderId="35" xfId="46" quotePrefix="1" applyNumberFormat="1" applyFont="1" applyFill="1" applyBorder="1" applyAlignment="1">
      <alignment vertical="center"/>
    </xf>
    <xf numFmtId="166" fontId="32" fillId="0" borderId="35" xfId="46" applyNumberFormat="1" applyFont="1" applyFill="1" applyBorder="1" applyAlignment="1">
      <alignment vertical="center"/>
    </xf>
    <xf numFmtId="0" fontId="30" fillId="0" borderId="49" xfId="49" quotePrefix="1" applyNumberFormat="1" applyFont="1" applyFill="1" applyBorder="1" applyAlignment="1">
      <alignment horizontal="right" vertical="center"/>
    </xf>
    <xf numFmtId="41" fontId="32" fillId="0" borderId="93" xfId="46" applyNumberFormat="1" applyFont="1" applyFill="1" applyBorder="1" applyAlignment="1">
      <alignment vertical="center"/>
    </xf>
    <xf numFmtId="41" fontId="32" fillId="0" borderId="10" xfId="46" quotePrefix="1" applyNumberFormat="1" applyFont="1" applyFill="1" applyBorder="1" applyAlignment="1">
      <alignment horizontal="left" vertical="center"/>
    </xf>
    <xf numFmtId="41" fontId="32" fillId="0" borderId="93" xfId="46" quotePrefix="1" applyNumberFormat="1" applyFont="1" applyFill="1" applyBorder="1" applyAlignment="1">
      <alignment horizontal="left" vertical="center"/>
    </xf>
    <xf numFmtId="166" fontId="32" fillId="0" borderId="94" xfId="46" applyNumberFormat="1" applyFont="1" applyFill="1" applyBorder="1" applyAlignment="1">
      <alignment vertical="center"/>
    </xf>
    <xf numFmtId="0" fontId="32" fillId="0" borderId="49" xfId="49" quotePrefix="1" applyNumberFormat="1" applyFont="1" applyFill="1" applyBorder="1" applyAlignment="1">
      <alignment horizontal="right" vertical="center"/>
    </xf>
    <xf numFmtId="0" fontId="32" fillId="0" borderId="0" xfId="49" quotePrefix="1" applyNumberFormat="1" applyFont="1" applyFill="1" applyBorder="1" applyAlignment="1">
      <alignment horizontal="right" vertical="center"/>
    </xf>
    <xf numFmtId="0" fontId="28" fillId="18" borderId="17" xfId="46" quotePrefix="1" applyNumberFormat="1" applyFont="1" applyFill="1" applyBorder="1" applyAlignment="1">
      <alignment horizontal="center" vertical="center"/>
    </xf>
    <xf numFmtId="41" fontId="30" fillId="2" borderId="44" xfId="46" applyNumberFormat="1" applyFont="1" applyBorder="1" applyAlignment="1">
      <alignment vertical="center"/>
    </xf>
    <xf numFmtId="41" fontId="30" fillId="2" borderId="99" xfId="46" applyNumberFormat="1" applyFont="1" applyBorder="1" applyAlignment="1">
      <alignment vertical="center"/>
    </xf>
    <xf numFmtId="41" fontId="30" fillId="2" borderId="93" xfId="46" applyNumberFormat="1" applyFont="1" applyBorder="1" applyAlignment="1">
      <alignment vertical="center"/>
    </xf>
    <xf numFmtId="41" fontId="31" fillId="2" borderId="93" xfId="46" applyNumberFormat="1" applyFont="1" applyBorder="1" applyAlignment="1">
      <alignment vertical="center"/>
    </xf>
    <xf numFmtId="41" fontId="30" fillId="2" borderId="100" xfId="46" applyNumberFormat="1" applyFont="1" applyBorder="1" applyAlignment="1">
      <alignment vertical="center"/>
    </xf>
    <xf numFmtId="41" fontId="31" fillId="2" borderId="100" xfId="46" applyNumberFormat="1" applyFont="1" applyBorder="1" applyAlignment="1">
      <alignment vertical="center"/>
    </xf>
    <xf numFmtId="41" fontId="30" fillId="2" borderId="102" xfId="46" applyNumberFormat="1" applyFont="1" applyBorder="1" applyAlignment="1">
      <alignment vertical="center"/>
    </xf>
    <xf numFmtId="41" fontId="31" fillId="2" borderId="102" xfId="46" applyNumberFormat="1" applyFont="1" applyBorder="1" applyAlignment="1">
      <alignment vertical="center"/>
    </xf>
    <xf numFmtId="41" fontId="30" fillId="2" borderId="103" xfId="46" applyNumberFormat="1" applyFont="1" applyBorder="1" applyAlignment="1">
      <alignment vertical="center"/>
    </xf>
    <xf numFmtId="41" fontId="31" fillId="2" borderId="16" xfId="46" applyNumberFormat="1" applyFont="1" applyBorder="1" applyAlignment="1">
      <alignment vertical="center"/>
    </xf>
    <xf numFmtId="41" fontId="23" fillId="0" borderId="107" xfId="46" applyNumberFormat="1" applyFont="1" applyFill="1" applyBorder="1"/>
    <xf numFmtId="41" fontId="23" fillId="0" borderId="107" xfId="51" applyNumberFormat="1" applyFont="1" applyFill="1" applyBorder="1"/>
    <xf numFmtId="166" fontId="32" fillId="0" borderId="68" xfId="46" quotePrefix="1" applyNumberFormat="1" applyFont="1" applyFill="1" applyBorder="1" applyAlignment="1">
      <alignment horizontal="center" vertical="center"/>
    </xf>
    <xf numFmtId="41" fontId="29" fillId="0" borderId="100" xfId="0" applyNumberFormat="1" applyFont="1" applyFill="1" applyBorder="1" applyAlignment="1">
      <alignment vertical="center"/>
    </xf>
    <xf numFmtId="41" fontId="32" fillId="0" borderId="100" xfId="46" applyNumberFormat="1" applyFont="1" applyFill="1" applyBorder="1" applyAlignment="1">
      <alignment vertical="center"/>
    </xf>
    <xf numFmtId="166" fontId="32" fillId="0" borderId="109" xfId="46" applyNumberFormat="1" applyFont="1" applyFill="1" applyBorder="1" applyAlignment="1">
      <alignment vertical="center"/>
    </xf>
    <xf numFmtId="166" fontId="30" fillId="0" borderId="109" xfId="46" applyNumberFormat="1" applyFont="1" applyFill="1" applyBorder="1" applyAlignment="1">
      <alignment vertical="center"/>
    </xf>
    <xf numFmtId="0" fontId="38" fillId="2" borderId="0" xfId="46" applyNumberFormat="1" applyFont="1"/>
    <xf numFmtId="0" fontId="39" fillId="2" borderId="0" xfId="46" applyNumberFormat="1" applyFont="1"/>
    <xf numFmtId="0" fontId="40" fillId="0" borderId="0" xfId="47" applyNumberFormat="1" applyFont="1" applyAlignment="1">
      <alignment vertical="center"/>
    </xf>
    <xf numFmtId="0" fontId="41" fillId="2" borderId="0" xfId="46" applyNumberFormat="1" applyFont="1" applyAlignment="1">
      <alignment horizontal="left"/>
    </xf>
    <xf numFmtId="41" fontId="30" fillId="0" borderId="93" xfId="46" applyNumberFormat="1" applyFont="1" applyFill="1" applyBorder="1" applyAlignment="1">
      <alignment vertical="center"/>
    </xf>
    <xf numFmtId="166" fontId="30" fillId="0" borderId="93" xfId="46" applyNumberFormat="1" applyFont="1" applyFill="1" applyBorder="1" applyAlignment="1">
      <alignment vertical="center"/>
    </xf>
    <xf numFmtId="0" fontId="29" fillId="0" borderId="0" xfId="0" applyNumberFormat="1" applyFont="1" applyFill="1" applyAlignment="1">
      <alignment horizontal="right" vertical="center"/>
    </xf>
    <xf numFmtId="41" fontId="30" fillId="0" borderId="77" xfId="46" applyNumberFormat="1" applyFont="1" applyFill="1" applyBorder="1" applyAlignment="1">
      <alignment horizontal="left" vertical="center"/>
    </xf>
    <xf numFmtId="41" fontId="30" fillId="0" borderId="90" xfId="46" applyNumberFormat="1" applyFont="1" applyFill="1" applyBorder="1" applyAlignment="1">
      <alignment horizontal="right" vertical="center"/>
    </xf>
    <xf numFmtId="41" fontId="30" fillId="0" borderId="90" xfId="46" applyNumberFormat="1" applyFont="1" applyFill="1" applyBorder="1" applyAlignment="1">
      <alignment horizontal="left" vertical="center"/>
    </xf>
    <xf numFmtId="41" fontId="29" fillId="0" borderId="91" xfId="0" applyNumberFormat="1" applyFont="1" applyFill="1" applyBorder="1" applyAlignment="1">
      <alignment horizontal="right" vertical="center"/>
    </xf>
    <xf numFmtId="41" fontId="29" fillId="0" borderId="86" xfId="0" applyNumberFormat="1" applyFont="1" applyFill="1" applyBorder="1" applyAlignment="1">
      <alignment horizontal="right" vertical="center"/>
    </xf>
    <xf numFmtId="41" fontId="29" fillId="0" borderId="0" xfId="0" applyNumberFormat="1" applyFont="1" applyFill="1" applyAlignment="1">
      <alignment horizontal="right"/>
    </xf>
    <xf numFmtId="41" fontId="30" fillId="0" borderId="52" xfId="46" applyNumberFormat="1" applyFont="1" applyFill="1" applyBorder="1" applyAlignment="1">
      <alignment horizontal="right" vertical="center"/>
    </xf>
    <xf numFmtId="41" fontId="30" fillId="0" borderId="52" xfId="46" applyNumberFormat="1" applyFont="1" applyFill="1" applyBorder="1" applyAlignment="1">
      <alignment horizontal="left" vertical="center"/>
    </xf>
    <xf numFmtId="41" fontId="29" fillId="0" borderId="87" xfId="0" applyNumberFormat="1" applyFont="1" applyFill="1" applyBorder="1" applyAlignment="1">
      <alignment horizontal="right" vertical="center"/>
    </xf>
    <xf numFmtId="41" fontId="29" fillId="0" borderId="87" xfId="0" applyNumberFormat="1" applyFont="1" applyFill="1" applyBorder="1" applyAlignment="1">
      <alignment horizontal="left" vertical="center"/>
    </xf>
    <xf numFmtId="41" fontId="30" fillId="0" borderId="74" xfId="46" applyNumberFormat="1" applyFont="1" applyFill="1" applyBorder="1" applyAlignment="1">
      <alignment horizontal="left" vertical="center"/>
    </xf>
    <xf numFmtId="41" fontId="29" fillId="0" borderId="92" xfId="0" applyNumberFormat="1" applyFont="1" applyFill="1" applyBorder="1" applyAlignment="1">
      <alignment horizontal="left" vertical="center"/>
    </xf>
    <xf numFmtId="41" fontId="30" fillId="0" borderId="112" xfId="46" applyNumberFormat="1" applyFont="1" applyFill="1" applyBorder="1" applyAlignment="1">
      <alignment vertical="center"/>
    </xf>
    <xf numFmtId="0" fontId="30" fillId="0" borderId="74" xfId="46" applyNumberFormat="1" applyFont="1" applyFill="1" applyBorder="1" applyAlignment="1">
      <alignment horizontal="right" vertical="center"/>
    </xf>
    <xf numFmtId="0" fontId="28" fillId="18" borderId="17" xfId="46" applyNumberFormat="1" applyFont="1" applyFill="1" applyBorder="1" applyAlignment="1">
      <alignment horizontal="center" vertical="center"/>
    </xf>
    <xf numFmtId="166" fontId="30" fillId="0" borderId="74" xfId="46" applyNumberFormat="1" applyFont="1" applyFill="1" applyBorder="1" applyAlignment="1">
      <alignment vertical="center"/>
    </xf>
    <xf numFmtId="166" fontId="32" fillId="0" borderId="74" xfId="46" applyNumberFormat="1" applyFont="1" applyFill="1" applyBorder="1" applyAlignment="1">
      <alignment vertical="center"/>
    </xf>
    <xf numFmtId="43" fontId="32" fillId="0" borderId="90" xfId="52" applyNumberFormat="1" applyFont="1" applyBorder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41" fontId="31" fillId="0" borderId="93" xfId="46" applyNumberFormat="1" applyFont="1" applyFill="1" applyBorder="1" applyAlignment="1">
      <alignment horizontal="right" vertical="center"/>
    </xf>
    <xf numFmtId="0" fontId="42" fillId="2" borderId="0" xfId="46" applyNumberFormat="1" applyFont="1"/>
    <xf numFmtId="0" fontId="43" fillId="2" borderId="0" xfId="46" applyNumberFormat="1" applyFont="1" applyAlignment="1">
      <alignment horizontal="left"/>
    </xf>
    <xf numFmtId="41" fontId="30" fillId="0" borderId="93" xfId="46" applyNumberFormat="1" applyFont="1" applyFill="1" applyBorder="1" applyAlignment="1">
      <alignment horizontal="right" vertical="center"/>
    </xf>
    <xf numFmtId="0" fontId="32" fillId="0" borderId="90" xfId="46" applyNumberFormat="1" applyFont="1" applyFill="1" applyBorder="1" applyAlignment="1">
      <alignment horizontal="left" vertical="center"/>
    </xf>
    <xf numFmtId="0" fontId="30" fillId="0" borderId="90" xfId="46" applyNumberFormat="1" applyFont="1" applyFill="1" applyBorder="1" applyAlignment="1">
      <alignment horizontal="left" vertical="center"/>
    </xf>
    <xf numFmtId="0" fontId="30" fillId="0" borderId="52" xfId="46" applyNumberFormat="1" applyFont="1" applyFill="1" applyBorder="1" applyAlignment="1">
      <alignment horizontal="left" vertical="center"/>
    </xf>
    <xf numFmtId="0" fontId="32" fillId="0" borderId="52" xfId="46" applyNumberFormat="1" applyFont="1" applyFill="1" applyBorder="1" applyAlignment="1">
      <alignment horizontal="left" vertical="center"/>
    </xf>
    <xf numFmtId="0" fontId="30" fillId="0" borderId="74" xfId="46" applyNumberFormat="1" applyFont="1" applyFill="1" applyBorder="1" applyAlignment="1">
      <alignment horizontal="left" vertical="center"/>
    </xf>
    <xf numFmtId="0" fontId="32" fillId="0" borderId="96" xfId="46" applyNumberFormat="1" applyFont="1" applyFill="1" applyBorder="1" applyAlignment="1">
      <alignment horizontal="left" vertical="center"/>
    </xf>
    <xf numFmtId="0" fontId="30" fillId="0" borderId="77" xfId="46" applyNumberFormat="1" applyFont="1" applyFill="1" applyBorder="1" applyAlignment="1">
      <alignment horizontal="left" vertical="center"/>
    </xf>
    <xf numFmtId="0" fontId="29" fillId="0" borderId="51" xfId="0" applyNumberFormat="1" applyFont="1" applyFill="1" applyBorder="1" applyAlignment="1">
      <alignment horizontal="left" vertical="center"/>
    </xf>
    <xf numFmtId="41" fontId="32" fillId="0" borderId="100" xfId="0" applyNumberFormat="1" applyFont="1" applyFill="1" applyBorder="1" applyAlignment="1">
      <alignment vertical="center"/>
    </xf>
    <xf numFmtId="166" fontId="29" fillId="0" borderId="100" xfId="0" applyNumberFormat="1" applyFont="1" applyFill="1" applyBorder="1" applyAlignment="1">
      <alignment vertical="center"/>
    </xf>
    <xf numFmtId="41" fontId="30" fillId="0" borderId="114" xfId="46" applyNumberFormat="1" applyFont="1" applyFill="1" applyBorder="1" applyAlignment="1">
      <alignment horizontal="left" vertical="center"/>
    </xf>
    <xf numFmtId="0" fontId="44" fillId="0" borderId="0" xfId="0" applyNumberFormat="1" applyFont="1" applyFill="1" applyAlignment="1">
      <alignment horizontal="center"/>
    </xf>
    <xf numFmtId="0" fontId="45" fillId="0" borderId="0" xfId="46" applyNumberFormat="1" applyFont="1" applyFill="1" applyAlignment="1">
      <alignment horizontal="center"/>
    </xf>
    <xf numFmtId="0" fontId="45" fillId="0" borderId="0" xfId="46" applyNumberFormat="1" applyFont="1" applyFill="1" applyAlignment="1">
      <alignment horizontal="center" vertical="center"/>
    </xf>
    <xf numFmtId="166" fontId="30" fillId="0" borderId="93" xfId="46" applyNumberFormat="1" applyFont="1" applyFill="1" applyBorder="1" applyAlignment="1">
      <alignment horizontal="right" vertical="center"/>
    </xf>
    <xf numFmtId="41" fontId="36" fillId="0" borderId="93" xfId="0" applyNumberFormat="1" applyFont="1" applyFill="1" applyBorder="1" applyAlignment="1">
      <alignment vertical="center"/>
    </xf>
    <xf numFmtId="0" fontId="28" fillId="1" borderId="17" xfId="46" applyNumberFormat="1" applyFont="1" applyFill="1" applyBorder="1" applyAlignment="1">
      <alignment horizontal="center" vertical="center"/>
    </xf>
    <xf numFmtId="41" fontId="29" fillId="0" borderId="122" xfId="0" applyNumberFormat="1" applyFont="1" applyFill="1" applyBorder="1" applyAlignment="1">
      <alignment vertical="center"/>
    </xf>
    <xf numFmtId="166" fontId="29" fillId="0" borderId="116" xfId="0" applyNumberFormat="1" applyFont="1" applyFill="1" applyBorder="1" applyAlignment="1">
      <alignment horizontal="right" vertical="center"/>
    </xf>
    <xf numFmtId="166" fontId="29" fillId="0" borderId="123" xfId="0" applyNumberFormat="1" applyFont="1" applyFill="1" applyBorder="1" applyAlignment="1">
      <alignment horizontal="right" vertical="center"/>
    </xf>
    <xf numFmtId="166" fontId="29" fillId="0" borderId="124" xfId="0" applyNumberFormat="1" applyFont="1" applyFill="1" applyBorder="1" applyAlignment="1">
      <alignment horizontal="right" vertical="center"/>
    </xf>
    <xf numFmtId="0" fontId="29" fillId="0" borderId="125" xfId="0" applyNumberFormat="1" applyFont="1" applyFill="1" applyBorder="1" applyAlignment="1">
      <alignment horizontal="right" vertical="center"/>
    </xf>
    <xf numFmtId="166" fontId="29" fillId="0" borderId="121" xfId="0" applyNumberFormat="1" applyFont="1" applyFill="1" applyBorder="1" applyAlignment="1">
      <alignment horizontal="center" vertical="center"/>
    </xf>
    <xf numFmtId="41" fontId="29" fillId="0" borderId="123" xfId="0" applyNumberFormat="1" applyFont="1" applyFill="1" applyBorder="1" applyAlignment="1">
      <alignment vertical="center"/>
    </xf>
    <xf numFmtId="41" fontId="31" fillId="0" borderId="115" xfId="46" applyNumberFormat="1" applyFont="1" applyFill="1" applyBorder="1" applyAlignment="1">
      <alignment horizontal="right" vertical="center"/>
    </xf>
    <xf numFmtId="41" fontId="31" fillId="0" borderId="115" xfId="46" applyNumberFormat="1" applyFont="1" applyFill="1" applyBorder="1" applyAlignment="1">
      <alignment vertical="center"/>
    </xf>
    <xf numFmtId="41" fontId="30" fillId="0" borderId="115" xfId="46" applyNumberFormat="1" applyFont="1" applyFill="1" applyBorder="1" applyAlignment="1">
      <alignment vertical="center"/>
    </xf>
    <xf numFmtId="166" fontId="30" fillId="0" borderId="115" xfId="46" applyNumberFormat="1" applyFont="1" applyFill="1" applyBorder="1" applyAlignment="1">
      <alignment horizontal="right" vertical="center"/>
    </xf>
    <xf numFmtId="0" fontId="30" fillId="0" borderId="115" xfId="46" applyNumberFormat="1" applyFont="1" applyFill="1" applyBorder="1" applyAlignment="1">
      <alignment horizontal="right" vertical="center"/>
    </xf>
    <xf numFmtId="166" fontId="30" fillId="0" borderId="115" xfId="46" applyNumberFormat="1" applyFont="1" applyFill="1" applyBorder="1" applyAlignment="1">
      <alignment horizontal="center" vertical="center"/>
    </xf>
    <xf numFmtId="41" fontId="29" fillId="0" borderId="93" xfId="0" quotePrefix="1" applyNumberFormat="1" applyFont="1" applyFill="1" applyBorder="1" applyAlignment="1">
      <alignment horizontal="center" vertical="center"/>
    </xf>
    <xf numFmtId="41" fontId="31" fillId="0" borderId="110" xfId="46" applyNumberFormat="1" applyFont="1" applyFill="1" applyBorder="1" applyAlignment="1">
      <alignment horizontal="right" vertical="center"/>
    </xf>
    <xf numFmtId="41" fontId="31" fillId="0" borderId="110" xfId="46" applyNumberFormat="1" applyFont="1" applyFill="1" applyBorder="1" applyAlignment="1">
      <alignment vertical="center"/>
    </xf>
    <xf numFmtId="41" fontId="30" fillId="0" borderId="110" xfId="46" applyNumberFormat="1" applyFont="1" applyFill="1" applyBorder="1" applyAlignment="1">
      <alignment vertical="center"/>
    </xf>
    <xf numFmtId="166" fontId="30" fillId="0" borderId="110" xfId="46" applyNumberFormat="1" applyFont="1" applyFill="1" applyBorder="1" applyAlignment="1">
      <alignment vertical="center"/>
    </xf>
    <xf numFmtId="166" fontId="30" fillId="0" borderId="126" xfId="46" applyNumberFormat="1" applyFont="1" applyFill="1" applyBorder="1" applyAlignment="1">
      <alignment vertical="center"/>
    </xf>
    <xf numFmtId="0" fontId="30" fillId="0" borderId="127" xfId="46" applyNumberFormat="1" applyFont="1" applyFill="1" applyBorder="1" applyAlignment="1">
      <alignment horizontal="right" vertical="center"/>
    </xf>
    <xf numFmtId="166" fontId="30" fillId="0" borderId="128" xfId="46" applyNumberFormat="1" applyFont="1" applyFill="1" applyBorder="1" applyAlignment="1">
      <alignment horizontal="center" vertical="center"/>
    </xf>
    <xf numFmtId="166" fontId="29" fillId="0" borderId="100" xfId="0" applyNumberFormat="1" applyFont="1" applyFill="1" applyBorder="1" applyAlignment="1">
      <alignment horizontal="right" vertical="center"/>
    </xf>
    <xf numFmtId="166" fontId="32" fillId="0" borderId="75" xfId="46" applyNumberFormat="1" applyFont="1" applyFill="1" applyBorder="1" applyAlignment="1">
      <alignment vertical="center"/>
    </xf>
    <xf numFmtId="166" fontId="29" fillId="0" borderId="113" xfId="0" applyNumberFormat="1" applyFont="1" applyFill="1" applyBorder="1" applyAlignment="1">
      <alignment vertical="center"/>
    </xf>
    <xf numFmtId="166" fontId="30" fillId="0" borderId="130" xfId="46" applyNumberFormat="1" applyFont="1" applyFill="1" applyBorder="1" applyAlignment="1">
      <alignment vertical="center"/>
    </xf>
    <xf numFmtId="166" fontId="30" fillId="0" borderId="131" xfId="46" applyNumberFormat="1" applyFont="1" applyFill="1" applyBorder="1" applyAlignment="1">
      <alignment vertical="center"/>
    </xf>
    <xf numFmtId="166" fontId="30" fillId="0" borderId="95" xfId="46" applyNumberFormat="1" applyFont="1" applyFill="1" applyBorder="1" applyAlignment="1">
      <alignment horizontal="right" vertical="center"/>
    </xf>
    <xf numFmtId="166" fontId="30" fillId="0" borderId="94" xfId="46" applyNumberFormat="1" applyFont="1" applyFill="1" applyBorder="1" applyAlignment="1">
      <alignment horizontal="right" vertical="center"/>
    </xf>
    <xf numFmtId="166" fontId="30" fillId="0" borderId="89" xfId="46" applyNumberFormat="1" applyFont="1" applyFill="1" applyBorder="1" applyAlignment="1">
      <alignment vertical="center"/>
    </xf>
    <xf numFmtId="166" fontId="29" fillId="0" borderId="114" xfId="0" applyNumberFormat="1" applyFont="1" applyFill="1" applyBorder="1" applyAlignment="1">
      <alignment vertical="center"/>
    </xf>
    <xf numFmtId="166" fontId="29" fillId="0" borderId="86" xfId="0" applyNumberFormat="1" applyFont="1" applyFill="1" applyBorder="1" applyAlignment="1">
      <alignment vertical="center"/>
    </xf>
    <xf numFmtId="166" fontId="30" fillId="0" borderId="133" xfId="46" applyNumberFormat="1" applyFont="1" applyFill="1" applyBorder="1" applyAlignment="1">
      <alignment vertical="center"/>
    </xf>
    <xf numFmtId="41" fontId="29" fillId="0" borderId="86" xfId="0" applyNumberFormat="1" applyFont="1" applyFill="1" applyBorder="1" applyAlignment="1">
      <alignment vertical="center"/>
    </xf>
    <xf numFmtId="166" fontId="30" fillId="0" borderId="131" xfId="46" applyNumberFormat="1" applyFont="1" applyFill="1" applyBorder="1" applyAlignment="1">
      <alignment horizontal="right" vertical="center"/>
    </xf>
    <xf numFmtId="166" fontId="30" fillId="0" borderId="134" xfId="46" applyNumberFormat="1" applyFont="1" applyFill="1" applyBorder="1" applyAlignment="1">
      <alignment horizontal="right" vertical="center"/>
    </xf>
    <xf numFmtId="166" fontId="30" fillId="0" borderId="76" xfId="46" applyNumberFormat="1" applyFont="1" applyFill="1" applyBorder="1" applyAlignment="1">
      <alignment horizontal="right" vertical="center"/>
    </xf>
    <xf numFmtId="166" fontId="29" fillId="0" borderId="125" xfId="0" applyNumberFormat="1" applyFont="1" applyFill="1" applyBorder="1" applyAlignment="1">
      <alignment horizontal="right" vertical="center"/>
    </xf>
    <xf numFmtId="166" fontId="29" fillId="0" borderId="81" xfId="0" applyNumberFormat="1" applyFont="1" applyFill="1" applyBorder="1" applyAlignment="1">
      <alignment horizontal="right" vertical="center"/>
    </xf>
    <xf numFmtId="166" fontId="29" fillId="0" borderId="86" xfId="0" applyNumberFormat="1" applyFont="1" applyFill="1" applyBorder="1" applyAlignment="1">
      <alignment horizontal="right" vertical="center"/>
    </xf>
    <xf numFmtId="166" fontId="29" fillId="0" borderId="136" xfId="0" applyNumberFormat="1" applyFont="1" applyFill="1" applyBorder="1" applyAlignment="1">
      <alignment horizontal="right" vertical="center"/>
    </xf>
    <xf numFmtId="166" fontId="29" fillId="0" borderId="109" xfId="0" applyNumberFormat="1" applyFont="1" applyFill="1" applyBorder="1" applyAlignment="1">
      <alignment vertical="center"/>
    </xf>
    <xf numFmtId="41" fontId="31" fillId="0" borderId="94" xfId="46" applyNumberFormat="1" applyFont="1" applyFill="1" applyBorder="1" applyAlignment="1">
      <alignment horizontal="right" vertical="center"/>
    </xf>
    <xf numFmtId="41" fontId="29" fillId="0" borderId="94" xfId="0" applyNumberFormat="1" applyFont="1" applyFill="1" applyBorder="1" applyAlignment="1">
      <alignment vertical="center"/>
    </xf>
    <xf numFmtId="41" fontId="29" fillId="0" borderId="132" xfId="0" applyNumberFormat="1" applyFont="1" applyFill="1" applyBorder="1" applyAlignment="1">
      <alignment vertical="center"/>
    </xf>
    <xf numFmtId="41" fontId="33" fillId="0" borderId="86" xfId="0" applyNumberFormat="1" applyFont="1" applyFill="1" applyBorder="1" applyAlignment="1">
      <alignment vertical="center"/>
    </xf>
    <xf numFmtId="41" fontId="31" fillId="0" borderId="137" xfId="46" applyNumberFormat="1" applyFont="1" applyFill="1" applyBorder="1" applyAlignment="1">
      <alignment horizontal="right" vertical="center"/>
    </xf>
    <xf numFmtId="0" fontId="30" fillId="0" borderId="110" xfId="46" applyNumberFormat="1" applyFont="1" applyFill="1" applyBorder="1" applyAlignment="1">
      <alignment horizontal="right" vertical="center"/>
    </xf>
    <xf numFmtId="166" fontId="30" fillId="0" borderId="110" xfId="46" applyNumberFormat="1" applyFont="1" applyFill="1" applyBorder="1" applyAlignment="1">
      <alignment horizontal="right" vertical="center"/>
    </xf>
    <xf numFmtId="166" fontId="30" fillId="0" borderId="126" xfId="46" applyNumberFormat="1" applyFont="1" applyFill="1" applyBorder="1" applyAlignment="1">
      <alignment horizontal="right" vertical="center"/>
    </xf>
    <xf numFmtId="166" fontId="30" fillId="0" borderId="110" xfId="46" applyNumberFormat="1" applyFont="1" applyFill="1" applyBorder="1" applyAlignment="1">
      <alignment horizontal="center" vertical="center"/>
    </xf>
    <xf numFmtId="166" fontId="32" fillId="0" borderId="95" xfId="46" applyNumberFormat="1" applyFont="1" applyFill="1" applyBorder="1" applyAlignment="1">
      <alignment vertical="center"/>
    </xf>
    <xf numFmtId="166" fontId="30" fillId="0" borderId="134" xfId="46" applyNumberFormat="1" applyFont="1" applyFill="1" applyBorder="1" applyAlignment="1">
      <alignment vertical="center"/>
    </xf>
    <xf numFmtId="166" fontId="30" fillId="0" borderId="76" xfId="46" applyNumberFormat="1" applyFont="1" applyFill="1" applyBorder="1" applyAlignment="1">
      <alignment vertical="center"/>
    </xf>
    <xf numFmtId="166" fontId="29" fillId="0" borderId="135" xfId="0" applyNumberFormat="1" applyFont="1" applyFill="1" applyBorder="1" applyAlignment="1">
      <alignment vertical="center"/>
    </xf>
    <xf numFmtId="166" fontId="29" fillId="0" borderId="81" xfId="0" applyNumberFormat="1" applyFont="1" applyFill="1" applyBorder="1" applyAlignment="1">
      <alignment vertical="center"/>
    </xf>
    <xf numFmtId="166" fontId="30" fillId="0" borderId="138" xfId="46" applyNumberFormat="1" applyFont="1" applyFill="1" applyBorder="1" applyAlignment="1">
      <alignment vertical="center"/>
    </xf>
    <xf numFmtId="166" fontId="30" fillId="0" borderId="135" xfId="46" applyNumberFormat="1" applyFont="1" applyFill="1" applyBorder="1" applyAlignment="1">
      <alignment vertical="center"/>
    </xf>
    <xf numFmtId="41" fontId="29" fillId="0" borderId="92" xfId="0" applyNumberFormat="1" applyFont="1" applyFill="1" applyBorder="1" applyAlignment="1">
      <alignment horizontal="right" vertical="center"/>
    </xf>
    <xf numFmtId="166" fontId="30" fillId="0" borderId="139" xfId="46" applyNumberFormat="1" applyFont="1" applyFill="1" applyBorder="1" applyAlignment="1">
      <alignment vertical="center"/>
    </xf>
    <xf numFmtId="0" fontId="30" fillId="0" borderId="133" xfId="46" applyNumberFormat="1" applyFont="1" applyFill="1" applyBorder="1" applyAlignment="1">
      <alignment horizontal="right" vertical="center"/>
    </xf>
    <xf numFmtId="166" fontId="30" fillId="0" borderId="74" xfId="46" applyNumberFormat="1" applyFont="1" applyFill="1" applyBorder="1" applyAlignment="1">
      <alignment horizontal="right" vertical="center"/>
    </xf>
    <xf numFmtId="166" fontId="29" fillId="0" borderId="114" xfId="0" applyNumberFormat="1" applyFont="1" applyFill="1" applyBorder="1" applyAlignment="1">
      <alignment horizontal="right" vertical="center"/>
    </xf>
    <xf numFmtId="166" fontId="30" fillId="0" borderId="133" xfId="46" applyNumberFormat="1" applyFont="1" applyFill="1" applyBorder="1" applyAlignment="1">
      <alignment horizontal="right" vertical="center"/>
    </xf>
    <xf numFmtId="41" fontId="30" fillId="0" borderId="133" xfId="46" applyNumberFormat="1" applyFont="1" applyFill="1" applyBorder="1" applyAlignment="1">
      <alignment horizontal="left" vertical="center"/>
    </xf>
    <xf numFmtId="166" fontId="30" fillId="0" borderId="143" xfId="46" applyNumberFormat="1" applyFont="1" applyFill="1" applyBorder="1" applyAlignment="1">
      <alignment vertical="center"/>
    </xf>
    <xf numFmtId="0" fontId="29" fillId="0" borderId="95" xfId="0" applyNumberFormat="1" applyFont="1" applyFill="1" applyBorder="1" applyAlignment="1">
      <alignment horizontal="center" vertical="center"/>
    </xf>
    <xf numFmtId="0" fontId="30" fillId="0" borderId="95" xfId="46" quotePrefix="1" applyNumberFormat="1" applyFont="1" applyFill="1" applyBorder="1" applyAlignment="1">
      <alignment horizontal="center" vertical="center"/>
    </xf>
    <xf numFmtId="0" fontId="30" fillId="0" borderId="95" xfId="49" quotePrefix="1" applyNumberFormat="1" applyFont="1" applyFill="1" applyBorder="1" applyAlignment="1">
      <alignment horizontal="center" vertical="center"/>
    </xf>
    <xf numFmtId="0" fontId="32" fillId="0" borderId="95" xfId="46" quotePrefix="1" applyNumberFormat="1" applyFont="1" applyFill="1" applyBorder="1" applyAlignment="1">
      <alignment horizontal="center" vertical="center"/>
    </xf>
    <xf numFmtId="0" fontId="32" fillId="0" borderId="95" xfId="0" applyNumberFormat="1" applyFont="1" applyFill="1" applyBorder="1" applyAlignment="1">
      <alignment horizontal="center" vertical="center"/>
    </xf>
    <xf numFmtId="0" fontId="32" fillId="0" borderId="95" xfId="49" quotePrefix="1" applyNumberFormat="1" applyFont="1" applyFill="1" applyBorder="1" applyAlignment="1">
      <alignment horizontal="center" vertical="center"/>
    </xf>
    <xf numFmtId="0" fontId="29" fillId="0" borderId="70" xfId="0" applyNumberFormat="1" applyFont="1" applyFill="1" applyBorder="1" applyAlignment="1">
      <alignment horizontal="center" vertical="center"/>
    </xf>
    <xf numFmtId="0" fontId="30" fillId="0" borderId="93" xfId="49" quotePrefix="1" applyNumberFormat="1" applyFont="1" applyFill="1" applyBorder="1" applyAlignment="1">
      <alignment horizontal="center" vertical="center"/>
    </xf>
    <xf numFmtId="41" fontId="29" fillId="0" borderId="81" xfId="0" applyNumberFormat="1" applyFont="1" applyFill="1" applyBorder="1" applyAlignment="1">
      <alignment vertical="center"/>
    </xf>
    <xf numFmtId="166" fontId="30" fillId="0" borderId="74" xfId="46" quotePrefix="1" applyNumberFormat="1" applyFont="1" applyFill="1" applyBorder="1" applyAlignment="1">
      <alignment horizontal="center" vertical="center"/>
    </xf>
    <xf numFmtId="0" fontId="32" fillId="0" borderId="49" xfId="0" applyNumberFormat="1" applyFont="1" applyFill="1" applyBorder="1" applyAlignment="1">
      <alignment horizontal="right" vertical="center"/>
    </xf>
    <xf numFmtId="41" fontId="29" fillId="0" borderId="95" xfId="0" applyNumberFormat="1" applyFont="1" applyFill="1" applyBorder="1" applyAlignment="1">
      <alignment vertical="center"/>
    </xf>
    <xf numFmtId="41" fontId="30" fillId="0" borderId="93" xfId="46" quotePrefix="1" applyNumberFormat="1" applyFont="1" applyFill="1" applyBorder="1" applyAlignment="1">
      <alignment vertical="center"/>
    </xf>
    <xf numFmtId="41" fontId="29" fillId="0" borderId="69" xfId="0" applyNumberFormat="1" applyFont="1" applyFill="1" applyBorder="1" applyAlignment="1">
      <alignment vertical="center"/>
    </xf>
    <xf numFmtId="41" fontId="29" fillId="0" borderId="109" xfId="0" applyNumberFormat="1" applyFont="1" applyFill="1" applyBorder="1" applyAlignment="1">
      <alignment vertical="center"/>
    </xf>
    <xf numFmtId="166" fontId="30" fillId="0" borderId="115" xfId="46" applyNumberFormat="1" applyFont="1" applyFill="1" applyBorder="1" applyAlignment="1">
      <alignment vertical="center"/>
    </xf>
    <xf numFmtId="166" fontId="30" fillId="0" borderId="94" xfId="46" applyNumberFormat="1" applyFont="1" applyFill="1" applyBorder="1" applyAlignment="1">
      <alignment vertical="center"/>
    </xf>
    <xf numFmtId="0" fontId="30" fillId="0" borderId="133" xfId="46" applyNumberFormat="1" applyFont="1" applyFill="1" applyBorder="1" applyAlignment="1">
      <alignment vertical="center"/>
    </xf>
    <xf numFmtId="166" fontId="30" fillId="0" borderId="137" xfId="46" applyNumberFormat="1" applyFont="1" applyFill="1" applyBorder="1" applyAlignment="1">
      <alignment vertical="center"/>
    </xf>
    <xf numFmtId="0" fontId="30" fillId="0" borderId="110" xfId="46" applyNumberFormat="1" applyFont="1" applyFill="1" applyBorder="1" applyAlignment="1">
      <alignment vertical="center"/>
    </xf>
    <xf numFmtId="166" fontId="32" fillId="0" borderId="113" xfId="0" applyNumberFormat="1" applyFont="1" applyFill="1" applyBorder="1" applyAlignment="1">
      <alignment vertical="center"/>
    </xf>
    <xf numFmtId="166" fontId="32" fillId="0" borderId="109" xfId="0" applyNumberFormat="1" applyFont="1" applyFill="1" applyBorder="1" applyAlignment="1">
      <alignment vertical="center"/>
    </xf>
    <xf numFmtId="166" fontId="32" fillId="0" borderId="114" xfId="0" applyNumberFormat="1" applyFont="1" applyFill="1" applyBorder="1" applyAlignment="1">
      <alignment vertical="center"/>
    </xf>
    <xf numFmtId="0" fontId="32" fillId="0" borderId="93" xfId="49" quotePrefix="1" applyNumberFormat="1" applyFont="1" applyFill="1" applyBorder="1" applyAlignment="1">
      <alignment horizontal="center" vertical="center"/>
    </xf>
    <xf numFmtId="41" fontId="30" fillId="0" borderId="95" xfId="46" applyNumberFormat="1" applyFont="1" applyFill="1" applyBorder="1" applyAlignment="1">
      <alignment vertical="center"/>
    </xf>
    <xf numFmtId="41" fontId="29" fillId="0" borderId="93" xfId="46" applyNumberFormat="1" applyFont="1" applyFill="1" applyBorder="1" applyAlignment="1">
      <alignment vertical="center"/>
    </xf>
    <xf numFmtId="166" fontId="30" fillId="0" borderId="97" xfId="46" applyNumberFormat="1" applyFont="1" applyFill="1" applyBorder="1" applyAlignment="1">
      <alignment vertical="center"/>
    </xf>
    <xf numFmtId="41" fontId="30" fillId="0" borderId="75" xfId="46" applyNumberFormat="1" applyFont="1" applyFill="1" applyBorder="1" applyAlignment="1">
      <alignment vertical="center"/>
    </xf>
    <xf numFmtId="166" fontId="29" fillId="0" borderId="93" xfId="0" applyNumberFormat="1" applyFont="1" applyFill="1" applyBorder="1" applyAlignment="1">
      <alignment vertical="center"/>
    </xf>
    <xf numFmtId="41" fontId="30" fillId="0" borderId="93" xfId="46" quotePrefix="1" applyNumberFormat="1" applyFont="1" applyFill="1" applyBorder="1" applyAlignment="1">
      <alignment horizontal="left" vertical="center"/>
    </xf>
    <xf numFmtId="166" fontId="29" fillId="0" borderId="69" xfId="0" applyNumberFormat="1" applyFont="1" applyFill="1" applyBorder="1" applyAlignment="1">
      <alignment vertical="center"/>
    </xf>
    <xf numFmtId="166" fontId="29" fillId="0" borderId="71" xfId="0" applyNumberFormat="1" applyFont="1" applyFill="1" applyBorder="1" applyAlignment="1">
      <alignment vertical="center"/>
    </xf>
    <xf numFmtId="166" fontId="29" fillId="0" borderId="72" xfId="0" applyNumberFormat="1" applyFont="1" applyFill="1" applyBorder="1" applyAlignment="1">
      <alignment vertical="center"/>
    </xf>
    <xf numFmtId="0" fontId="29" fillId="0" borderId="71" xfId="0" applyNumberFormat="1" applyFont="1" applyFill="1" applyBorder="1" applyAlignment="1">
      <alignment horizontal="right" vertical="center"/>
    </xf>
    <xf numFmtId="0" fontId="32" fillId="0" borderId="93" xfId="46" quotePrefix="1" applyNumberFormat="1" applyFont="1" applyFill="1" applyBorder="1" applyAlignment="1">
      <alignment horizontal="center" vertical="center"/>
    </xf>
    <xf numFmtId="0" fontId="32" fillId="0" borderId="93" xfId="0" applyNumberFormat="1" applyFont="1" applyFill="1" applyBorder="1" applyAlignment="1">
      <alignment horizontal="center"/>
    </xf>
    <xf numFmtId="166" fontId="32" fillId="0" borderId="75" xfId="46" applyNumberFormat="1" applyFont="1" applyFill="1" applyBorder="1" applyAlignment="1">
      <alignment horizontal="center" vertical="center"/>
    </xf>
    <xf numFmtId="166" fontId="30" fillId="0" borderId="75" xfId="46" applyNumberFormat="1" applyFont="1" applyFill="1" applyBorder="1" applyAlignment="1">
      <alignment horizontal="center" vertical="center"/>
    </xf>
    <xf numFmtId="166" fontId="29" fillId="0" borderId="113" xfId="0" applyNumberFormat="1" applyFont="1" applyFill="1" applyBorder="1" applyAlignment="1">
      <alignment horizontal="center" vertical="center"/>
    </xf>
    <xf numFmtId="166" fontId="32" fillId="0" borderId="70" xfId="0" applyNumberFormat="1" applyFont="1" applyFill="1" applyBorder="1" applyAlignment="1">
      <alignment vertical="center"/>
    </xf>
    <xf numFmtId="166" fontId="32" fillId="0" borderId="71" xfId="0" applyNumberFormat="1" applyFont="1" applyFill="1" applyBorder="1" applyAlignment="1">
      <alignment vertical="center"/>
    </xf>
    <xf numFmtId="41" fontId="23" fillId="0" borderId="147" xfId="46" applyNumberFormat="1" applyFont="1" applyFill="1" applyBorder="1"/>
    <xf numFmtId="41" fontId="32" fillId="0" borderId="95" xfId="0" applyNumberFormat="1" applyFont="1" applyFill="1" applyBorder="1" applyAlignment="1">
      <alignment vertical="center"/>
    </xf>
    <xf numFmtId="166" fontId="33" fillId="0" borderId="42" xfId="0" applyNumberFormat="1" applyFont="1" applyFill="1" applyBorder="1" applyAlignment="1">
      <alignment vertical="center"/>
    </xf>
    <xf numFmtId="166" fontId="33" fillId="0" borderId="86" xfId="0" applyNumberFormat="1" applyFont="1" applyFill="1" applyBorder="1" applyAlignment="1">
      <alignment vertical="center"/>
    </xf>
    <xf numFmtId="166" fontId="33" fillId="0" borderId="64" xfId="0" applyNumberFormat="1" applyFont="1" applyFill="1" applyBorder="1" applyAlignment="1">
      <alignment vertical="center"/>
    </xf>
    <xf numFmtId="166" fontId="30" fillId="0" borderId="128" xfId="46" applyNumberFormat="1" applyFont="1" applyFill="1" applyBorder="1" applyAlignment="1">
      <alignment vertical="center"/>
    </xf>
    <xf numFmtId="41" fontId="30" fillId="0" borderId="127" xfId="46" applyNumberFormat="1" applyFont="1" applyFill="1" applyBorder="1" applyAlignment="1">
      <alignment horizontal="right" vertical="center"/>
    </xf>
    <xf numFmtId="0" fontId="29" fillId="0" borderId="93" xfId="0" applyNumberFormat="1" applyFont="1" applyFill="1" applyBorder="1" applyAlignment="1">
      <alignment horizontal="center"/>
    </xf>
    <xf numFmtId="0" fontId="29" fillId="0" borderId="0" xfId="0" applyNumberFormat="1" applyFont="1" applyFill="1" applyAlignment="1">
      <alignment horizontal="center" vertical="center"/>
    </xf>
    <xf numFmtId="166" fontId="30" fillId="0" borderId="156" xfId="46" applyNumberFormat="1" applyFont="1" applyFill="1" applyBorder="1" applyAlignment="1">
      <alignment vertical="center"/>
    </xf>
    <xf numFmtId="166" fontId="30" fillId="0" borderId="157" xfId="46" applyNumberFormat="1" applyFont="1" applyFill="1" applyBorder="1" applyAlignment="1">
      <alignment vertical="center"/>
    </xf>
    <xf numFmtId="41" fontId="23" fillId="0" borderId="147" xfId="51" applyNumberFormat="1" applyFont="1" applyFill="1" applyBorder="1"/>
    <xf numFmtId="41" fontId="33" fillId="0" borderId="158" xfId="0" applyNumberFormat="1" applyFont="1" applyFill="1" applyBorder="1" applyAlignment="1">
      <alignment vertical="center"/>
    </xf>
    <xf numFmtId="41" fontId="23" fillId="0" borderId="50" xfId="46" applyNumberFormat="1" applyFont="1" applyFill="1" applyBorder="1"/>
    <xf numFmtId="41" fontId="23" fillId="0" borderId="50" xfId="51" applyNumberFormat="1" applyFont="1" applyFill="1" applyBorder="1"/>
    <xf numFmtId="41" fontId="30" fillId="0" borderId="93" xfId="46" quotePrefix="1" applyNumberFormat="1" applyFont="1" applyFill="1" applyBorder="1" applyAlignment="1">
      <alignment horizontal="center" vertical="center"/>
    </xf>
    <xf numFmtId="0" fontId="28" fillId="0" borderId="66" xfId="46" applyNumberFormat="1" applyFont="1" applyFill="1" applyBorder="1" applyAlignment="1"/>
    <xf numFmtId="0" fontId="28" fillId="0" borderId="39" xfId="46" applyNumberFormat="1" applyFont="1" applyFill="1" applyBorder="1" applyAlignment="1">
      <alignment horizontal="center"/>
    </xf>
    <xf numFmtId="41" fontId="23" fillId="0" borderId="39" xfId="46" applyNumberFormat="1" applyFont="1" applyFill="1" applyBorder="1"/>
    <xf numFmtId="41" fontId="30" fillId="0" borderId="160" xfId="46" applyNumberFormat="1" applyFont="1" applyFill="1" applyBorder="1" applyAlignment="1">
      <alignment vertical="center"/>
    </xf>
    <xf numFmtId="166" fontId="30" fillId="0" borderId="113" xfId="46" applyNumberFormat="1" applyFont="1" applyFill="1" applyBorder="1" applyAlignment="1">
      <alignment horizontal="center" vertical="center"/>
    </xf>
    <xf numFmtId="166" fontId="30" fillId="0" borderId="114" xfId="46" applyNumberFormat="1" applyFont="1" applyFill="1" applyBorder="1" applyAlignment="1">
      <alignment vertical="center"/>
    </xf>
    <xf numFmtId="166" fontId="30" fillId="0" borderId="160" xfId="46" applyNumberFormat="1" applyFont="1" applyFill="1" applyBorder="1" applyAlignment="1">
      <alignment vertical="center"/>
    </xf>
    <xf numFmtId="0" fontId="27" fillId="18" borderId="17" xfId="46" applyNumberFormat="1" applyFont="1" applyFill="1" applyBorder="1" applyAlignment="1">
      <alignment horizontal="center" vertical="center" wrapText="1"/>
    </xf>
    <xf numFmtId="0" fontId="27" fillId="1" borderId="18" xfId="46" applyNumberFormat="1" applyFont="1" applyFill="1" applyBorder="1" applyAlignment="1">
      <alignment horizontal="center" vertical="center"/>
    </xf>
    <xf numFmtId="0" fontId="28" fillId="0" borderId="106" xfId="46" applyNumberFormat="1" applyFont="1" applyFill="1" applyBorder="1" applyAlignment="1">
      <alignment horizontal="center"/>
    </xf>
    <xf numFmtId="166" fontId="30" fillId="0" borderId="95" xfId="46" quotePrefix="1" applyNumberFormat="1" applyFont="1" applyFill="1" applyBorder="1" applyAlignment="1">
      <alignment horizontal="center" vertical="center"/>
    </xf>
    <xf numFmtId="0" fontId="29" fillId="2" borderId="0" xfId="46" applyNumberFormat="1" applyFont="1"/>
    <xf numFmtId="0" fontId="46" fillId="2" borderId="0" xfId="46" applyNumberFormat="1" applyFont="1"/>
    <xf numFmtId="49" fontId="47" fillId="2" borderId="0" xfId="46" applyNumberFormat="1" applyFont="1" applyAlignment="1">
      <alignment horizontal="center"/>
    </xf>
    <xf numFmtId="0" fontId="29" fillId="2" borderId="0" xfId="46" applyNumberFormat="1" applyFont="1" applyAlignment="1">
      <alignment vertical="center"/>
    </xf>
    <xf numFmtId="0" fontId="29" fillId="2" borderId="12" xfId="46" applyNumberFormat="1" applyFont="1" applyBorder="1"/>
    <xf numFmtId="41" fontId="29" fillId="2" borderId="0" xfId="46" applyNumberFormat="1" applyFont="1" applyAlignment="1">
      <alignment vertical="center"/>
    </xf>
    <xf numFmtId="0" fontId="48" fillId="2" borderId="0" xfId="46" applyNumberFormat="1" applyFont="1"/>
    <xf numFmtId="0" fontId="29" fillId="0" borderId="0" xfId="0" applyNumberFormat="1" applyFont="1" applyFill="1" applyAlignment="1">
      <alignment horizontal="left"/>
    </xf>
    <xf numFmtId="0" fontId="50" fillId="0" borderId="0" xfId="0" applyNumberFormat="1" applyFont="1" applyFill="1" applyAlignment="1">
      <alignment horizontal="center"/>
    </xf>
    <xf numFmtId="0" fontId="29" fillId="0" borderId="0" xfId="0" applyNumberFormat="1" applyFont="1" applyFill="1" applyBorder="1"/>
    <xf numFmtId="0" fontId="29" fillId="0" borderId="0" xfId="0" applyNumberFormat="1" applyFont="1" applyFill="1" applyAlignment="1">
      <alignment vertical="center"/>
    </xf>
    <xf numFmtId="0" fontId="32" fillId="0" borderId="0" xfId="0" applyNumberFormat="1" applyFont="1" applyFill="1" applyAlignment="1">
      <alignment vertical="center"/>
    </xf>
    <xf numFmtId="41" fontId="32" fillId="0" borderId="107" xfId="0" applyNumberFormat="1" applyFont="1" applyFill="1" applyBorder="1"/>
    <xf numFmtId="41" fontId="29" fillId="0" borderId="107" xfId="0" applyNumberFormat="1" applyFont="1" applyFill="1" applyBorder="1"/>
    <xf numFmtId="41" fontId="29" fillId="0" borderId="108" xfId="0" applyNumberFormat="1" applyFont="1" applyFill="1" applyBorder="1"/>
    <xf numFmtId="41" fontId="33" fillId="0" borderId="106" xfId="0" applyNumberFormat="1" applyFont="1" applyFill="1" applyBorder="1"/>
    <xf numFmtId="0" fontId="32" fillId="0" borderId="0" xfId="0" applyNumberFormat="1" applyFont="1" applyFill="1"/>
    <xf numFmtId="0" fontId="29" fillId="0" borderId="107" xfId="0" applyNumberFormat="1" applyFont="1" applyFill="1" applyBorder="1"/>
    <xf numFmtId="0" fontId="32" fillId="0" borderId="0" xfId="0" applyNumberFormat="1" applyFont="1" applyFill="1" applyBorder="1"/>
    <xf numFmtId="0" fontId="33" fillId="0" borderId="0" xfId="0" applyNumberFormat="1" applyFont="1" applyFill="1" applyAlignment="1">
      <alignment vertical="center"/>
    </xf>
    <xf numFmtId="0" fontId="36" fillId="0" borderId="0" xfId="0" applyNumberFormat="1" applyFont="1" applyFill="1" applyAlignment="1">
      <alignment horizontal="center"/>
    </xf>
    <xf numFmtId="0" fontId="36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vertical="center"/>
    </xf>
    <xf numFmtId="41" fontId="29" fillId="0" borderId="0" xfId="0" applyNumberFormat="1" applyFont="1" applyFill="1" applyAlignment="1">
      <alignment vertical="center"/>
    </xf>
    <xf numFmtId="41" fontId="33" fillId="0" borderId="106" xfId="0" applyNumberFormat="1" applyFont="1" applyFill="1" applyBorder="1" applyAlignment="1">
      <alignment vertical="center"/>
    </xf>
    <xf numFmtId="0" fontId="32" fillId="0" borderId="93" xfId="0" applyNumberFormat="1" applyFont="1" applyFill="1" applyBorder="1" applyAlignment="1">
      <alignment vertical="center"/>
    </xf>
    <xf numFmtId="0" fontId="29" fillId="0" borderId="93" xfId="0" applyNumberFormat="1" applyFont="1" applyFill="1" applyBorder="1" applyAlignment="1">
      <alignment vertical="center"/>
    </xf>
    <xf numFmtId="41" fontId="29" fillId="0" borderId="50" xfId="0" applyNumberFormat="1" applyFont="1" applyFill="1" applyBorder="1"/>
    <xf numFmtId="0" fontId="33" fillId="0" borderId="0" xfId="0" applyNumberFormat="1" applyFont="1" applyFill="1"/>
    <xf numFmtId="0" fontId="33" fillId="0" borderId="0" xfId="0" applyNumberFormat="1" applyFont="1" applyFill="1" applyAlignment="1">
      <alignment horizontal="left"/>
    </xf>
    <xf numFmtId="41" fontId="29" fillId="0" borderId="39" xfId="0" applyNumberFormat="1" applyFont="1" applyFill="1" applyBorder="1"/>
    <xf numFmtId="41" fontId="29" fillId="0" borderId="0" xfId="0" applyNumberFormat="1" applyFont="1" applyFill="1" applyBorder="1"/>
    <xf numFmtId="41" fontId="33" fillId="0" borderId="39" xfId="0" applyNumberFormat="1" applyFont="1" applyFill="1" applyBorder="1"/>
    <xf numFmtId="167" fontId="22" fillId="19" borderId="114" xfId="0" applyNumberFormat="1" applyFont="1" applyFill="1" applyBorder="1" applyAlignment="1">
      <alignment horizontal="left" vertical="center"/>
    </xf>
    <xf numFmtId="41" fontId="30" fillId="0" borderId="138" xfId="0" applyNumberFormat="1" applyFont="1" applyFill="1" applyBorder="1" applyAlignment="1">
      <alignment horizontal="left" vertical="center"/>
    </xf>
    <xf numFmtId="0" fontId="30" fillId="0" borderId="100" xfId="49" quotePrefix="1" applyNumberFormat="1" applyFont="1" applyFill="1" applyBorder="1" applyAlignment="1">
      <alignment horizontal="center" vertical="center"/>
    </xf>
    <xf numFmtId="41" fontId="29" fillId="0" borderId="161" xfId="0" applyNumberFormat="1" applyFont="1" applyFill="1" applyBorder="1" applyAlignment="1">
      <alignment vertical="center"/>
    </xf>
    <xf numFmtId="41" fontId="30" fillId="0" borderId="161" xfId="46" applyNumberFormat="1" applyFont="1" applyFill="1" applyBorder="1" applyAlignment="1">
      <alignment vertical="center"/>
    </xf>
    <xf numFmtId="166" fontId="29" fillId="0" borderId="88" xfId="0" applyNumberFormat="1" applyFont="1" applyFill="1" applyBorder="1" applyAlignment="1">
      <alignment vertical="center"/>
    </xf>
    <xf numFmtId="17" fontId="30" fillId="0" borderId="93" xfId="46" applyNumberFormat="1" applyFont="1" applyFill="1" applyBorder="1" applyAlignment="1">
      <alignment horizontal="center" vertical="center"/>
    </xf>
    <xf numFmtId="41" fontId="30" fillId="0" borderId="44" xfId="46" applyNumberFormat="1" applyFont="1" applyFill="1" applyBorder="1" applyAlignment="1">
      <alignment vertical="center"/>
    </xf>
    <xf numFmtId="166" fontId="30" fillId="0" borderId="162" xfId="46" applyNumberFormat="1" applyFont="1" applyFill="1" applyBorder="1" applyAlignment="1">
      <alignment vertical="center"/>
    </xf>
    <xf numFmtId="166" fontId="30" fillId="0" borderId="66" xfId="46" applyNumberFormat="1" applyFont="1" applyFill="1" applyBorder="1" applyAlignment="1">
      <alignment vertical="center"/>
    </xf>
    <xf numFmtId="41" fontId="30" fillId="0" borderId="66" xfId="46" applyNumberFormat="1" applyFont="1" applyFill="1" applyBorder="1" applyAlignment="1">
      <alignment vertical="center"/>
    </xf>
    <xf numFmtId="41" fontId="31" fillId="0" borderId="161" xfId="46" applyNumberFormat="1" applyFont="1" applyFill="1" applyBorder="1" applyAlignment="1">
      <alignment horizontal="right" vertical="center"/>
    </xf>
    <xf numFmtId="41" fontId="30" fillId="0" borderId="77" xfId="46" applyNumberFormat="1" applyFont="1" applyFill="1" applyBorder="1" applyAlignment="1">
      <alignment horizontal="right" vertical="center"/>
    </xf>
    <xf numFmtId="166" fontId="30" fillId="0" borderId="163" xfId="46" applyNumberFormat="1" applyFont="1" applyFill="1" applyBorder="1" applyAlignment="1">
      <alignment vertical="center"/>
    </xf>
    <xf numFmtId="0" fontId="30" fillId="0" borderId="163" xfId="46" applyNumberFormat="1" applyFont="1" applyFill="1" applyBorder="1" applyAlignment="1">
      <alignment horizontal="right" vertical="center"/>
    </xf>
    <xf numFmtId="166" fontId="30" fillId="0" borderId="163" xfId="46" applyNumberFormat="1" applyFont="1" applyFill="1" applyBorder="1" applyAlignment="1">
      <alignment horizontal="center" vertical="center"/>
    </xf>
    <xf numFmtId="41" fontId="29" fillId="0" borderId="93" xfId="46" applyNumberFormat="1" applyFont="1" applyFill="1" applyBorder="1" applyAlignment="1">
      <alignment horizontal="right" vertical="center"/>
    </xf>
    <xf numFmtId="41" fontId="29" fillId="0" borderId="93" xfId="46" quotePrefix="1" applyNumberFormat="1" applyFont="1" applyFill="1" applyBorder="1" applyAlignment="1">
      <alignment horizontal="center" vertical="center"/>
    </xf>
    <xf numFmtId="166" fontId="29" fillId="0" borderId="93" xfId="46" applyNumberFormat="1" applyFont="1" applyFill="1" applyBorder="1" applyAlignment="1">
      <alignment vertical="center"/>
    </xf>
    <xf numFmtId="0" fontId="29" fillId="0" borderId="74" xfId="46" applyNumberFormat="1" applyFont="1" applyFill="1" applyBorder="1" applyAlignment="1">
      <alignment horizontal="right" vertical="center"/>
    </xf>
    <xf numFmtId="166" fontId="29" fillId="0" borderId="97" xfId="46" applyNumberFormat="1" applyFont="1" applyFill="1" applyBorder="1" applyAlignment="1">
      <alignment horizontal="center" vertical="center"/>
    </xf>
    <xf numFmtId="41" fontId="23" fillId="0" borderId="164" xfId="46" applyNumberFormat="1" applyFont="1" applyFill="1" applyBorder="1"/>
    <xf numFmtId="41" fontId="23" fillId="0" borderId="164" xfId="51" applyNumberFormat="1" applyFont="1" applyFill="1" applyBorder="1"/>
    <xf numFmtId="166" fontId="30" fillId="0" borderId="73" xfId="46" applyNumberFormat="1" applyFont="1" applyFill="1" applyBorder="1" applyAlignment="1">
      <alignment vertical="center"/>
    </xf>
    <xf numFmtId="166" fontId="30" fillId="0" borderId="165" xfId="46" applyNumberFormat="1" applyFont="1" applyFill="1" applyBorder="1" applyAlignment="1">
      <alignment vertical="center"/>
    </xf>
    <xf numFmtId="166" fontId="30" fillId="0" borderId="76" xfId="46" quotePrefix="1" applyNumberFormat="1" applyFont="1" applyFill="1" applyBorder="1" applyAlignment="1">
      <alignment horizontal="center" vertical="center"/>
    </xf>
    <xf numFmtId="166" fontId="32" fillId="0" borderId="163" xfId="0" applyNumberFormat="1" applyFont="1" applyFill="1" applyBorder="1" applyAlignment="1">
      <alignment vertical="center"/>
    </xf>
    <xf numFmtId="43" fontId="32" fillId="0" borderId="166" xfId="52" quotePrefix="1" applyNumberFormat="1" applyFont="1" applyBorder="1" applyAlignment="1">
      <alignment horizontal="center" vertical="center"/>
    </xf>
    <xf numFmtId="0" fontId="29" fillId="0" borderId="167" xfId="46" applyNumberFormat="1" applyFont="1" applyFill="1" applyBorder="1" applyAlignment="1">
      <alignment horizontal="right" vertical="center"/>
    </xf>
    <xf numFmtId="0" fontId="29" fillId="0" borderId="71" xfId="46" applyNumberFormat="1" applyFont="1" applyFill="1" applyBorder="1" applyAlignment="1">
      <alignment horizontal="right" vertical="center"/>
    </xf>
    <xf numFmtId="41" fontId="30" fillId="0" borderId="160" xfId="46" applyNumberFormat="1" applyFont="1" applyFill="1" applyBorder="1" applyAlignment="1">
      <alignment horizontal="left" vertical="center"/>
    </xf>
    <xf numFmtId="0" fontId="30" fillId="0" borderId="95" xfId="49" applyNumberFormat="1" applyFont="1" applyFill="1" applyBorder="1" applyAlignment="1">
      <alignment horizontal="center" vertical="center"/>
    </xf>
    <xf numFmtId="41" fontId="32" fillId="0" borderId="160" xfId="46" quotePrefix="1" applyNumberFormat="1" applyFont="1" applyFill="1" applyBorder="1" applyAlignment="1">
      <alignment vertical="center"/>
    </xf>
    <xf numFmtId="166" fontId="32" fillId="0" borderId="160" xfId="46" applyNumberFormat="1" applyFont="1" applyFill="1" applyBorder="1" applyAlignment="1">
      <alignment vertical="center"/>
    </xf>
    <xf numFmtId="0" fontId="32" fillId="0" borderId="74" xfId="46" applyNumberFormat="1" applyFont="1" applyFill="1" applyBorder="1" applyAlignment="1">
      <alignment horizontal="left" vertical="center"/>
    </xf>
    <xf numFmtId="15" fontId="32" fillId="19" borderId="168" xfId="0" applyNumberFormat="1" applyFont="1" applyFill="1" applyBorder="1" applyAlignment="1">
      <alignment horizontal="center" vertical="center"/>
    </xf>
    <xf numFmtId="165" fontId="32" fillId="19" borderId="169" xfId="47" applyNumberFormat="1" applyFont="1" applyFill="1" applyBorder="1" applyAlignment="1">
      <alignment horizontal="left" vertical="center"/>
    </xf>
    <xf numFmtId="41" fontId="32" fillId="19" borderId="168" xfId="0" applyNumberFormat="1" applyFont="1" applyFill="1" applyBorder="1" applyAlignment="1">
      <alignment vertical="center"/>
    </xf>
    <xf numFmtId="15" fontId="32" fillId="19" borderId="168" xfId="0" quotePrefix="1" applyNumberFormat="1" applyFont="1" applyFill="1" applyBorder="1" applyAlignment="1">
      <alignment horizontal="center" vertical="center"/>
    </xf>
    <xf numFmtId="43" fontId="32" fillId="0" borderId="166" xfId="52" applyNumberFormat="1" applyFont="1" applyBorder="1" applyAlignment="1">
      <alignment horizontal="left" vertical="center"/>
    </xf>
    <xf numFmtId="0" fontId="27" fillId="1" borderId="18" xfId="46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33" fillId="0" borderId="0" xfId="0" applyNumberFormat="1" applyFont="1" applyFill="1" applyAlignment="1">
      <alignment horizontal="center" vertical="center"/>
    </xf>
    <xf numFmtId="9" fontId="23" fillId="0" borderId="0" xfId="5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7" fillId="0" borderId="0" xfId="0" applyNumberFormat="1" applyFont="1" applyFill="1" applyAlignment="1">
      <alignment vertical="center"/>
    </xf>
    <xf numFmtId="0" fontId="29" fillId="0" borderId="69" xfId="0" applyNumberFormat="1" applyFont="1" applyFill="1" applyBorder="1" applyAlignment="1">
      <alignment horizontal="center" vertical="center"/>
    </xf>
    <xf numFmtId="166" fontId="29" fillId="0" borderId="0" xfId="0" applyNumberFormat="1" applyFont="1" applyFill="1" applyAlignment="1">
      <alignment vertical="center"/>
    </xf>
    <xf numFmtId="166" fontId="29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Border="1" applyAlignment="1">
      <alignment horizontal="right" vertical="center"/>
    </xf>
    <xf numFmtId="0" fontId="28" fillId="0" borderId="106" xfId="46" applyNumberFormat="1" applyFont="1" applyFill="1" applyBorder="1" applyAlignment="1">
      <alignment horizontal="center" vertical="center"/>
    </xf>
    <xf numFmtId="0" fontId="32" fillId="0" borderId="69" xfId="0" applyNumberFormat="1" applyFont="1" applyFill="1" applyBorder="1" applyAlignment="1">
      <alignment horizontal="center" vertical="center"/>
    </xf>
    <xf numFmtId="0" fontId="29" fillId="22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41" fontId="29" fillId="0" borderId="171" xfId="0" applyNumberFormat="1" applyFont="1" applyFill="1" applyBorder="1" applyAlignment="1">
      <alignment vertical="center"/>
    </xf>
    <xf numFmtId="41" fontId="30" fillId="0" borderId="171" xfId="46" applyNumberFormat="1" applyFont="1" applyFill="1" applyBorder="1" applyAlignment="1">
      <alignment vertical="center"/>
    </xf>
    <xf numFmtId="41" fontId="29" fillId="0" borderId="170" xfId="0" applyNumberFormat="1" applyFont="1" applyFill="1" applyBorder="1" applyAlignment="1">
      <alignment vertical="center"/>
    </xf>
    <xf numFmtId="0" fontId="22" fillId="19" borderId="170" xfId="0" applyFont="1" applyFill="1" applyBorder="1" applyAlignment="1">
      <alignment vertical="center"/>
    </xf>
    <xf numFmtId="165" fontId="22" fillId="19" borderId="170" xfId="47" applyNumberFormat="1" applyFont="1" applyFill="1" applyBorder="1" applyAlignment="1">
      <alignment horizontal="left" vertical="center" wrapText="1"/>
    </xf>
    <xf numFmtId="41" fontId="22" fillId="19" borderId="170" xfId="0" applyNumberFormat="1" applyFont="1" applyFill="1" applyBorder="1" applyAlignment="1">
      <alignment horizontal="left" vertical="center"/>
    </xf>
    <xf numFmtId="167" fontId="24" fillId="19" borderId="170" xfId="47" applyNumberFormat="1" applyFont="1" applyFill="1" applyBorder="1" applyAlignment="1">
      <alignment horizontal="center" vertical="center"/>
    </xf>
    <xf numFmtId="167" fontId="22" fillId="19" borderId="170" xfId="52" applyNumberFormat="1" applyFont="1" applyFill="1" applyBorder="1" applyAlignment="1">
      <alignment horizontal="left" vertical="center"/>
    </xf>
    <xf numFmtId="167" fontId="22" fillId="19" borderId="170" xfId="0" applyNumberFormat="1" applyFont="1" applyFill="1" applyBorder="1" applyAlignment="1">
      <alignment horizontal="left" vertical="center"/>
    </xf>
    <xf numFmtId="43" fontId="22" fillId="19" borderId="170" xfId="0" applyNumberFormat="1" applyFont="1" applyFill="1" applyBorder="1" applyAlignment="1">
      <alignment horizontal="left" vertical="center"/>
    </xf>
    <xf numFmtId="170" fontId="22" fillId="19" borderId="170" xfId="52" applyNumberFormat="1" applyFont="1" applyFill="1" applyBorder="1" applyAlignment="1">
      <alignment vertical="center"/>
    </xf>
    <xf numFmtId="41" fontId="30" fillId="0" borderId="170" xfId="46" applyNumberFormat="1" applyFont="1" applyFill="1" applyBorder="1" applyAlignment="1">
      <alignment vertical="center"/>
    </xf>
    <xf numFmtId="0" fontId="30" fillId="0" borderId="171" xfId="49" quotePrefix="1" applyNumberFormat="1" applyFont="1" applyFill="1" applyBorder="1" applyAlignment="1">
      <alignment horizontal="center" vertical="center"/>
    </xf>
    <xf numFmtId="41" fontId="30" fillId="0" borderId="171" xfId="46" applyNumberFormat="1" applyFont="1" applyFill="1" applyBorder="1" applyAlignment="1">
      <alignment horizontal="left" vertical="center"/>
    </xf>
    <xf numFmtId="166" fontId="30" fillId="0" borderId="171" xfId="46" applyNumberFormat="1" applyFont="1" applyFill="1" applyBorder="1" applyAlignment="1">
      <alignment vertical="center"/>
    </xf>
    <xf numFmtId="41" fontId="30" fillId="0" borderId="100" xfId="46" applyNumberFormat="1" applyFont="1" applyFill="1" applyBorder="1" applyAlignment="1">
      <alignment vertical="center"/>
    </xf>
    <xf numFmtId="166" fontId="30" fillId="0" borderId="100" xfId="46" applyNumberFormat="1" applyFont="1" applyFill="1" applyBorder="1" applyAlignment="1">
      <alignment vertical="center"/>
    </xf>
    <xf numFmtId="167" fontId="22" fillId="19" borderId="100" xfId="52" applyNumberFormat="1" applyFont="1" applyFill="1" applyBorder="1" applyAlignment="1">
      <alignment horizontal="left" vertical="center"/>
    </xf>
    <xf numFmtId="0" fontId="27" fillId="18" borderId="17" xfId="46" applyNumberFormat="1" applyFont="1" applyFill="1" applyBorder="1" applyAlignment="1">
      <alignment horizontal="center" vertical="center" wrapText="1"/>
    </xf>
    <xf numFmtId="0" fontId="29" fillId="2" borderId="49" xfId="46" applyNumberFormat="1" applyFont="1" applyBorder="1"/>
    <xf numFmtId="0" fontId="29" fillId="2" borderId="49" xfId="46" applyNumberFormat="1" applyFont="1" applyBorder="1" applyAlignment="1">
      <alignment vertical="center"/>
    </xf>
    <xf numFmtId="0" fontId="27" fillId="18" borderId="32" xfId="46" applyNumberFormat="1" applyFont="1" applyFill="1" applyBorder="1" applyAlignment="1">
      <alignment horizontal="center" vertical="center" wrapText="1"/>
    </xf>
    <xf numFmtId="41" fontId="31" fillId="2" borderId="171" xfId="46" applyNumberFormat="1" applyFont="1" applyBorder="1" applyAlignment="1">
      <alignment vertical="center"/>
    </xf>
    <xf numFmtId="41" fontId="31" fillId="2" borderId="174" xfId="46" applyNumberFormat="1" applyFont="1" applyBorder="1" applyAlignment="1">
      <alignment vertical="center"/>
    </xf>
    <xf numFmtId="41" fontId="31" fillId="2" borderId="101" xfId="46" applyNumberFormat="1" applyFont="1" applyBorder="1" applyAlignment="1">
      <alignment vertical="center"/>
    </xf>
    <xf numFmtId="41" fontId="31" fillId="2" borderId="104" xfId="46" applyNumberFormat="1" applyFont="1" applyBorder="1" applyAlignment="1">
      <alignment vertical="center"/>
    </xf>
    <xf numFmtId="166" fontId="30" fillId="0" borderId="113" xfId="46" applyNumberFormat="1" applyFont="1" applyFill="1" applyBorder="1" applyAlignment="1">
      <alignment vertical="center"/>
    </xf>
    <xf numFmtId="41" fontId="32" fillId="0" borderId="94" xfId="0" applyNumberFormat="1" applyFont="1" applyFill="1" applyBorder="1" applyAlignment="1">
      <alignment horizontal="left" vertical="center"/>
    </xf>
    <xf numFmtId="43" fontId="32" fillId="0" borderId="168" xfId="52" applyNumberFormat="1" applyFont="1" applyBorder="1" applyAlignment="1">
      <alignment horizontal="left" vertical="center"/>
    </xf>
    <xf numFmtId="43" fontId="32" fillId="0" borderId="168" xfId="52" quotePrefix="1" applyNumberFormat="1" applyFont="1" applyBorder="1" applyAlignment="1">
      <alignment horizontal="center" vertical="center"/>
    </xf>
    <xf numFmtId="41" fontId="30" fillId="2" borderId="168" xfId="46" applyNumberFormat="1" applyFont="1" applyBorder="1" applyAlignment="1">
      <alignment vertical="center"/>
    </xf>
    <xf numFmtId="41" fontId="31" fillId="0" borderId="171" xfId="46" applyNumberFormat="1" applyFont="1" applyFill="1" applyBorder="1" applyAlignment="1">
      <alignment horizontal="right" vertical="center"/>
    </xf>
    <xf numFmtId="166" fontId="30" fillId="0" borderId="79" xfId="46" applyNumberFormat="1" applyFont="1" applyFill="1" applyBorder="1" applyAlignment="1">
      <alignment vertical="center"/>
    </xf>
    <xf numFmtId="166" fontId="29" fillId="0" borderId="109" xfId="46" applyNumberFormat="1" applyFont="1" applyFill="1" applyBorder="1" applyAlignment="1">
      <alignment vertical="center"/>
    </xf>
    <xf numFmtId="166" fontId="30" fillId="0" borderId="79" xfId="0" applyNumberFormat="1" applyFont="1" applyFill="1" applyBorder="1" applyAlignment="1">
      <alignment horizontal="right" vertical="center"/>
    </xf>
    <xf numFmtId="41" fontId="30" fillId="2" borderId="112" xfId="46" applyNumberFormat="1" applyFont="1" applyBorder="1" applyAlignment="1">
      <alignment vertical="center"/>
    </xf>
    <xf numFmtId="41" fontId="30" fillId="2" borderId="150" xfId="46" applyNumberFormat="1" applyFont="1" applyBorder="1" applyAlignment="1">
      <alignment vertical="center"/>
    </xf>
    <xf numFmtId="41" fontId="32" fillId="2" borderId="168" xfId="46" applyNumberFormat="1" applyFont="1" applyBorder="1" applyAlignment="1">
      <alignment vertical="center"/>
    </xf>
    <xf numFmtId="41" fontId="31" fillId="0" borderId="171" xfId="46" applyNumberFormat="1" applyFont="1" applyFill="1" applyBorder="1" applyAlignment="1">
      <alignment vertical="center"/>
    </xf>
    <xf numFmtId="0" fontId="30" fillId="0" borderId="171" xfId="46" applyNumberFormat="1" applyFont="1" applyFill="1" applyBorder="1" applyAlignment="1">
      <alignment horizontal="right" vertical="center"/>
    </xf>
    <xf numFmtId="0" fontId="51" fillId="2" borderId="0" xfId="0" applyFont="1" applyAlignment="1">
      <alignment horizontal="left" vertical="center"/>
    </xf>
    <xf numFmtId="0" fontId="52" fillId="2" borderId="0" xfId="0" applyNumberFormat="1" applyFont="1" applyAlignment="1">
      <alignment horizontal="left"/>
    </xf>
    <xf numFmtId="0" fontId="22" fillId="2" borderId="0" xfId="0" applyFont="1" applyAlignment="1">
      <alignment vertical="center"/>
    </xf>
    <xf numFmtId="0" fontId="53" fillId="2" borderId="0" xfId="0" applyFont="1" applyAlignment="1">
      <alignment vertical="center"/>
    </xf>
    <xf numFmtId="0" fontId="54" fillId="2" borderId="49" xfId="46" applyNumberFormat="1" applyFont="1" applyBorder="1" applyAlignment="1">
      <alignment vertical="center"/>
    </xf>
    <xf numFmtId="0" fontId="29" fillId="0" borderId="168" xfId="0" applyNumberFormat="1" applyFont="1" applyFill="1" applyBorder="1"/>
    <xf numFmtId="0" fontId="32" fillId="2" borderId="166" xfId="0" quotePrefix="1" applyFont="1" applyBorder="1" applyAlignment="1">
      <alignment horizontal="center" vertical="center"/>
    </xf>
    <xf numFmtId="166" fontId="32" fillId="2" borderId="166" xfId="0" applyNumberFormat="1" applyFont="1" applyBorder="1" applyAlignment="1">
      <alignment horizontal="left" vertical="center"/>
    </xf>
    <xf numFmtId="43" fontId="29" fillId="0" borderId="166" xfId="52" applyNumberFormat="1" applyFont="1" applyBorder="1" applyAlignment="1">
      <alignment horizontal="left" vertical="center"/>
    </xf>
    <xf numFmtId="43" fontId="29" fillId="0" borderId="166" xfId="52" quotePrefix="1" applyNumberFormat="1" applyFont="1" applyBorder="1" applyAlignment="1">
      <alignment horizontal="center" vertical="center"/>
    </xf>
    <xf numFmtId="0" fontId="29" fillId="2" borderId="166" xfId="0" quotePrefix="1" applyFont="1" applyBorder="1" applyAlignment="1">
      <alignment horizontal="center" vertical="center"/>
    </xf>
    <xf numFmtId="166" fontId="29" fillId="2" borderId="166" xfId="0" applyNumberFormat="1" applyFont="1" applyBorder="1" applyAlignment="1">
      <alignment horizontal="left" vertical="center"/>
    </xf>
    <xf numFmtId="166" fontId="30" fillId="0" borderId="170" xfId="46" applyNumberFormat="1" applyFont="1" applyFill="1" applyBorder="1" applyAlignment="1">
      <alignment vertical="center"/>
    </xf>
    <xf numFmtId="41" fontId="29" fillId="0" borderId="175" xfId="0" quotePrefix="1" applyNumberFormat="1" applyFont="1" applyFill="1" applyBorder="1" applyAlignment="1">
      <alignment horizontal="center" vertical="center"/>
    </xf>
    <xf numFmtId="41" fontId="29" fillId="0" borderId="168" xfId="0" applyNumberFormat="1" applyFont="1" applyFill="1" applyBorder="1"/>
    <xf numFmtId="41" fontId="38" fillId="2" borderId="0" xfId="46" applyNumberFormat="1" applyFont="1"/>
    <xf numFmtId="41" fontId="29" fillId="2" borderId="0" xfId="46" applyNumberFormat="1" applyFont="1"/>
    <xf numFmtId="0" fontId="32" fillId="2" borderId="168" xfId="0" quotePrefix="1" applyFont="1" applyBorder="1" applyAlignment="1">
      <alignment horizontal="center" vertical="center"/>
    </xf>
    <xf numFmtId="41" fontId="36" fillId="0" borderId="171" xfId="0" applyNumberFormat="1" applyFont="1" applyFill="1" applyBorder="1" applyAlignment="1">
      <alignment vertical="center"/>
    </xf>
    <xf numFmtId="41" fontId="56" fillId="0" borderId="171" xfId="55" applyNumberFormat="1" applyFont="1" applyFill="1" applyBorder="1" applyAlignment="1">
      <alignment vertical="center"/>
    </xf>
    <xf numFmtId="41" fontId="32" fillId="0" borderId="35" xfId="49" applyNumberFormat="1" applyFont="1" applyFill="1" applyBorder="1" applyAlignment="1">
      <alignment horizontal="left" vertical="center"/>
    </xf>
    <xf numFmtId="166" fontId="32" fillId="0" borderId="35" xfId="52" applyNumberFormat="1" applyFont="1" applyFill="1" applyBorder="1" applyAlignment="1">
      <alignment vertical="center"/>
    </xf>
    <xf numFmtId="41" fontId="32" fillId="0" borderId="52" xfId="46" applyNumberFormat="1" applyFont="1" applyFill="1" applyBorder="1" applyAlignment="1">
      <alignment horizontal="left" vertical="center"/>
    </xf>
    <xf numFmtId="43" fontId="32" fillId="0" borderId="96" xfId="52" applyNumberFormat="1" applyFont="1" applyBorder="1" applyAlignment="1">
      <alignment horizontal="left" vertical="center"/>
    </xf>
    <xf numFmtId="41" fontId="30" fillId="0" borderId="171" xfId="46" quotePrefix="1" applyNumberFormat="1" applyFont="1" applyFill="1" applyBorder="1" applyAlignment="1">
      <alignment horizontal="left" vertical="center"/>
    </xf>
    <xf numFmtId="166" fontId="30" fillId="0" borderId="171" xfId="52" applyNumberFormat="1" applyFont="1" applyFill="1" applyBorder="1" applyAlignment="1">
      <alignment vertical="center"/>
    </xf>
    <xf numFmtId="166" fontId="32" fillId="0" borderId="100" xfId="52" quotePrefix="1" applyNumberFormat="1" applyFont="1" applyFill="1" applyBorder="1" applyAlignment="1">
      <alignment vertical="center"/>
    </xf>
    <xf numFmtId="1" fontId="32" fillId="2" borderId="178" xfId="0" applyNumberFormat="1" applyFont="1" applyBorder="1" applyAlignment="1">
      <alignment horizontal="center" vertical="center"/>
    </xf>
    <xf numFmtId="14" fontId="32" fillId="2" borderId="178" xfId="0" quotePrefix="1" applyNumberFormat="1" applyFont="1" applyBorder="1" applyAlignment="1">
      <alignment horizontal="center" vertical="center"/>
    </xf>
    <xf numFmtId="41" fontId="30" fillId="0" borderId="171" xfId="0" applyNumberFormat="1" applyFont="1" applyFill="1" applyBorder="1" applyAlignment="1">
      <alignment vertical="center"/>
    </xf>
    <xf numFmtId="41" fontId="30" fillId="0" borderId="171" xfId="0" quotePrefix="1" applyNumberFormat="1" applyFont="1" applyFill="1" applyBorder="1" applyAlignment="1">
      <alignment horizontal="left" vertical="center"/>
    </xf>
    <xf numFmtId="166" fontId="30" fillId="0" borderId="54" xfId="0" applyNumberFormat="1" applyFont="1" applyFill="1" applyBorder="1" applyAlignment="1">
      <alignment vertical="center"/>
    </xf>
    <xf numFmtId="166" fontId="30" fillId="0" borderId="52" xfId="46" applyNumberFormat="1" applyFont="1" applyFill="1" applyBorder="1" applyAlignment="1">
      <alignment vertical="center"/>
    </xf>
    <xf numFmtId="41" fontId="30" fillId="0" borderId="114" xfId="46" applyNumberFormat="1" applyFont="1" applyFill="1" applyBorder="1" applyAlignment="1">
      <alignment horizontal="right" vertical="center"/>
    </xf>
    <xf numFmtId="41" fontId="23" fillId="0" borderId="168" xfId="46" applyNumberFormat="1" applyFont="1" applyFill="1" applyBorder="1"/>
    <xf numFmtId="41" fontId="23" fillId="0" borderId="168" xfId="51" applyNumberFormat="1" applyFont="1" applyFill="1" applyBorder="1"/>
    <xf numFmtId="166" fontId="30" fillId="0" borderId="180" xfId="46" applyNumberFormat="1" applyFont="1" applyFill="1" applyBorder="1" applyAlignment="1">
      <alignment vertical="center"/>
    </xf>
    <xf numFmtId="166" fontId="30" fillId="0" borderId="181" xfId="46" applyNumberFormat="1" applyFont="1" applyFill="1" applyBorder="1" applyAlignment="1">
      <alignment vertical="center"/>
    </xf>
    <xf numFmtId="41" fontId="31" fillId="0" borderId="100" xfId="46" applyNumberFormat="1" applyFont="1" applyFill="1" applyBorder="1" applyAlignment="1">
      <alignment horizontal="right" vertical="center"/>
    </xf>
    <xf numFmtId="41" fontId="31" fillId="0" borderId="100" xfId="46" applyNumberFormat="1" applyFont="1" applyFill="1" applyBorder="1" applyAlignment="1">
      <alignment vertical="center"/>
    </xf>
    <xf numFmtId="41" fontId="30" fillId="0" borderId="0" xfId="46" applyNumberFormat="1" applyFont="1" applyFill="1" applyBorder="1" applyAlignment="1">
      <alignment vertical="center"/>
    </xf>
    <xf numFmtId="41" fontId="30" fillId="0" borderId="183" xfId="46" applyNumberFormat="1" applyFont="1" applyFill="1" applyBorder="1" applyAlignment="1">
      <alignment vertical="center"/>
    </xf>
    <xf numFmtId="43" fontId="32" fillId="0" borderId="179" xfId="52" quotePrefix="1" applyNumberFormat="1" applyFont="1" applyBorder="1" applyAlignment="1">
      <alignment horizontal="center" vertical="center"/>
    </xf>
    <xf numFmtId="0" fontId="32" fillId="0" borderId="185" xfId="0" applyNumberFormat="1" applyFont="1" applyFill="1" applyBorder="1" applyAlignment="1">
      <alignment horizontal="right" vertical="center"/>
    </xf>
    <xf numFmtId="0" fontId="32" fillId="2" borderId="179" xfId="0" quotePrefix="1" applyFont="1" applyBorder="1" applyAlignment="1">
      <alignment horizontal="center" vertical="center"/>
    </xf>
    <xf numFmtId="0" fontId="29" fillId="2" borderId="168" xfId="0" quotePrefix="1" applyFont="1" applyBorder="1" applyAlignment="1">
      <alignment horizontal="center" vertical="center"/>
    </xf>
    <xf numFmtId="0" fontId="29" fillId="20" borderId="168" xfId="0" quotePrefix="1" applyFont="1" applyFill="1" applyBorder="1" applyAlignment="1">
      <alignment horizontal="center" vertical="center"/>
    </xf>
    <xf numFmtId="41" fontId="29" fillId="20" borderId="168" xfId="0" applyNumberFormat="1" applyFont="1" applyFill="1" applyBorder="1" applyAlignment="1">
      <alignment horizontal="left" vertical="center"/>
    </xf>
    <xf numFmtId="0" fontId="32" fillId="22" borderId="0" xfId="0" applyNumberFormat="1" applyFont="1" applyFill="1" applyAlignment="1">
      <alignment vertical="center"/>
    </xf>
    <xf numFmtId="41" fontId="32" fillId="2" borderId="176" xfId="0" quotePrefix="1" applyNumberFormat="1" applyFont="1" applyBorder="1" applyAlignment="1">
      <alignment horizontal="center" vertical="center"/>
    </xf>
    <xf numFmtId="0" fontId="32" fillId="20" borderId="168" xfId="0" applyFont="1" applyFill="1" applyBorder="1" applyAlignment="1">
      <alignment horizontal="center" vertical="center"/>
    </xf>
    <xf numFmtId="0" fontId="32" fillId="20" borderId="168" xfId="0" quotePrefix="1" applyFont="1" applyFill="1" applyBorder="1" applyAlignment="1">
      <alignment horizontal="center" vertical="center"/>
    </xf>
    <xf numFmtId="41" fontId="32" fillId="20" borderId="168" xfId="0" applyNumberFormat="1" applyFont="1" applyFill="1" applyBorder="1" applyAlignment="1">
      <alignment horizontal="left" vertical="center"/>
    </xf>
    <xf numFmtId="41" fontId="36" fillId="2" borderId="39" xfId="46" applyNumberFormat="1" applyFont="1" applyBorder="1" applyAlignment="1">
      <alignment vertical="center"/>
    </xf>
    <xf numFmtId="41" fontId="36" fillId="2" borderId="0" xfId="46" applyNumberFormat="1" applyFont="1" applyBorder="1" applyAlignment="1">
      <alignment vertical="center"/>
    </xf>
    <xf numFmtId="41" fontId="32" fillId="0" borderId="168" xfId="0" applyNumberFormat="1" applyFont="1" applyFill="1" applyBorder="1"/>
    <xf numFmtId="0" fontId="28" fillId="0" borderId="186" xfId="46" applyNumberFormat="1" applyFont="1" applyFill="1" applyBorder="1" applyAlignment="1">
      <alignment horizontal="center"/>
    </xf>
    <xf numFmtId="0" fontId="23" fillId="0" borderId="0" xfId="46" applyNumberFormat="1" applyFont="1" applyFill="1" applyBorder="1"/>
    <xf numFmtId="9" fontId="23" fillId="0" borderId="0" xfId="51" applyFont="1" applyFill="1" applyBorder="1"/>
    <xf numFmtId="41" fontId="23" fillId="0" borderId="187" xfId="46" applyNumberFormat="1" applyFont="1" applyFill="1" applyBorder="1" applyAlignment="1">
      <alignment vertical="center"/>
    </xf>
    <xf numFmtId="41" fontId="32" fillId="0" borderId="109" xfId="0" quotePrefix="1" applyNumberFormat="1" applyFont="1" applyFill="1" applyBorder="1" applyAlignment="1">
      <alignment horizontal="center" vertical="center"/>
    </xf>
    <xf numFmtId="0" fontId="29" fillId="0" borderId="55" xfId="0" applyNumberFormat="1" applyFont="1" applyFill="1" applyBorder="1" applyAlignment="1">
      <alignment horizontal="center" vertical="center"/>
    </xf>
    <xf numFmtId="41" fontId="23" fillId="0" borderId="187" xfId="46" applyNumberFormat="1" applyFont="1" applyFill="1" applyBorder="1"/>
    <xf numFmtId="41" fontId="23" fillId="0" borderId="187" xfId="51" applyNumberFormat="1" applyFont="1" applyFill="1" applyBorder="1"/>
    <xf numFmtId="0" fontId="23" fillId="0" borderId="168" xfId="46" applyNumberFormat="1" applyFont="1" applyFill="1" applyBorder="1"/>
    <xf numFmtId="0" fontId="29" fillId="19" borderId="0" xfId="0" applyNumberFormat="1" applyFont="1" applyFill="1" applyAlignment="1">
      <alignment vertical="center"/>
    </xf>
    <xf numFmtId="41" fontId="29" fillId="19" borderId="55" xfId="0" applyNumberFormat="1" applyFont="1" applyFill="1" applyBorder="1" applyAlignment="1">
      <alignment vertical="center"/>
    </xf>
    <xf numFmtId="41" fontId="32" fillId="0" borderId="179" xfId="52" applyNumberFormat="1" applyFont="1" applyBorder="1" applyAlignment="1">
      <alignment horizontal="left" vertical="center"/>
    </xf>
    <xf numFmtId="41" fontId="32" fillId="2" borderId="188" xfId="0" quotePrefix="1" applyNumberFormat="1" applyFont="1" applyBorder="1" applyAlignment="1">
      <alignment horizontal="center" vertical="center"/>
    </xf>
    <xf numFmtId="41" fontId="32" fillId="0" borderId="168" xfId="52" applyNumberFormat="1" applyFont="1" applyBorder="1" applyAlignment="1">
      <alignment horizontal="left" vertical="center"/>
    </xf>
    <xf numFmtId="41" fontId="32" fillId="2" borderId="168" xfId="0" applyNumberFormat="1" applyFont="1" applyBorder="1" applyAlignment="1">
      <alignment vertical="center"/>
    </xf>
    <xf numFmtId="0" fontId="57" fillId="2" borderId="0" xfId="46" applyNumberFormat="1" applyFont="1"/>
    <xf numFmtId="14" fontId="29" fillId="2" borderId="168" xfId="0" quotePrefix="1" applyNumberFormat="1" applyFont="1" applyBorder="1" applyAlignment="1">
      <alignment horizontal="center" vertical="center"/>
    </xf>
    <xf numFmtId="0" fontId="54" fillId="2" borderId="0" xfId="46" applyNumberFormat="1" applyFont="1"/>
    <xf numFmtId="41" fontId="32" fillId="0" borderId="171" xfId="46" applyNumberFormat="1" applyFont="1" applyFill="1" applyBorder="1" applyAlignment="1">
      <alignment horizontal="left" vertical="center"/>
    </xf>
    <xf numFmtId="41" fontId="32" fillId="19" borderId="10" xfId="46" applyNumberFormat="1" applyFont="1" applyFill="1" applyBorder="1" applyAlignment="1">
      <alignment vertical="center"/>
    </xf>
    <xf numFmtId="41" fontId="32" fillId="19" borderId="35" xfId="46" applyNumberFormat="1" applyFont="1" applyFill="1" applyBorder="1" applyAlignment="1">
      <alignment vertical="center"/>
    </xf>
    <xf numFmtId="41" fontId="32" fillId="0" borderId="110" xfId="46" applyNumberFormat="1" applyFont="1" applyFill="1" applyBorder="1" applyAlignment="1">
      <alignment vertical="center"/>
    </xf>
    <xf numFmtId="41" fontId="32" fillId="0" borderId="0" xfId="0" applyNumberFormat="1" applyFont="1" applyFill="1"/>
    <xf numFmtId="0" fontId="59" fillId="0" borderId="0" xfId="0" applyNumberFormat="1" applyFont="1" applyFill="1" applyAlignment="1">
      <alignment horizontal="center"/>
    </xf>
    <xf numFmtId="0" fontId="32" fillId="0" borderId="93" xfId="0" quotePrefix="1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/>
    </xf>
    <xf numFmtId="0" fontId="50" fillId="0" borderId="0" xfId="0" applyNumberFormat="1" applyFont="1" applyFill="1" applyAlignment="1">
      <alignment horizontal="center" vertical="center"/>
    </xf>
    <xf numFmtId="0" fontId="28" fillId="1" borderId="189" xfId="46" applyNumberFormat="1" applyFont="1" applyFill="1" applyBorder="1" applyAlignment="1">
      <alignment horizontal="center" vertical="center"/>
    </xf>
    <xf numFmtId="0" fontId="28" fillId="1" borderId="26" xfId="46" applyNumberFormat="1" applyFont="1" applyFill="1" applyBorder="1" applyAlignment="1">
      <alignment horizontal="center" vertical="center"/>
    </xf>
    <xf numFmtId="41" fontId="32" fillId="19" borderId="0" xfId="0" applyNumberFormat="1" applyFont="1" applyFill="1" applyBorder="1" applyAlignment="1">
      <alignment vertical="center"/>
    </xf>
    <xf numFmtId="41" fontId="32" fillId="0" borderId="171" xfId="0" applyNumberFormat="1" applyFont="1" applyFill="1" applyBorder="1" applyAlignment="1">
      <alignment vertical="center"/>
    </xf>
    <xf numFmtId="41" fontId="29" fillId="0" borderId="190" xfId="0" applyNumberFormat="1" applyFont="1" applyFill="1" applyBorder="1" applyAlignment="1">
      <alignment vertical="center"/>
    </xf>
    <xf numFmtId="41" fontId="32" fillId="0" borderId="171" xfId="46" applyNumberFormat="1" applyFont="1" applyFill="1" applyBorder="1" applyAlignment="1">
      <alignment vertical="center"/>
    </xf>
    <xf numFmtId="41" fontId="32" fillId="0" borderId="97" xfId="46" applyNumberFormat="1" applyFont="1" applyFill="1" applyBorder="1" applyAlignment="1">
      <alignment horizontal="left" vertical="center"/>
    </xf>
    <xf numFmtId="41" fontId="30" fillId="0" borderId="97" xfId="46" applyNumberFormat="1" applyFont="1" applyFill="1" applyBorder="1" applyAlignment="1">
      <alignment horizontal="left" vertical="center"/>
    </xf>
    <xf numFmtId="41" fontId="32" fillId="0" borderId="97" xfId="46" applyNumberFormat="1" applyFont="1" applyFill="1" applyBorder="1" applyAlignment="1">
      <alignment vertical="center"/>
    </xf>
    <xf numFmtId="41" fontId="33" fillId="0" borderId="190" xfId="0" applyNumberFormat="1" applyFont="1" applyFill="1" applyBorder="1" applyAlignment="1">
      <alignment vertical="center"/>
    </xf>
    <xf numFmtId="41" fontId="33" fillId="0" borderId="86" xfId="0" applyNumberFormat="1" applyFont="1" applyFill="1" applyBorder="1" applyAlignment="1">
      <alignment horizontal="right" vertical="center"/>
    </xf>
    <xf numFmtId="0" fontId="33" fillId="0" borderId="0" xfId="0" applyNumberFormat="1" applyFont="1" applyFill="1" applyBorder="1" applyAlignment="1">
      <alignment horizontal="right"/>
    </xf>
    <xf numFmtId="41" fontId="29" fillId="0" borderId="171" xfId="46" applyNumberFormat="1" applyFont="1" applyFill="1" applyBorder="1" applyAlignment="1">
      <alignment vertical="center"/>
    </xf>
    <xf numFmtId="41" fontId="29" fillId="0" borderId="88" xfId="0" applyNumberFormat="1" applyFont="1" applyFill="1" applyBorder="1" applyAlignment="1">
      <alignment vertical="center"/>
    </xf>
    <xf numFmtId="41" fontId="30" fillId="0" borderId="162" xfId="46" applyNumberFormat="1" applyFont="1" applyFill="1" applyBorder="1" applyAlignment="1">
      <alignment vertical="center"/>
    </xf>
    <xf numFmtId="41" fontId="32" fillId="0" borderId="75" xfId="0" applyNumberFormat="1" applyFont="1" applyFill="1" applyBorder="1" applyAlignment="1">
      <alignment vertical="center"/>
    </xf>
    <xf numFmtId="166" fontId="33" fillId="0" borderId="81" xfId="0" applyNumberFormat="1" applyFont="1" applyFill="1" applyBorder="1" applyAlignment="1">
      <alignment vertical="center"/>
    </xf>
    <xf numFmtId="0" fontId="33" fillId="0" borderId="41" xfId="0" applyNumberFormat="1" applyFont="1" applyFill="1" applyBorder="1" applyAlignment="1">
      <alignment horizontal="right" vertical="center"/>
    </xf>
    <xf numFmtId="166" fontId="32" fillId="0" borderId="54" xfId="0" applyNumberFormat="1" applyFont="1" applyFill="1" applyBorder="1" applyAlignment="1">
      <alignment horizontal="left" vertical="center"/>
    </xf>
    <xf numFmtId="41" fontId="30" fillId="0" borderId="97" xfId="46" applyNumberFormat="1" applyFont="1" applyFill="1" applyBorder="1" applyAlignment="1">
      <alignment vertical="center"/>
    </xf>
    <xf numFmtId="41" fontId="29" fillId="0" borderId="97" xfId="46" applyNumberFormat="1" applyFont="1" applyFill="1" applyBorder="1" applyAlignment="1">
      <alignment vertical="center"/>
    </xf>
    <xf numFmtId="0" fontId="33" fillId="0" borderId="0" xfId="0" applyNumberFormat="1" applyFont="1" applyFill="1" applyAlignment="1">
      <alignment horizontal="left" vertical="center"/>
    </xf>
    <xf numFmtId="0" fontId="29" fillId="22" borderId="0" xfId="0" applyNumberFormat="1" applyFont="1" applyFill="1"/>
    <xf numFmtId="166" fontId="33" fillId="0" borderId="63" xfId="0" applyNumberFormat="1" applyFont="1" applyFill="1" applyBorder="1" applyAlignment="1">
      <alignment horizontal="right" vertical="center"/>
    </xf>
    <xf numFmtId="166" fontId="33" fillId="0" borderId="64" xfId="0" applyNumberFormat="1" applyFont="1" applyFill="1" applyBorder="1" applyAlignment="1">
      <alignment horizontal="right" vertical="center"/>
    </xf>
    <xf numFmtId="166" fontId="33" fillId="0" borderId="42" xfId="0" applyNumberFormat="1" applyFont="1" applyFill="1" applyBorder="1" applyAlignment="1">
      <alignment horizontal="right" vertical="center"/>
    </xf>
    <xf numFmtId="166" fontId="33" fillId="0" borderId="86" xfId="0" applyNumberFormat="1" applyFont="1" applyFill="1" applyBorder="1" applyAlignment="1">
      <alignment horizontal="right" vertical="center"/>
    </xf>
    <xf numFmtId="41" fontId="32" fillId="0" borderId="75" xfId="46" applyNumberFormat="1" applyFont="1" applyFill="1" applyBorder="1" applyAlignment="1">
      <alignment vertical="center"/>
    </xf>
    <xf numFmtId="166" fontId="32" fillId="0" borderId="54" xfId="46" applyNumberFormat="1" applyFont="1" applyFill="1" applyBorder="1" applyAlignment="1">
      <alignment vertical="center"/>
    </xf>
    <xf numFmtId="41" fontId="29" fillId="0" borderId="112" xfId="0" applyNumberFormat="1" applyFont="1" applyFill="1" applyBorder="1" applyAlignment="1">
      <alignment horizontal="left" vertical="center"/>
    </xf>
    <xf numFmtId="41" fontId="33" fillId="0" borderId="0" xfId="0" applyNumberFormat="1" applyFont="1" applyFill="1"/>
    <xf numFmtId="166" fontId="33" fillId="0" borderId="0" xfId="0" applyNumberFormat="1" applyFont="1" applyFill="1"/>
    <xf numFmtId="166" fontId="33" fillId="0" borderId="0" xfId="0" applyNumberFormat="1" applyFont="1" applyFill="1" applyAlignment="1">
      <alignment horizontal="center"/>
    </xf>
    <xf numFmtId="41" fontId="32" fillId="0" borderId="182" xfId="0" applyNumberFormat="1" applyFont="1" applyFill="1" applyBorder="1" applyAlignment="1">
      <alignment vertical="center"/>
    </xf>
    <xf numFmtId="41" fontId="32" fillId="0" borderId="109" xfId="0" applyNumberFormat="1" applyFont="1" applyFill="1" applyBorder="1" applyAlignment="1">
      <alignment vertical="center"/>
    </xf>
    <xf numFmtId="166" fontId="32" fillId="0" borderId="54" xfId="0" applyNumberFormat="1" applyFont="1" applyFill="1" applyBorder="1" applyAlignment="1">
      <alignment vertical="center"/>
    </xf>
    <xf numFmtId="166" fontId="29" fillId="0" borderId="191" xfId="0" applyNumberFormat="1" applyFont="1" applyFill="1" applyBorder="1" applyAlignment="1">
      <alignment vertical="center"/>
    </xf>
    <xf numFmtId="41" fontId="32" fillId="0" borderId="114" xfId="0" applyNumberFormat="1" applyFont="1" applyFill="1" applyBorder="1" applyAlignment="1">
      <alignment vertical="center"/>
    </xf>
    <xf numFmtId="41" fontId="32" fillId="0" borderId="97" xfId="46" quotePrefix="1" applyNumberFormat="1" applyFont="1" applyFill="1" applyBorder="1" applyAlignment="1">
      <alignment vertical="center"/>
    </xf>
    <xf numFmtId="0" fontId="36" fillId="22" borderId="0" xfId="0" applyNumberFormat="1" applyFont="1" applyFill="1"/>
    <xf numFmtId="41" fontId="30" fillId="0" borderId="182" xfId="46" applyNumberFormat="1" applyFont="1" applyFill="1" applyBorder="1" applyAlignment="1">
      <alignment vertical="center"/>
    </xf>
    <xf numFmtId="0" fontId="33" fillId="22" borderId="0" xfId="0" applyNumberFormat="1" applyFont="1" applyFill="1" applyAlignment="1">
      <alignment vertical="center"/>
    </xf>
    <xf numFmtId="41" fontId="30" fillId="0" borderId="97" xfId="46" quotePrefix="1" applyNumberFormat="1" applyFont="1" applyFill="1" applyBorder="1" applyAlignment="1">
      <alignment vertical="center"/>
    </xf>
    <xf numFmtId="41" fontId="29" fillId="0" borderId="116" xfId="0" applyNumberFormat="1" applyFont="1" applyFill="1" applyBorder="1" applyAlignment="1">
      <alignment vertical="center"/>
    </xf>
    <xf numFmtId="0" fontId="36" fillId="22" borderId="0" xfId="0" applyNumberFormat="1" applyFont="1" applyFill="1" applyAlignment="1">
      <alignment horizontal="center"/>
    </xf>
    <xf numFmtId="41" fontId="30" fillId="2" borderId="0" xfId="46" applyNumberFormat="1" applyFont="1" applyBorder="1" applyAlignment="1">
      <alignment vertical="center"/>
    </xf>
    <xf numFmtId="0" fontId="54" fillId="0" borderId="0" xfId="0" applyNumberFormat="1" applyFont="1" applyFill="1" applyAlignment="1">
      <alignment horizontal="center"/>
    </xf>
    <xf numFmtId="0" fontId="33" fillId="0" borderId="86" xfId="0" applyNumberFormat="1" applyFont="1" applyFill="1" applyBorder="1" applyAlignment="1">
      <alignment vertical="center"/>
    </xf>
    <xf numFmtId="0" fontId="33" fillId="0" borderId="0" xfId="0" applyNumberFormat="1" applyFont="1" applyFill="1" applyBorder="1"/>
    <xf numFmtId="166" fontId="29" fillId="0" borderId="54" xfId="46" applyNumberFormat="1" applyFont="1" applyFill="1" applyBorder="1" applyAlignment="1">
      <alignment vertical="center"/>
    </xf>
    <xf numFmtId="41" fontId="32" fillId="19" borderId="146" xfId="0" applyNumberFormat="1" applyFont="1" applyFill="1" applyBorder="1" applyAlignment="1">
      <alignment vertical="center"/>
    </xf>
    <xf numFmtId="41" fontId="30" fillId="0" borderId="193" xfId="46" applyNumberFormat="1" applyFont="1" applyFill="1" applyBorder="1" applyAlignment="1">
      <alignment vertical="center"/>
    </xf>
    <xf numFmtId="41" fontId="32" fillId="19" borderId="177" xfId="0" applyNumberFormat="1" applyFont="1" applyFill="1" applyBorder="1" applyAlignment="1">
      <alignment vertical="center"/>
    </xf>
    <xf numFmtId="41" fontId="29" fillId="0" borderId="194" xfId="0" applyNumberFormat="1" applyFont="1" applyFill="1" applyBorder="1" applyAlignment="1">
      <alignment vertical="center"/>
    </xf>
    <xf numFmtId="0" fontId="58" fillId="1" borderId="189" xfId="46" applyNumberFormat="1" applyFont="1" applyFill="1" applyBorder="1" applyAlignment="1">
      <alignment horizontal="center" vertical="center"/>
    </xf>
    <xf numFmtId="0" fontId="58" fillId="1" borderId="26" xfId="46" applyNumberFormat="1" applyFont="1" applyFill="1" applyBorder="1" applyAlignment="1">
      <alignment horizontal="center" vertical="center"/>
    </xf>
    <xf numFmtId="41" fontId="32" fillId="19" borderId="75" xfId="46" applyNumberFormat="1" applyFont="1" applyFill="1" applyBorder="1" applyAlignment="1">
      <alignment vertical="center"/>
    </xf>
    <xf numFmtId="41" fontId="32" fillId="0" borderId="97" xfId="49" applyNumberFormat="1" applyFont="1" applyFill="1" applyBorder="1" applyAlignment="1">
      <alignment horizontal="left" vertical="center"/>
    </xf>
    <xf numFmtId="41" fontId="32" fillId="0" borderId="97" xfId="0" applyNumberFormat="1" applyFont="1" applyFill="1" applyBorder="1" applyAlignment="1">
      <alignment horizontal="left" vertical="center"/>
    </xf>
    <xf numFmtId="41" fontId="32" fillId="0" borderId="97" xfId="46" quotePrefix="1" applyNumberFormat="1" applyFont="1" applyFill="1" applyBorder="1" applyAlignment="1">
      <alignment horizontal="left" vertical="center"/>
    </xf>
    <xf numFmtId="41" fontId="32" fillId="0" borderId="100" xfId="46" applyNumberFormat="1" applyFont="1" applyFill="1" applyBorder="1" applyAlignment="1">
      <alignment horizontal="left" vertical="center"/>
    </xf>
    <xf numFmtId="41" fontId="32" fillId="0" borderId="190" xfId="0" applyNumberFormat="1" applyFont="1" applyFill="1" applyBorder="1" applyAlignment="1">
      <alignment vertical="center"/>
    </xf>
    <xf numFmtId="41" fontId="32" fillId="19" borderId="75" xfId="46" quotePrefix="1" applyNumberFormat="1" applyFont="1" applyFill="1" applyBorder="1" applyAlignment="1">
      <alignment vertical="center"/>
    </xf>
    <xf numFmtId="41" fontId="32" fillId="0" borderId="75" xfId="46" applyNumberFormat="1" applyFont="1" applyFill="1" applyBorder="1" applyAlignment="1">
      <alignment horizontal="left" vertical="center"/>
    </xf>
    <xf numFmtId="41" fontId="34" fillId="0" borderId="190" xfId="0" applyNumberFormat="1" applyFont="1" applyFill="1" applyBorder="1" applyAlignment="1">
      <alignment vertical="center"/>
    </xf>
    <xf numFmtId="41" fontId="33" fillId="0" borderId="86" xfId="0" applyNumberFormat="1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>
      <alignment horizontal="right" vertical="center"/>
    </xf>
    <xf numFmtId="166" fontId="29" fillId="0" borderId="54" xfId="0" applyNumberFormat="1" applyFont="1" applyFill="1" applyBorder="1" applyAlignment="1">
      <alignment vertical="center"/>
    </xf>
    <xf numFmtId="41" fontId="32" fillId="0" borderId="75" xfId="49" applyNumberFormat="1" applyFont="1" applyFill="1" applyBorder="1" applyAlignment="1">
      <alignment horizontal="left" vertical="center"/>
    </xf>
    <xf numFmtId="166" fontId="30" fillId="0" borderId="54" xfId="49" applyNumberFormat="1" applyFont="1" applyFill="1" applyBorder="1" applyAlignment="1">
      <alignment vertical="center"/>
    </xf>
    <xf numFmtId="41" fontId="32" fillId="0" borderId="182" xfId="46" applyNumberFormat="1" applyFont="1" applyFill="1" applyBorder="1" applyAlignment="1">
      <alignment vertical="center"/>
    </xf>
    <xf numFmtId="41" fontId="32" fillId="19" borderId="182" xfId="46" applyNumberFormat="1" applyFont="1" applyFill="1" applyBorder="1" applyAlignment="1">
      <alignment vertical="center"/>
    </xf>
    <xf numFmtId="166" fontId="30" fillId="0" borderId="195" xfId="46" applyNumberFormat="1" applyFont="1" applyFill="1" applyBorder="1" applyAlignment="1">
      <alignment vertical="center"/>
    </xf>
    <xf numFmtId="166" fontId="32" fillId="0" borderId="54" xfId="49" applyNumberFormat="1" applyFont="1" applyFill="1" applyBorder="1" applyAlignment="1">
      <alignment vertical="center"/>
    </xf>
    <xf numFmtId="41" fontId="29" fillId="0" borderId="75" xfId="54" applyNumberFormat="1" applyFont="1" applyBorder="1" applyAlignment="1">
      <alignment horizontal="left" vertical="center"/>
    </xf>
    <xf numFmtId="41" fontId="32" fillId="19" borderId="182" xfId="46" applyNumberFormat="1" applyFont="1" applyFill="1" applyBorder="1" applyAlignment="1">
      <alignment horizontal="left" vertical="center"/>
    </xf>
    <xf numFmtId="41" fontId="32" fillId="0" borderId="182" xfId="46" quotePrefix="1" applyNumberFormat="1" applyFont="1" applyFill="1" applyBorder="1" applyAlignment="1">
      <alignment vertical="center"/>
    </xf>
    <xf numFmtId="41" fontId="32" fillId="19" borderId="171" xfId="46" applyNumberFormat="1" applyFont="1" applyFill="1" applyBorder="1" applyAlignment="1">
      <alignment horizontal="left" vertical="center"/>
    </xf>
    <xf numFmtId="171" fontId="32" fillId="0" borderId="100" xfId="46" applyNumberFormat="1" applyFont="1" applyFill="1" applyBorder="1" applyAlignment="1">
      <alignment vertical="center"/>
    </xf>
    <xf numFmtId="41" fontId="29" fillId="22" borderId="0" xfId="0" applyNumberFormat="1" applyFont="1" applyFill="1" applyBorder="1" applyAlignment="1">
      <alignment vertical="center"/>
    </xf>
    <xf numFmtId="41" fontId="32" fillId="0" borderId="179" xfId="46" applyNumberFormat="1" applyFont="1" applyFill="1" applyBorder="1" applyAlignment="1">
      <alignment horizontal="left" vertical="center"/>
    </xf>
    <xf numFmtId="41" fontId="32" fillId="0" borderId="197" xfId="0" applyNumberFormat="1" applyFont="1" applyFill="1" applyBorder="1" applyAlignment="1">
      <alignment vertical="center"/>
    </xf>
    <xf numFmtId="41" fontId="36" fillId="21" borderId="197" xfId="46" applyNumberFormat="1" applyFont="1" applyFill="1" applyBorder="1" applyAlignment="1">
      <alignment horizontal="left" vertical="center"/>
    </xf>
    <xf numFmtId="41" fontId="30" fillId="0" borderId="197" xfId="46" applyNumberFormat="1" applyFont="1" applyFill="1" applyBorder="1" applyAlignment="1">
      <alignment horizontal="left" vertical="center"/>
    </xf>
    <xf numFmtId="41" fontId="30" fillId="0" borderId="197" xfId="46" quotePrefix="1" applyNumberFormat="1" applyFont="1" applyFill="1" applyBorder="1" applyAlignment="1">
      <alignment horizontal="left" vertical="center"/>
    </xf>
    <xf numFmtId="41" fontId="30" fillId="0" borderId="197" xfId="46" applyNumberFormat="1" applyFont="1" applyFill="1" applyBorder="1" applyAlignment="1">
      <alignment vertical="center"/>
    </xf>
    <xf numFmtId="41" fontId="32" fillId="0" borderId="197" xfId="46" applyNumberFormat="1" applyFont="1" applyFill="1" applyBorder="1" applyAlignment="1">
      <alignment horizontal="left" vertical="center"/>
    </xf>
    <xf numFmtId="41" fontId="32" fillId="0" borderId="197" xfId="0" applyNumberFormat="1" applyFont="1" applyFill="1" applyBorder="1" applyAlignment="1">
      <alignment horizontal="left" vertical="center"/>
    </xf>
    <xf numFmtId="41" fontId="30" fillId="0" borderId="199" xfId="46" applyNumberFormat="1" applyFont="1" applyFill="1" applyBorder="1" applyAlignment="1">
      <alignment vertical="center"/>
    </xf>
    <xf numFmtId="41" fontId="36" fillId="0" borderId="113" xfId="46" applyNumberFormat="1" applyFont="1" applyFill="1" applyBorder="1" applyAlignment="1">
      <alignment vertical="center"/>
    </xf>
    <xf numFmtId="41" fontId="30" fillId="0" borderId="131" xfId="46" applyNumberFormat="1" applyFont="1" applyFill="1" applyBorder="1" applyAlignment="1">
      <alignment vertical="center"/>
    </xf>
    <xf numFmtId="41" fontId="30" fillId="0" borderId="200" xfId="46" applyNumberFormat="1" applyFont="1" applyFill="1" applyBorder="1" applyAlignment="1">
      <alignment vertical="center"/>
    </xf>
    <xf numFmtId="41" fontId="32" fillId="0" borderId="199" xfId="0" applyNumberFormat="1" applyFont="1" applyFill="1" applyBorder="1" applyAlignment="1">
      <alignment vertical="center"/>
    </xf>
    <xf numFmtId="41" fontId="30" fillId="0" borderId="199" xfId="46" applyNumberFormat="1" applyFont="1" applyFill="1" applyBorder="1" applyAlignment="1">
      <alignment horizontal="left" vertical="center"/>
    </xf>
    <xf numFmtId="41" fontId="30" fillId="0" borderId="199" xfId="46" quotePrefix="1" applyNumberFormat="1" applyFont="1" applyFill="1" applyBorder="1" applyAlignment="1">
      <alignment horizontal="left" vertical="center"/>
    </xf>
    <xf numFmtId="41" fontId="32" fillId="19" borderId="146" xfId="0" applyNumberFormat="1" applyFont="1" applyFill="1" applyBorder="1" applyAlignment="1">
      <alignment horizontal="left" vertical="center"/>
    </xf>
    <xf numFmtId="41" fontId="29" fillId="0" borderId="201" xfId="0" applyNumberFormat="1" applyFont="1" applyFill="1" applyBorder="1" applyAlignment="1">
      <alignment vertical="center"/>
    </xf>
    <xf numFmtId="41" fontId="29" fillId="0" borderId="202" xfId="0" applyNumberFormat="1" applyFont="1" applyFill="1" applyBorder="1" applyAlignment="1">
      <alignment vertical="center"/>
    </xf>
    <xf numFmtId="41" fontId="30" fillId="0" borderId="184" xfId="46" applyNumberFormat="1" applyFont="1" applyFill="1" applyBorder="1" applyAlignment="1">
      <alignment vertical="center"/>
    </xf>
    <xf numFmtId="166" fontId="30" fillId="0" borderId="85" xfId="46" applyNumberFormat="1" applyFont="1" applyFill="1" applyBorder="1" applyAlignment="1">
      <alignment vertical="center"/>
    </xf>
    <xf numFmtId="166" fontId="30" fillId="0" borderId="196" xfId="46" applyNumberFormat="1" applyFont="1" applyFill="1" applyBorder="1" applyAlignment="1">
      <alignment vertical="center"/>
    </xf>
    <xf numFmtId="166" fontId="29" fillId="0" borderId="198" xfId="0" applyNumberFormat="1" applyFont="1" applyFill="1" applyBorder="1" applyAlignment="1">
      <alignment vertical="center"/>
    </xf>
    <xf numFmtId="166" fontId="30" fillId="0" borderId="198" xfId="46" applyNumberFormat="1" applyFont="1" applyFill="1" applyBorder="1" applyAlignment="1">
      <alignment vertical="center"/>
    </xf>
    <xf numFmtId="166" fontId="32" fillId="0" borderId="198" xfId="46" applyNumberFormat="1" applyFont="1" applyFill="1" applyBorder="1" applyAlignment="1">
      <alignment vertical="center"/>
    </xf>
    <xf numFmtId="166" fontId="29" fillId="0" borderId="196" xfId="46" applyNumberFormat="1" applyFont="1" applyFill="1" applyBorder="1" applyAlignment="1">
      <alignment vertical="center"/>
    </xf>
    <xf numFmtId="166" fontId="29" fillId="0" borderId="190" xfId="0" applyNumberFormat="1" applyFont="1" applyFill="1" applyBorder="1" applyAlignment="1">
      <alignment vertical="center"/>
    </xf>
    <xf numFmtId="166" fontId="29" fillId="0" borderId="79" xfId="0" applyNumberFormat="1" applyFont="1" applyFill="1" applyBorder="1" applyAlignment="1">
      <alignment vertical="center"/>
    </xf>
    <xf numFmtId="41" fontId="32" fillId="19" borderId="197" xfId="0" applyNumberFormat="1" applyFont="1" applyFill="1" applyBorder="1" applyAlignment="1">
      <alignment horizontal="left" vertical="center"/>
    </xf>
    <xf numFmtId="41" fontId="29" fillId="0" borderId="197" xfId="0" applyNumberFormat="1" applyFont="1" applyFill="1" applyBorder="1" applyAlignment="1">
      <alignment vertical="center"/>
    </xf>
    <xf numFmtId="41" fontId="33" fillId="0" borderId="203" xfId="0" applyNumberFormat="1" applyFont="1" applyFill="1" applyBorder="1" applyAlignment="1">
      <alignment vertical="center"/>
    </xf>
    <xf numFmtId="166" fontId="32" fillId="0" borderId="196" xfId="46" applyNumberFormat="1" applyFont="1" applyFill="1" applyBorder="1" applyAlignment="1">
      <alignment vertical="center"/>
    </xf>
    <xf numFmtId="166" fontId="32" fillId="0" borderId="198" xfId="0" applyNumberFormat="1" applyFont="1" applyFill="1" applyBorder="1" applyAlignment="1">
      <alignment vertical="center"/>
    </xf>
    <xf numFmtId="166" fontId="32" fillId="0" borderId="198" xfId="0" applyNumberFormat="1" applyFont="1" applyFill="1" applyBorder="1" applyAlignment="1">
      <alignment horizontal="right" vertical="center"/>
    </xf>
    <xf numFmtId="41" fontId="32" fillId="0" borderId="197" xfId="46" quotePrefix="1" applyNumberFormat="1" applyFont="1" applyFill="1" applyBorder="1" applyAlignment="1">
      <alignment vertical="center"/>
    </xf>
    <xf numFmtId="41" fontId="32" fillId="0" borderId="197" xfId="46" applyNumberFormat="1" applyFont="1" applyFill="1" applyBorder="1" applyAlignment="1">
      <alignment vertical="center"/>
    </xf>
    <xf numFmtId="41" fontId="30" fillId="2" borderId="146" xfId="46" applyNumberFormat="1" applyFont="1" applyBorder="1" applyAlignment="1">
      <alignment vertical="center"/>
    </xf>
    <xf numFmtId="41" fontId="30" fillId="0" borderId="117" xfId="0" applyNumberFormat="1" applyFont="1" applyFill="1" applyBorder="1" applyAlignment="1">
      <alignment horizontal="left" vertical="center"/>
    </xf>
    <xf numFmtId="41" fontId="31" fillId="0" borderId="204" xfId="46" applyNumberFormat="1" applyFont="1" applyFill="1" applyBorder="1" applyAlignment="1">
      <alignment vertical="center"/>
    </xf>
    <xf numFmtId="41" fontId="31" fillId="2" borderId="205" xfId="46" applyNumberFormat="1" applyFont="1" applyBorder="1" applyAlignment="1">
      <alignment vertical="center"/>
    </xf>
    <xf numFmtId="41" fontId="31" fillId="0" borderId="0" xfId="0" applyNumberFormat="1" applyFont="1" applyFill="1" applyBorder="1" applyAlignment="1">
      <alignment horizontal="left" vertical="center"/>
    </xf>
    <xf numFmtId="166" fontId="32" fillId="0" borderId="79" xfId="0" applyNumberFormat="1" applyFont="1" applyFill="1" applyBorder="1" applyAlignment="1">
      <alignment vertical="center"/>
    </xf>
    <xf numFmtId="41" fontId="30" fillId="0" borderId="139" xfId="46" applyNumberFormat="1" applyFont="1" applyFill="1" applyBorder="1" applyAlignment="1">
      <alignment vertical="center"/>
    </xf>
    <xf numFmtId="41" fontId="29" fillId="0" borderId="206" xfId="0" applyNumberFormat="1" applyFont="1" applyFill="1" applyBorder="1" applyAlignment="1">
      <alignment vertical="center"/>
    </xf>
    <xf numFmtId="0" fontId="28" fillId="23" borderId="26" xfId="46" applyNumberFormat="1" applyFont="1" applyFill="1" applyBorder="1" applyAlignment="1">
      <alignment horizontal="center" vertical="center"/>
    </xf>
    <xf numFmtId="41" fontId="32" fillId="2" borderId="100" xfId="0" applyNumberFormat="1" applyFont="1" applyBorder="1" applyAlignment="1">
      <alignment horizontal="left" vertical="center"/>
    </xf>
    <xf numFmtId="169" fontId="32" fillId="0" borderId="0" xfId="52" applyNumberFormat="1" applyFont="1" applyBorder="1" applyAlignment="1">
      <alignment horizontal="left" vertical="center"/>
    </xf>
    <xf numFmtId="0" fontId="32" fillId="2" borderId="0" xfId="0" quotePrefix="1" applyFont="1" applyBorder="1" applyAlignment="1">
      <alignment horizontal="center" vertical="center"/>
    </xf>
    <xf numFmtId="0" fontId="32" fillId="2" borderId="40" xfId="0" quotePrefix="1" applyFont="1" applyBorder="1" applyAlignment="1">
      <alignment horizontal="center" vertical="center"/>
    </xf>
    <xf numFmtId="41" fontId="29" fillId="0" borderId="208" xfId="46" applyNumberFormat="1" applyFont="1" applyFill="1" applyBorder="1" applyAlignment="1">
      <alignment vertical="center"/>
    </xf>
    <xf numFmtId="41" fontId="29" fillId="0" borderId="209" xfId="46" applyNumberFormat="1" applyFont="1" applyFill="1" applyBorder="1" applyAlignment="1">
      <alignment vertical="center"/>
    </xf>
    <xf numFmtId="41" fontId="30" fillId="0" borderId="109" xfId="46" applyNumberFormat="1" applyFont="1" applyFill="1" applyBorder="1" applyAlignment="1">
      <alignment vertical="center"/>
    </xf>
    <xf numFmtId="0" fontId="30" fillId="0" borderId="210" xfId="46" applyNumberFormat="1" applyFont="1" applyFill="1" applyBorder="1" applyAlignment="1">
      <alignment vertical="center"/>
    </xf>
    <xf numFmtId="41" fontId="30" fillId="0" borderId="211" xfId="46" applyNumberFormat="1" applyFont="1" applyFill="1" applyBorder="1" applyAlignment="1">
      <alignment vertical="center"/>
    </xf>
    <xf numFmtId="0" fontId="29" fillId="2" borderId="207" xfId="0" quotePrefix="1" applyFont="1" applyBorder="1" applyAlignment="1">
      <alignment horizontal="center" vertical="center"/>
    </xf>
    <xf numFmtId="41" fontId="54" fillId="2" borderId="39" xfId="46" applyNumberFormat="1" applyFont="1" applyBorder="1" applyAlignment="1">
      <alignment vertical="center"/>
    </xf>
    <xf numFmtId="0" fontId="30" fillId="0" borderId="114" xfId="46" applyNumberFormat="1" applyFont="1" applyFill="1" applyBorder="1" applyAlignment="1">
      <alignment horizontal="right" vertical="center"/>
    </xf>
    <xf numFmtId="0" fontId="30" fillId="0" borderId="213" xfId="46" quotePrefix="1" applyNumberFormat="1" applyFont="1" applyFill="1" applyBorder="1" applyAlignment="1">
      <alignment horizontal="center" vertical="center"/>
    </xf>
    <xf numFmtId="41" fontId="30" fillId="0" borderId="211" xfId="46" quotePrefix="1" applyNumberFormat="1" applyFont="1" applyFill="1" applyBorder="1" applyAlignment="1">
      <alignment vertical="center"/>
    </xf>
    <xf numFmtId="166" fontId="32" fillId="0" borderId="214" xfId="0" applyNumberFormat="1" applyFont="1" applyFill="1" applyBorder="1" applyAlignment="1">
      <alignment horizontal="left" vertical="center"/>
    </xf>
    <xf numFmtId="41" fontId="29" fillId="0" borderId="212" xfId="0" applyNumberFormat="1" applyFont="1" applyFill="1" applyBorder="1" applyAlignment="1">
      <alignment vertical="center"/>
    </xf>
    <xf numFmtId="166" fontId="29" fillId="0" borderId="170" xfId="0" applyNumberFormat="1" applyFont="1" applyFill="1" applyBorder="1" applyAlignment="1">
      <alignment vertical="center"/>
    </xf>
    <xf numFmtId="0" fontId="29" fillId="0" borderId="170" xfId="0" applyNumberFormat="1" applyFont="1" applyFill="1" applyBorder="1" applyAlignment="1">
      <alignment horizontal="right" vertical="center"/>
    </xf>
    <xf numFmtId="166" fontId="29" fillId="0" borderId="170" xfId="0" applyNumberFormat="1" applyFont="1" applyFill="1" applyBorder="1" applyAlignment="1">
      <alignment horizontal="center" vertical="center"/>
    </xf>
    <xf numFmtId="0" fontId="30" fillId="0" borderId="215" xfId="46" quotePrefix="1" applyNumberFormat="1" applyFont="1" applyFill="1" applyBorder="1" applyAlignment="1">
      <alignment horizontal="center" vertical="center"/>
    </xf>
    <xf numFmtId="41" fontId="30" fillId="0" borderId="212" xfId="46" applyNumberFormat="1" applyFont="1" applyFill="1" applyBorder="1" applyAlignment="1">
      <alignment vertical="center"/>
    </xf>
    <xf numFmtId="166" fontId="30" fillId="0" borderId="217" xfId="46" applyNumberFormat="1" applyFont="1" applyFill="1" applyBorder="1" applyAlignment="1">
      <alignment vertical="center"/>
    </xf>
    <xf numFmtId="0" fontId="30" fillId="0" borderId="217" xfId="46" applyNumberFormat="1" applyFont="1" applyFill="1" applyBorder="1" applyAlignment="1">
      <alignment horizontal="right" vertical="center"/>
    </xf>
    <xf numFmtId="166" fontId="30" fillId="0" borderId="216" xfId="46" applyNumberFormat="1" applyFont="1" applyFill="1" applyBorder="1" applyAlignment="1">
      <alignment horizontal="center" vertical="center"/>
    </xf>
    <xf numFmtId="41" fontId="36" fillId="0" borderId="212" xfId="0" applyNumberFormat="1" applyFont="1" applyFill="1" applyBorder="1" applyAlignment="1">
      <alignment vertical="center"/>
    </xf>
    <xf numFmtId="166" fontId="29" fillId="0" borderId="112" xfId="52" applyNumberFormat="1" applyFont="1" applyFill="1" applyBorder="1" applyAlignment="1">
      <alignment vertical="center"/>
    </xf>
    <xf numFmtId="166" fontId="29" fillId="0" borderId="168" xfId="52" applyNumberFormat="1" applyFont="1" applyFill="1" applyBorder="1" applyAlignment="1">
      <alignment vertical="center"/>
    </xf>
    <xf numFmtId="166" fontId="29" fillId="0" borderId="168" xfId="0" applyNumberFormat="1" applyFont="1" applyFill="1" applyBorder="1" applyAlignment="1">
      <alignment vertical="center"/>
    </xf>
    <xf numFmtId="0" fontId="30" fillId="0" borderId="215" xfId="49" quotePrefix="1" applyNumberFormat="1" applyFont="1" applyFill="1" applyBorder="1" applyAlignment="1">
      <alignment horizontal="center" vertical="center"/>
    </xf>
    <xf numFmtId="41" fontId="29" fillId="19" borderId="168" xfId="54" applyNumberFormat="1" applyFont="1" applyFill="1" applyBorder="1" applyAlignment="1">
      <alignment horizontal="left" vertical="center"/>
    </xf>
    <xf numFmtId="166" fontId="29" fillId="20" borderId="168" xfId="0" applyNumberFormat="1" applyFont="1" applyFill="1" applyBorder="1" applyAlignment="1">
      <alignment vertical="center"/>
    </xf>
    <xf numFmtId="41" fontId="32" fillId="0" borderId="212" xfId="0" applyNumberFormat="1" applyFont="1" applyFill="1" applyBorder="1" applyAlignment="1">
      <alignment vertical="center"/>
    </xf>
    <xf numFmtId="41" fontId="29" fillId="0" borderId="218" xfId="54" applyNumberFormat="1" applyFont="1" applyFill="1" applyBorder="1" applyAlignment="1">
      <alignment horizontal="left" vertical="center"/>
    </xf>
    <xf numFmtId="166" fontId="29" fillId="0" borderId="218" xfId="52" applyNumberFormat="1" applyFont="1" applyFill="1" applyBorder="1" applyAlignment="1">
      <alignment horizontal="right" vertical="center"/>
    </xf>
    <xf numFmtId="166" fontId="29" fillId="0" borderId="218" xfId="0" applyNumberFormat="1" applyFont="1" applyFill="1" applyBorder="1" applyAlignment="1">
      <alignment vertical="center"/>
    </xf>
    <xf numFmtId="165" fontId="23" fillId="19" borderId="170" xfId="47" applyNumberFormat="1" applyFont="1" applyFill="1" applyBorder="1" applyAlignment="1">
      <alignment horizontal="left" vertical="center"/>
    </xf>
    <xf numFmtId="41" fontId="30" fillId="0" borderId="212" xfId="46" quotePrefix="1" applyNumberFormat="1" applyFont="1" applyFill="1" applyBorder="1" applyAlignment="1">
      <alignment horizontal="center" vertical="center"/>
    </xf>
    <xf numFmtId="41" fontId="29" fillId="2" borderId="150" xfId="0" applyNumberFormat="1" applyFont="1" applyBorder="1" applyAlignment="1">
      <alignment vertical="center"/>
    </xf>
    <xf numFmtId="41" fontId="29" fillId="2" borderId="164" xfId="0" applyNumberFormat="1" applyFont="1" applyBorder="1" applyAlignment="1">
      <alignment vertical="center"/>
    </xf>
    <xf numFmtId="166" fontId="29" fillId="0" borderId="164" xfId="52" applyNumberFormat="1" applyFont="1" applyBorder="1" applyAlignment="1">
      <alignment vertical="center"/>
    </xf>
    <xf numFmtId="166" fontId="29" fillId="0" borderId="168" xfId="52" applyNumberFormat="1" applyFont="1" applyBorder="1" applyAlignment="1">
      <alignment horizontal="left" vertical="center"/>
    </xf>
    <xf numFmtId="41" fontId="32" fillId="0" borderId="211" xfId="0" applyNumberFormat="1" applyFont="1" applyFill="1" applyBorder="1" applyAlignment="1">
      <alignment vertical="center"/>
    </xf>
    <xf numFmtId="41" fontId="29" fillId="0" borderId="218" xfId="0" applyNumberFormat="1" applyFont="1" applyFill="1" applyBorder="1" applyAlignment="1">
      <alignment horizontal="left" vertical="center"/>
    </xf>
    <xf numFmtId="166" fontId="30" fillId="0" borderId="219" xfId="46" applyNumberFormat="1" applyFont="1" applyFill="1" applyBorder="1" applyAlignment="1">
      <alignment vertical="center"/>
    </xf>
    <xf numFmtId="166" fontId="30" fillId="0" borderId="220" xfId="46" applyNumberFormat="1" applyFont="1" applyFill="1" applyBorder="1" applyAlignment="1">
      <alignment vertical="center"/>
    </xf>
    <xf numFmtId="0" fontId="30" fillId="0" borderId="220" xfId="46" applyNumberFormat="1" applyFont="1" applyFill="1" applyBorder="1" applyAlignment="1">
      <alignment vertical="center"/>
    </xf>
    <xf numFmtId="41" fontId="30" fillId="0" borderId="212" xfId="46" applyNumberFormat="1" applyFont="1" applyFill="1" applyBorder="1" applyAlignment="1">
      <alignment horizontal="right" vertical="center"/>
    </xf>
    <xf numFmtId="41" fontId="29" fillId="2" borderId="218" xfId="0" applyNumberFormat="1" applyFont="1" applyBorder="1" applyAlignment="1">
      <alignment vertical="center"/>
    </xf>
    <xf numFmtId="166" fontId="29" fillId="0" borderId="221" xfId="52" applyNumberFormat="1" applyFont="1" applyBorder="1" applyAlignment="1">
      <alignment vertical="center"/>
    </xf>
    <xf numFmtId="166" fontId="29" fillId="20" borderId="218" xfId="0" applyNumberFormat="1" applyFont="1" applyFill="1" applyBorder="1" applyAlignment="1">
      <alignment vertical="center"/>
    </xf>
    <xf numFmtId="41" fontId="29" fillId="19" borderId="218" xfId="54" applyNumberFormat="1" applyFont="1" applyFill="1" applyBorder="1" applyAlignment="1">
      <alignment horizontal="left" vertical="center"/>
    </xf>
    <xf numFmtId="168" fontId="29" fillId="19" borderId="218" xfId="52" applyNumberFormat="1" applyFont="1" applyFill="1" applyBorder="1" applyAlignment="1">
      <alignment horizontal="right" vertical="center"/>
    </xf>
    <xf numFmtId="166" fontId="29" fillId="0" borderId="218" xfId="52" applyNumberFormat="1" applyFont="1" applyFill="1" applyBorder="1" applyAlignment="1" applyProtection="1">
      <alignment horizontal="center" vertical="center"/>
    </xf>
    <xf numFmtId="166" fontId="29" fillId="0" borderId="74" xfId="46" quotePrefix="1" applyNumberFormat="1" applyFont="1" applyFill="1" applyBorder="1" applyAlignment="1">
      <alignment horizontal="center" vertical="center"/>
    </xf>
    <xf numFmtId="166" fontId="29" fillId="20" borderId="222" xfId="0" applyNumberFormat="1" applyFont="1" applyFill="1" applyBorder="1" applyAlignment="1">
      <alignment vertical="center"/>
    </xf>
    <xf numFmtId="41" fontId="32" fillId="24" borderId="199" xfId="46" applyNumberFormat="1" applyFont="1" applyFill="1" applyBorder="1" applyAlignment="1">
      <alignment vertical="center"/>
    </xf>
    <xf numFmtId="41" fontId="32" fillId="24" borderId="200" xfId="46" quotePrefix="1" applyNumberFormat="1" applyFont="1" applyFill="1" applyBorder="1" applyAlignment="1">
      <alignment vertical="center"/>
    </xf>
    <xf numFmtId="41" fontId="32" fillId="24" borderId="200" xfId="46" applyNumberFormat="1" applyFont="1" applyFill="1" applyBorder="1" applyAlignment="1">
      <alignment vertical="center"/>
    </xf>
    <xf numFmtId="41" fontId="32" fillId="24" borderId="199" xfId="46" applyNumberFormat="1" applyFont="1" applyFill="1" applyBorder="1" applyAlignment="1">
      <alignment horizontal="left" vertical="center"/>
    </xf>
    <xf numFmtId="41" fontId="32" fillId="24" borderId="199" xfId="0" applyNumberFormat="1" applyFont="1" applyFill="1" applyBorder="1" applyAlignment="1">
      <alignment horizontal="left" vertical="center"/>
    </xf>
    <xf numFmtId="41" fontId="36" fillId="24" borderId="199" xfId="46" applyNumberFormat="1" applyFont="1" applyFill="1" applyBorder="1" applyAlignment="1">
      <alignment horizontal="left" vertical="center"/>
    </xf>
    <xf numFmtId="41" fontId="30" fillId="24" borderId="200" xfId="46" applyNumberFormat="1" applyFont="1" applyFill="1" applyBorder="1" applyAlignment="1">
      <alignment vertical="center"/>
    </xf>
    <xf numFmtId="41" fontId="29" fillId="2" borderId="223" xfId="0" applyNumberFormat="1" applyFont="1" applyBorder="1" applyAlignment="1">
      <alignment vertical="center"/>
    </xf>
    <xf numFmtId="166" fontId="29" fillId="0" borderId="224" xfId="52" applyNumberFormat="1" applyFont="1" applyBorder="1" applyAlignment="1">
      <alignment vertical="center"/>
    </xf>
    <xf numFmtId="166" fontId="29" fillId="20" borderId="223" xfId="0" applyNumberFormat="1" applyFont="1" applyFill="1" applyBorder="1" applyAlignment="1">
      <alignment vertical="center"/>
    </xf>
    <xf numFmtId="41" fontId="32" fillId="19" borderId="168" xfId="46" applyNumberFormat="1" applyFont="1" applyFill="1" applyBorder="1" applyAlignment="1">
      <alignment vertical="center"/>
    </xf>
    <xf numFmtId="0" fontId="60" fillId="2" borderId="0" xfId="46" applyNumberFormat="1" applyFont="1"/>
    <xf numFmtId="0" fontId="32" fillId="19" borderId="0" xfId="0" applyNumberFormat="1" applyFont="1" applyFill="1"/>
    <xf numFmtId="41" fontId="32" fillId="19" borderId="55" xfId="46" applyNumberFormat="1" applyFont="1" applyFill="1" applyBorder="1" applyAlignment="1">
      <alignment vertical="center"/>
    </xf>
    <xf numFmtId="41" fontId="32" fillId="19" borderId="19" xfId="46" applyNumberFormat="1" applyFont="1" applyFill="1" applyBorder="1" applyAlignment="1">
      <alignment vertical="center"/>
    </xf>
    <xf numFmtId="41" fontId="32" fillId="19" borderId="10" xfId="0" applyNumberFormat="1" applyFont="1" applyFill="1" applyBorder="1" applyAlignment="1">
      <alignment vertical="center"/>
    </xf>
    <xf numFmtId="41" fontId="32" fillId="19" borderId="160" xfId="46" applyNumberFormat="1" applyFont="1" applyFill="1" applyBorder="1" applyAlignment="1">
      <alignment horizontal="left" vertical="center"/>
    </xf>
    <xf numFmtId="41" fontId="32" fillId="19" borderId="55" xfId="0" applyNumberFormat="1" applyFont="1" applyFill="1" applyBorder="1" applyAlignment="1">
      <alignment vertical="center"/>
    </xf>
    <xf numFmtId="41" fontId="32" fillId="19" borderId="35" xfId="49" applyNumberFormat="1" applyFont="1" applyFill="1" applyBorder="1" applyAlignment="1">
      <alignment horizontal="left" vertical="center"/>
    </xf>
    <xf numFmtId="41" fontId="32" fillId="19" borderId="35" xfId="0" applyNumberFormat="1" applyFont="1" applyFill="1" applyBorder="1" applyAlignment="1">
      <alignment horizontal="left" vertical="center"/>
    </xf>
    <xf numFmtId="41" fontId="32" fillId="19" borderId="171" xfId="0" applyNumberFormat="1" applyFont="1" applyFill="1" applyBorder="1" applyAlignment="1">
      <alignment horizontal="left" vertical="center"/>
    </xf>
    <xf numFmtId="41" fontId="32" fillId="19" borderId="35" xfId="46" quotePrefix="1" applyNumberFormat="1" applyFont="1" applyFill="1" applyBorder="1" applyAlignment="1">
      <alignment horizontal="left" vertical="center"/>
    </xf>
    <xf numFmtId="166" fontId="32" fillId="19" borderId="171" xfId="46" applyNumberFormat="1" applyFont="1" applyFill="1" applyBorder="1" applyAlignment="1">
      <alignment vertical="center"/>
    </xf>
    <xf numFmtId="41" fontId="32" fillId="19" borderId="35" xfId="46" applyNumberFormat="1" applyFont="1" applyFill="1" applyBorder="1" applyAlignment="1">
      <alignment horizontal="left" vertical="center"/>
    </xf>
    <xf numFmtId="41" fontId="32" fillId="19" borderId="51" xfId="0" applyNumberFormat="1" applyFont="1" applyFill="1" applyBorder="1" applyAlignment="1">
      <alignment vertical="center"/>
    </xf>
    <xf numFmtId="41" fontId="34" fillId="19" borderId="41" xfId="0" applyNumberFormat="1" applyFont="1" applyFill="1" applyBorder="1" applyAlignment="1">
      <alignment vertical="center"/>
    </xf>
    <xf numFmtId="41" fontId="32" fillId="19" borderId="110" xfId="46" applyNumberFormat="1" applyFont="1" applyFill="1" applyBorder="1" applyAlignment="1">
      <alignment vertical="center"/>
    </xf>
    <xf numFmtId="41" fontId="32" fillId="19" borderId="0" xfId="0" applyNumberFormat="1" applyFont="1" applyFill="1"/>
    <xf numFmtId="0" fontId="59" fillId="19" borderId="0" xfId="0" applyNumberFormat="1" applyFont="1" applyFill="1" applyAlignment="1">
      <alignment horizontal="center"/>
    </xf>
    <xf numFmtId="41" fontId="32" fillId="19" borderId="29" xfId="46" quotePrefix="1" applyNumberFormat="1" applyFont="1" applyFill="1" applyBorder="1" applyAlignment="1">
      <alignment vertical="center"/>
    </xf>
    <xf numFmtId="41" fontId="32" fillId="19" borderId="35" xfId="46" quotePrefix="1" applyNumberFormat="1" applyFont="1" applyFill="1" applyBorder="1" applyAlignment="1">
      <alignment vertical="center"/>
    </xf>
    <xf numFmtId="41" fontId="32" fillId="19" borderId="146" xfId="46" applyNumberFormat="1" applyFont="1" applyFill="1" applyBorder="1" applyAlignment="1">
      <alignment vertical="center"/>
    </xf>
    <xf numFmtId="41" fontId="32" fillId="19" borderId="182" xfId="0" applyNumberFormat="1" applyFont="1" applyFill="1" applyBorder="1" applyAlignment="1">
      <alignment vertical="center"/>
    </xf>
    <xf numFmtId="41" fontId="32" fillId="19" borderId="182" xfId="46" quotePrefix="1" applyNumberFormat="1" applyFont="1" applyFill="1" applyBorder="1" applyAlignment="1">
      <alignment vertical="center"/>
    </xf>
    <xf numFmtId="41" fontId="32" fillId="19" borderId="29" xfId="46" applyNumberFormat="1" applyFont="1" applyFill="1" applyBorder="1" applyAlignment="1">
      <alignment vertical="center"/>
    </xf>
    <xf numFmtId="41" fontId="32" fillId="19" borderId="112" xfId="46" applyNumberFormat="1" applyFont="1" applyFill="1" applyBorder="1" applyAlignment="1">
      <alignment horizontal="left" vertical="center"/>
    </xf>
    <xf numFmtId="41" fontId="32" fillId="19" borderId="41" xfId="0" applyNumberFormat="1" applyFont="1" applyFill="1" applyBorder="1" applyAlignment="1">
      <alignment vertical="center"/>
    </xf>
    <xf numFmtId="41" fontId="29" fillId="19" borderId="218" xfId="54" applyFont="1" applyFill="1" applyBorder="1" applyAlignment="1">
      <alignment horizontal="left" vertical="center"/>
    </xf>
    <xf numFmtId="0" fontId="37" fillId="19" borderId="0" xfId="0" applyNumberFormat="1" applyFont="1" applyFill="1"/>
    <xf numFmtId="41" fontId="29" fillId="2" borderId="168" xfId="0" applyNumberFormat="1" applyFont="1" applyBorder="1" applyAlignment="1">
      <alignment vertical="center"/>
    </xf>
    <xf numFmtId="166" fontId="29" fillId="0" borderId="166" xfId="52" applyNumberFormat="1" applyFont="1" applyBorder="1" applyAlignment="1">
      <alignment vertical="center"/>
    </xf>
    <xf numFmtId="0" fontId="54" fillId="2" borderId="0" xfId="46" applyNumberFormat="1" applyFont="1" applyAlignment="1">
      <alignment horizontal="left"/>
    </xf>
    <xf numFmtId="41" fontId="29" fillId="19" borderId="168" xfId="0" applyNumberFormat="1" applyFont="1" applyFill="1" applyBorder="1" applyAlignment="1">
      <alignment horizontal="left" vertical="center"/>
    </xf>
    <xf numFmtId="41" fontId="32" fillId="19" borderId="222" xfId="46" applyNumberFormat="1" applyFont="1" applyFill="1" applyBorder="1" applyAlignment="1">
      <alignment vertical="center"/>
    </xf>
    <xf numFmtId="41" fontId="29" fillId="19" borderId="184" xfId="54" applyNumberFormat="1" applyFont="1" applyFill="1" applyBorder="1" applyAlignment="1">
      <alignment horizontal="left" vertical="center"/>
    </xf>
    <xf numFmtId="41" fontId="29" fillId="0" borderId="177" xfId="0" applyNumberFormat="1" applyFont="1" applyFill="1" applyBorder="1" applyAlignment="1">
      <alignment horizontal="left" vertical="center"/>
    </xf>
    <xf numFmtId="168" fontId="29" fillId="19" borderId="225" xfId="52" applyNumberFormat="1" applyFont="1" applyFill="1" applyBorder="1" applyAlignment="1">
      <alignment horizontal="right" vertical="center"/>
    </xf>
    <xf numFmtId="166" fontId="29" fillId="2" borderId="222" xfId="0" applyNumberFormat="1" applyFont="1" applyBorder="1" applyAlignment="1">
      <alignment horizontal="left" vertical="center"/>
    </xf>
    <xf numFmtId="0" fontId="32" fillId="2" borderId="164" xfId="0" quotePrefix="1" applyFont="1" applyBorder="1" applyAlignment="1">
      <alignment horizontal="center" vertical="center"/>
    </xf>
    <xf numFmtId="0" fontId="29" fillId="0" borderId="222" xfId="0" quotePrefix="1" applyFont="1" applyFill="1" applyBorder="1" applyAlignment="1">
      <alignment horizontal="center" vertical="center"/>
    </xf>
    <xf numFmtId="41" fontId="29" fillId="0" borderId="222" xfId="0" applyNumberFormat="1" applyFont="1" applyFill="1" applyBorder="1" applyAlignment="1">
      <alignment vertical="center"/>
    </xf>
    <xf numFmtId="14" fontId="29" fillId="0" borderId="222" xfId="0" quotePrefix="1" applyNumberFormat="1" applyFont="1" applyFill="1" applyBorder="1" applyAlignment="1">
      <alignment horizontal="center" vertical="center"/>
    </xf>
    <xf numFmtId="41" fontId="32" fillId="19" borderId="222" xfId="0" applyNumberFormat="1" applyFont="1" applyFill="1" applyBorder="1" applyAlignment="1">
      <alignment horizontal="left" vertical="center"/>
    </xf>
    <xf numFmtId="0" fontId="58" fillId="2" borderId="0" xfId="0" quotePrefix="1" applyFont="1" applyAlignment="1">
      <alignment vertical="center"/>
    </xf>
    <xf numFmtId="41" fontId="29" fillId="0" borderId="168" xfId="0" applyNumberFormat="1" applyFont="1" applyFill="1" applyBorder="1" applyAlignment="1">
      <alignment horizontal="left" vertical="center"/>
    </xf>
    <xf numFmtId="168" fontId="29" fillId="19" borderId="168" xfId="52" applyNumberFormat="1" applyFont="1" applyFill="1" applyBorder="1" applyAlignment="1">
      <alignment horizontal="right" vertical="center"/>
    </xf>
    <xf numFmtId="166" fontId="29" fillId="2" borderId="168" xfId="0" applyNumberFormat="1" applyFont="1" applyBorder="1" applyAlignment="1">
      <alignment horizontal="left" vertical="center"/>
    </xf>
    <xf numFmtId="41" fontId="31" fillId="0" borderId="211" xfId="46" applyNumberFormat="1" applyFont="1" applyFill="1" applyBorder="1" applyAlignment="1">
      <alignment horizontal="right" vertical="center"/>
    </xf>
    <xf numFmtId="41" fontId="31" fillId="0" borderId="211" xfId="46" applyNumberFormat="1" applyFont="1" applyFill="1" applyBorder="1" applyAlignment="1">
      <alignment vertical="center"/>
    </xf>
    <xf numFmtId="166" fontId="30" fillId="0" borderId="211" xfId="46" applyNumberFormat="1" applyFont="1" applyFill="1" applyBorder="1" applyAlignment="1">
      <alignment vertical="center"/>
    </xf>
    <xf numFmtId="166" fontId="30" fillId="0" borderId="213" xfId="46" applyNumberFormat="1" applyFont="1" applyFill="1" applyBorder="1" applyAlignment="1">
      <alignment vertical="center"/>
    </xf>
    <xf numFmtId="0" fontId="30" fillId="0" borderId="211" xfId="46" applyNumberFormat="1" applyFont="1" applyFill="1" applyBorder="1" applyAlignment="1">
      <alignment horizontal="right" vertical="center"/>
    </xf>
    <xf numFmtId="41" fontId="30" fillId="0" borderId="213" xfId="46" applyNumberFormat="1" applyFont="1" applyFill="1" applyBorder="1" applyAlignment="1">
      <alignment vertical="center"/>
    </xf>
    <xf numFmtId="166" fontId="30" fillId="0" borderId="226" xfId="46" applyNumberFormat="1" applyFont="1" applyFill="1" applyBorder="1" applyAlignment="1">
      <alignment vertical="center"/>
    </xf>
    <xf numFmtId="0" fontId="30" fillId="0" borderId="227" xfId="46" applyNumberFormat="1" applyFont="1" applyFill="1" applyBorder="1" applyAlignment="1">
      <alignment horizontal="right" vertical="center"/>
    </xf>
    <xf numFmtId="166" fontId="30" fillId="0" borderId="226" xfId="46" applyNumberFormat="1" applyFont="1" applyFill="1" applyBorder="1" applyAlignment="1">
      <alignment horizontal="center" vertical="center"/>
    </xf>
    <xf numFmtId="41" fontId="32" fillId="0" borderId="226" xfId="46" applyNumberFormat="1" applyFont="1" applyFill="1" applyBorder="1" applyAlignment="1">
      <alignment vertical="center"/>
    </xf>
    <xf numFmtId="166" fontId="30" fillId="0" borderId="229" xfId="46" applyNumberFormat="1" applyFont="1" applyFill="1" applyBorder="1" applyAlignment="1">
      <alignment vertical="center"/>
    </xf>
    <xf numFmtId="41" fontId="31" fillId="0" borderId="230" xfId="46" applyNumberFormat="1" applyFont="1" applyFill="1" applyBorder="1" applyAlignment="1">
      <alignment horizontal="right" vertical="center"/>
    </xf>
    <xf numFmtId="41" fontId="31" fillId="0" borderId="230" xfId="46" applyNumberFormat="1" applyFont="1" applyFill="1" applyBorder="1" applyAlignment="1">
      <alignment vertical="center"/>
    </xf>
    <xf numFmtId="41" fontId="30" fillId="0" borderId="230" xfId="46" applyNumberFormat="1" applyFont="1" applyFill="1" applyBorder="1" applyAlignment="1">
      <alignment vertical="center"/>
    </xf>
    <xf numFmtId="41" fontId="30" fillId="0" borderId="231" xfId="46" applyNumberFormat="1" applyFont="1" applyFill="1" applyBorder="1" applyAlignment="1">
      <alignment vertical="center"/>
    </xf>
    <xf numFmtId="166" fontId="30" fillId="0" borderId="230" xfId="46" applyNumberFormat="1" applyFont="1" applyFill="1" applyBorder="1" applyAlignment="1">
      <alignment vertical="center"/>
    </xf>
    <xf numFmtId="166" fontId="30" fillId="0" borderId="231" xfId="46" applyNumberFormat="1" applyFont="1" applyFill="1" applyBorder="1" applyAlignment="1">
      <alignment vertical="center"/>
    </xf>
    <xf numFmtId="166" fontId="30" fillId="0" borderId="232" xfId="46" applyNumberFormat="1" applyFont="1" applyFill="1" applyBorder="1" applyAlignment="1">
      <alignment vertical="center"/>
    </xf>
    <xf numFmtId="166" fontId="30" fillId="0" borderId="0" xfId="46" applyNumberFormat="1" applyFont="1" applyFill="1" applyBorder="1" applyAlignment="1">
      <alignment vertical="center"/>
    </xf>
    <xf numFmtId="0" fontId="30" fillId="0" borderId="232" xfId="46" applyNumberFormat="1" applyFont="1" applyFill="1" applyBorder="1" applyAlignment="1">
      <alignment horizontal="right" vertical="center"/>
    </xf>
    <xf numFmtId="166" fontId="30" fillId="0" borderId="162" xfId="46" applyNumberFormat="1" applyFont="1" applyFill="1" applyBorder="1" applyAlignment="1">
      <alignment horizontal="center" vertical="center"/>
    </xf>
    <xf numFmtId="0" fontId="61" fillId="2" borderId="0" xfId="0" quotePrefix="1" applyFont="1" applyAlignment="1">
      <alignment vertical="center"/>
    </xf>
    <xf numFmtId="0" fontId="32" fillId="0" borderId="100" xfId="0" quotePrefix="1" applyNumberFormat="1" applyFont="1" applyFill="1" applyBorder="1" applyAlignment="1">
      <alignment horizontal="center" vertical="center"/>
    </xf>
    <xf numFmtId="166" fontId="32" fillId="0" borderId="79" xfId="46" applyNumberFormat="1" applyFont="1" applyFill="1" applyBorder="1" applyAlignment="1">
      <alignment vertical="center"/>
    </xf>
    <xf numFmtId="43" fontId="32" fillId="0" borderId="0" xfId="52" quotePrefix="1" applyNumberFormat="1" applyFont="1" applyBorder="1" applyAlignment="1">
      <alignment horizontal="center" vertical="center"/>
    </xf>
    <xf numFmtId="41" fontId="32" fillId="0" borderId="212" xfId="46" applyNumberFormat="1" applyFont="1" applyFill="1" applyBorder="1" applyAlignment="1">
      <alignment vertical="center"/>
    </xf>
    <xf numFmtId="41" fontId="32" fillId="2" borderId="207" xfId="0" quotePrefix="1" applyNumberFormat="1" applyFont="1" applyBorder="1" applyAlignment="1">
      <alignment horizontal="center" vertical="center"/>
    </xf>
    <xf numFmtId="41" fontId="32" fillId="0" borderId="223" xfId="52" applyNumberFormat="1" applyFont="1" applyBorder="1" applyAlignment="1">
      <alignment horizontal="left" vertical="center"/>
    </xf>
    <xf numFmtId="0" fontId="30" fillId="0" borderId="220" xfId="46" applyNumberFormat="1" applyFont="1" applyFill="1" applyBorder="1" applyAlignment="1">
      <alignment horizontal="right" vertical="center"/>
    </xf>
    <xf numFmtId="41" fontId="29" fillId="19" borderId="228" xfId="0" applyNumberFormat="1" applyFont="1" applyFill="1" applyBorder="1" applyAlignment="1">
      <alignment vertical="center"/>
    </xf>
    <xf numFmtId="41" fontId="29" fillId="0" borderId="234" xfId="0" applyNumberFormat="1" applyFont="1" applyFill="1" applyBorder="1" applyAlignment="1">
      <alignment horizontal="left" vertical="center"/>
    </xf>
    <xf numFmtId="166" fontId="30" fillId="0" borderId="220" xfId="46" quotePrefix="1" applyNumberFormat="1" applyFont="1" applyFill="1" applyBorder="1" applyAlignment="1">
      <alignment vertical="center"/>
    </xf>
    <xf numFmtId="41" fontId="31" fillId="0" borderId="212" xfId="46" applyNumberFormat="1" applyFont="1" applyFill="1" applyBorder="1" applyAlignment="1">
      <alignment horizontal="right" vertical="center"/>
    </xf>
    <xf numFmtId="41" fontId="31" fillId="0" borderId="212" xfId="46" applyNumberFormat="1" applyFont="1" applyFill="1" applyBorder="1" applyAlignment="1">
      <alignment vertical="center"/>
    </xf>
    <xf numFmtId="41" fontId="32" fillId="19" borderId="212" xfId="46" applyNumberFormat="1" applyFont="1" applyFill="1" applyBorder="1" applyAlignment="1">
      <alignment vertical="center"/>
    </xf>
    <xf numFmtId="166" fontId="30" fillId="0" borderId="212" xfId="46" applyNumberFormat="1" applyFont="1" applyFill="1" applyBorder="1" applyAlignment="1">
      <alignment vertical="center"/>
    </xf>
    <xf numFmtId="0" fontId="30" fillId="0" borderId="212" xfId="46" applyNumberFormat="1" applyFont="1" applyFill="1" applyBorder="1" applyAlignment="1">
      <alignment horizontal="right" vertical="center"/>
    </xf>
    <xf numFmtId="166" fontId="30" fillId="0" borderId="212" xfId="46" applyNumberFormat="1" applyFont="1" applyFill="1" applyBorder="1" applyAlignment="1">
      <alignment horizontal="center" vertical="center"/>
    </xf>
    <xf numFmtId="41" fontId="31" fillId="0" borderId="170" xfId="46" applyNumberFormat="1" applyFont="1" applyFill="1" applyBorder="1" applyAlignment="1">
      <alignment horizontal="right" vertical="center"/>
    </xf>
    <xf numFmtId="41" fontId="31" fillId="0" borderId="170" xfId="46" applyNumberFormat="1" applyFont="1" applyFill="1" applyBorder="1" applyAlignment="1">
      <alignment vertical="center"/>
    </xf>
    <xf numFmtId="41" fontId="32" fillId="19" borderId="170" xfId="46" applyNumberFormat="1" applyFont="1" applyFill="1" applyBorder="1" applyAlignment="1">
      <alignment vertical="center"/>
    </xf>
    <xf numFmtId="41" fontId="32" fillId="0" borderId="170" xfId="46" applyNumberFormat="1" applyFont="1" applyFill="1" applyBorder="1" applyAlignment="1">
      <alignment vertical="center"/>
    </xf>
    <xf numFmtId="0" fontId="30" fillId="0" borderId="170" xfId="46" applyNumberFormat="1" applyFont="1" applyFill="1" applyBorder="1" applyAlignment="1">
      <alignment horizontal="right" vertical="center"/>
    </xf>
    <xf numFmtId="166" fontId="30" fillId="0" borderId="170" xfId="46" applyNumberFormat="1" applyFont="1" applyFill="1" applyBorder="1" applyAlignment="1">
      <alignment horizontal="center" vertical="center"/>
    </xf>
    <xf numFmtId="41" fontId="32" fillId="19" borderId="100" xfId="0" applyNumberFormat="1" applyFont="1" applyFill="1" applyBorder="1" applyAlignment="1">
      <alignment vertical="center"/>
    </xf>
    <xf numFmtId="166" fontId="30" fillId="0" borderId="235" xfId="46" applyNumberFormat="1" applyFont="1" applyFill="1" applyBorder="1" applyAlignment="1">
      <alignment vertical="center"/>
    </xf>
    <xf numFmtId="41" fontId="36" fillId="0" borderId="226" xfId="0" applyNumberFormat="1" applyFont="1" applyFill="1" applyBorder="1" applyAlignment="1">
      <alignment vertical="center"/>
    </xf>
    <xf numFmtId="41" fontId="32" fillId="19" borderId="228" xfId="0" applyNumberFormat="1" applyFont="1" applyFill="1" applyBorder="1" applyAlignment="1">
      <alignment vertical="center"/>
    </xf>
    <xf numFmtId="165" fontId="32" fillId="19" borderId="112" xfId="47" applyNumberFormat="1" applyFont="1" applyFill="1" applyBorder="1" applyAlignment="1">
      <alignment horizontal="left" vertical="center"/>
    </xf>
    <xf numFmtId="164" fontId="32" fillId="2" borderId="223" xfId="0" applyNumberFormat="1" applyFont="1" applyBorder="1" applyAlignment="1">
      <alignment horizontal="left" vertical="center"/>
    </xf>
    <xf numFmtId="0" fontId="32" fillId="2" borderId="223" xfId="0" quotePrefix="1" applyFont="1" applyBorder="1" applyAlignment="1">
      <alignment horizontal="center" vertical="center"/>
    </xf>
    <xf numFmtId="41" fontId="32" fillId="0" borderId="236" xfId="46" applyNumberFormat="1" applyFont="1" applyFill="1" applyBorder="1" applyAlignment="1">
      <alignment vertical="center"/>
    </xf>
    <xf numFmtId="166" fontId="30" fillId="0" borderId="184" xfId="46" applyNumberFormat="1" applyFont="1" applyFill="1" applyBorder="1" applyAlignment="1">
      <alignment vertical="center"/>
    </xf>
    <xf numFmtId="41" fontId="30" fillId="0" borderId="220" xfId="46" applyNumberFormat="1" applyFont="1" applyFill="1" applyBorder="1" applyAlignment="1">
      <alignment horizontal="left" vertical="center"/>
    </xf>
    <xf numFmtId="41" fontId="30" fillId="0" borderId="184" xfId="46" quotePrefix="1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/>
    </xf>
    <xf numFmtId="0" fontId="50" fillId="0" borderId="0" xfId="0" applyNumberFormat="1" applyFont="1" applyFill="1" applyAlignment="1">
      <alignment horizontal="center" vertical="center"/>
    </xf>
    <xf numFmtId="41" fontId="34" fillId="0" borderId="215" xfId="0" applyNumberFormat="1" applyFont="1" applyFill="1" applyBorder="1" applyAlignment="1">
      <alignment horizontal="left" vertical="center"/>
    </xf>
    <xf numFmtId="41" fontId="33" fillId="2" borderId="186" xfId="0" applyNumberFormat="1" applyFont="1" applyBorder="1" applyAlignment="1">
      <alignment horizontal="right" vertical="center"/>
    </xf>
    <xf numFmtId="41" fontId="33" fillId="2" borderId="237" xfId="0" applyNumberFormat="1" applyFont="1" applyBorder="1" applyAlignment="1">
      <alignment horizontal="right" vertical="center"/>
    </xf>
    <xf numFmtId="41" fontId="29" fillId="0" borderId="238" xfId="0" applyNumberFormat="1" applyFont="1" applyFill="1" applyBorder="1" applyAlignment="1">
      <alignment vertical="center"/>
    </xf>
    <xf numFmtId="41" fontId="29" fillId="0" borderId="112" xfId="0" applyNumberFormat="1" applyFont="1" applyFill="1" applyBorder="1"/>
    <xf numFmtId="41" fontId="23" fillId="0" borderId="228" xfId="46" applyNumberFormat="1" applyFont="1" applyFill="1" applyBorder="1"/>
    <xf numFmtId="41" fontId="29" fillId="0" borderId="228" xfId="0" applyNumberFormat="1" applyFont="1" applyFill="1" applyBorder="1"/>
    <xf numFmtId="41" fontId="23" fillId="0" borderId="228" xfId="51" applyNumberFormat="1" applyFont="1" applyFill="1" applyBorder="1"/>
    <xf numFmtId="166" fontId="30" fillId="0" borderId="215" xfId="46" applyNumberFormat="1" applyFont="1" applyFill="1" applyBorder="1" applyAlignment="1">
      <alignment vertical="center"/>
    </xf>
    <xf numFmtId="166" fontId="32" fillId="0" borderId="215" xfId="46" applyNumberFormat="1" applyFont="1" applyFill="1" applyBorder="1" applyAlignment="1">
      <alignment vertical="center"/>
    </xf>
    <xf numFmtId="43" fontId="32" fillId="0" borderId="176" xfId="52" applyNumberFormat="1" applyFont="1" applyBorder="1" applyAlignment="1">
      <alignment horizontal="left" vertical="center"/>
    </xf>
    <xf numFmtId="41" fontId="32" fillId="0" borderId="0" xfId="0" applyNumberFormat="1" applyFont="1" applyFill="1" applyBorder="1" applyAlignment="1">
      <alignment horizontal="left" vertical="center"/>
    </xf>
    <xf numFmtId="41" fontId="23" fillId="0" borderId="228" xfId="0" applyNumberFormat="1" applyFont="1" applyFill="1" applyBorder="1" applyAlignment="1">
      <alignment vertical="center"/>
    </xf>
    <xf numFmtId="41" fontId="29" fillId="0" borderId="228" xfId="0" applyNumberFormat="1" applyFont="1" applyFill="1" applyBorder="1" applyAlignment="1">
      <alignment vertical="center"/>
    </xf>
    <xf numFmtId="41" fontId="23" fillId="0" borderId="228" xfId="46" applyNumberFormat="1" applyFont="1" applyFill="1" applyBorder="1" applyAlignment="1">
      <alignment vertical="center"/>
    </xf>
    <xf numFmtId="41" fontId="29" fillId="0" borderId="108" xfId="0" applyNumberFormat="1" applyFont="1" applyFill="1" applyBorder="1" applyAlignment="1">
      <alignment vertical="center"/>
    </xf>
    <xf numFmtId="0" fontId="30" fillId="0" borderId="229" xfId="46" applyNumberFormat="1" applyFont="1" applyFill="1" applyBorder="1" applyAlignment="1">
      <alignment horizontal="right" vertical="center"/>
    </xf>
    <xf numFmtId="0" fontId="30" fillId="0" borderId="139" xfId="46" applyNumberFormat="1" applyFont="1" applyFill="1" applyBorder="1" applyAlignment="1">
      <alignment horizontal="right" vertical="center"/>
    </xf>
    <xf numFmtId="166" fontId="29" fillId="0" borderId="212" xfId="0" applyNumberFormat="1" applyFont="1" applyFill="1" applyBorder="1" applyAlignment="1">
      <alignment vertical="center"/>
    </xf>
    <xf numFmtId="41" fontId="29" fillId="0" borderId="212" xfId="0" applyNumberFormat="1" applyFont="1" applyFill="1" applyBorder="1" applyAlignment="1">
      <alignment horizontal="left" vertical="center"/>
    </xf>
    <xf numFmtId="166" fontId="32" fillId="0" borderId="212" xfId="0" applyNumberFormat="1" applyFont="1" applyFill="1" applyBorder="1" applyAlignment="1">
      <alignment vertical="center"/>
    </xf>
    <xf numFmtId="0" fontId="32" fillId="2" borderId="176" xfId="0" quotePrefix="1" applyFont="1" applyBorder="1" applyAlignment="1">
      <alignment horizontal="center" vertical="center"/>
    </xf>
    <xf numFmtId="43" fontId="32" fillId="0" borderId="176" xfId="52" quotePrefix="1" applyNumberFormat="1" applyFont="1" applyBorder="1" applyAlignment="1">
      <alignment horizontal="center" vertical="center"/>
    </xf>
    <xf numFmtId="41" fontId="30" fillId="0" borderId="215" xfId="46" quotePrefix="1" applyNumberFormat="1" applyFont="1" applyFill="1" applyBorder="1" applyAlignment="1">
      <alignment horizontal="center" vertical="center"/>
    </xf>
    <xf numFmtId="41" fontId="29" fillId="19" borderId="229" xfId="0" applyNumberFormat="1" applyFont="1" applyFill="1" applyBorder="1" applyAlignment="1">
      <alignment vertical="center"/>
    </xf>
    <xf numFmtId="166" fontId="29" fillId="0" borderId="201" xfId="0" applyNumberFormat="1" applyFont="1" applyFill="1" applyBorder="1" applyAlignment="1">
      <alignment vertical="center"/>
    </xf>
    <xf numFmtId="166" fontId="29" fillId="0" borderId="192" xfId="0" applyNumberFormat="1" applyFont="1" applyFill="1" applyBorder="1" applyAlignment="1">
      <alignment vertical="center"/>
    </xf>
    <xf numFmtId="0" fontId="29" fillId="0" borderId="192" xfId="0" applyNumberFormat="1" applyFont="1" applyFill="1" applyBorder="1" applyAlignment="1">
      <alignment horizontal="right" vertical="center"/>
    </xf>
    <xf numFmtId="41" fontId="31" fillId="0" borderId="212" xfId="46" applyNumberFormat="1" applyFont="1" applyFill="1" applyBorder="1" applyAlignment="1">
      <alignment horizontal="left" vertical="center"/>
    </xf>
    <xf numFmtId="41" fontId="29" fillId="0" borderId="205" xfId="0" applyNumberFormat="1" applyFont="1" applyFill="1" applyBorder="1"/>
    <xf numFmtId="0" fontId="49" fillId="2" borderId="0" xfId="0" applyNumberFormat="1" applyFont="1" applyAlignment="1">
      <alignment horizontal="center"/>
    </xf>
    <xf numFmtId="0" fontId="27" fillId="18" borderId="18" xfId="46" applyNumberFormat="1" applyFont="1" applyFill="1" applyBorder="1" applyAlignment="1">
      <alignment horizontal="center" vertical="center"/>
    </xf>
    <xf numFmtId="0" fontId="23" fillId="18" borderId="17" xfId="46" applyNumberFormat="1" applyFont="1" applyFill="1" applyBorder="1" applyAlignment="1">
      <alignment horizontal="center" vertical="center"/>
    </xf>
    <xf numFmtId="0" fontId="27" fillId="18" borderId="98" xfId="46" applyNumberFormat="1" applyFont="1" applyFill="1" applyBorder="1" applyAlignment="1">
      <alignment horizontal="center" vertical="center"/>
    </xf>
    <xf numFmtId="0" fontId="27" fillId="18" borderId="18" xfId="46" applyNumberFormat="1" applyFont="1" applyFill="1" applyBorder="1" applyAlignment="1">
      <alignment horizontal="center" vertical="center" wrapText="1"/>
    </xf>
    <xf numFmtId="0" fontId="27" fillId="18" borderId="17" xfId="46" applyNumberFormat="1" applyFont="1" applyFill="1" applyBorder="1" applyAlignment="1">
      <alignment horizontal="center" vertical="center" wrapText="1"/>
    </xf>
    <xf numFmtId="0" fontId="27" fillId="18" borderId="172" xfId="46" applyNumberFormat="1" applyFont="1" applyFill="1" applyBorder="1" applyAlignment="1">
      <alignment horizontal="center" vertical="center" wrapText="1"/>
    </xf>
    <xf numFmtId="0" fontId="27" fillId="18" borderId="173" xfId="46" applyNumberFormat="1" applyFont="1" applyFill="1" applyBorder="1" applyAlignment="1">
      <alignment horizontal="center" vertical="center" wrapText="1"/>
    </xf>
    <xf numFmtId="0" fontId="27" fillId="18" borderId="33" xfId="46" applyNumberFormat="1" applyFont="1" applyFill="1" applyBorder="1" applyAlignment="1">
      <alignment horizontal="center" vertical="center" wrapText="1"/>
    </xf>
    <xf numFmtId="0" fontId="27" fillId="18" borderId="159" xfId="46" applyNumberFormat="1" applyFont="1" applyFill="1" applyBorder="1" applyAlignment="1">
      <alignment horizontal="center" vertical="center" wrapText="1"/>
    </xf>
    <xf numFmtId="0" fontId="27" fillId="18" borderId="34" xfId="46" applyNumberFormat="1" applyFont="1" applyFill="1" applyBorder="1" applyAlignment="1">
      <alignment horizontal="center" vertical="center" wrapText="1"/>
    </xf>
    <xf numFmtId="0" fontId="27" fillId="18" borderId="105" xfId="46" applyNumberFormat="1" applyFont="1" applyFill="1" applyBorder="1" applyAlignment="1">
      <alignment horizontal="center" vertical="center" wrapText="1"/>
    </xf>
    <xf numFmtId="0" fontId="27" fillId="1" borderId="24" xfId="46" applyNumberFormat="1" applyFont="1" applyFill="1" applyBorder="1" applyAlignment="1">
      <alignment horizontal="center" vertical="center" wrapText="1"/>
    </xf>
    <xf numFmtId="0" fontId="27" fillId="1" borderId="25" xfId="46" applyNumberFormat="1" applyFont="1" applyFill="1" applyBorder="1" applyAlignment="1">
      <alignment horizontal="center" vertical="center" wrapText="1"/>
    </xf>
    <xf numFmtId="0" fontId="50" fillId="0" borderId="0" xfId="0" applyNumberFormat="1" applyFont="1" applyFill="1" applyAlignment="1">
      <alignment horizontal="center"/>
    </xf>
    <xf numFmtId="0" fontId="27" fillId="1" borderId="18" xfId="46" applyNumberFormat="1" applyFont="1" applyFill="1" applyBorder="1" applyAlignment="1">
      <alignment horizontal="center" vertical="center"/>
    </xf>
    <xf numFmtId="0" fontId="23" fillId="1" borderId="17" xfId="46" applyNumberFormat="1" applyFont="1" applyFill="1" applyBorder="1" applyAlignment="1">
      <alignment horizontal="center" vertical="center"/>
    </xf>
    <xf numFmtId="0" fontId="27" fillId="1" borderId="20" xfId="46" applyNumberFormat="1" applyFont="1" applyFill="1" applyBorder="1" applyAlignment="1">
      <alignment horizontal="center" vertical="center"/>
    </xf>
    <xf numFmtId="0" fontId="23" fillId="1" borderId="21" xfId="46" applyNumberFormat="1" applyFont="1" applyFill="1" applyBorder="1" applyAlignment="1">
      <alignment horizontal="center" vertical="center"/>
    </xf>
    <xf numFmtId="41" fontId="33" fillId="0" borderId="119" xfId="0" applyNumberFormat="1" applyFont="1" applyFill="1" applyBorder="1" applyAlignment="1">
      <alignment horizontal="left" vertical="center"/>
    </xf>
    <xf numFmtId="41" fontId="33" fillId="0" borderId="116" xfId="0" applyNumberFormat="1" applyFont="1" applyFill="1" applyBorder="1" applyAlignment="1">
      <alignment horizontal="left" vertical="center"/>
    </xf>
    <xf numFmtId="41" fontId="33" fillId="0" borderId="117" xfId="0" applyNumberFormat="1" applyFont="1" applyFill="1" applyBorder="1" applyAlignment="1">
      <alignment horizontal="left" vertical="center"/>
    </xf>
    <xf numFmtId="41" fontId="33" fillId="0" borderId="118" xfId="0" applyNumberFormat="1" applyFont="1" applyFill="1" applyBorder="1" applyAlignment="1">
      <alignment horizontal="left" vertical="center"/>
    </xf>
    <xf numFmtId="41" fontId="33" fillId="0" borderId="120" xfId="0" applyNumberFormat="1" applyFont="1" applyFill="1" applyBorder="1" applyAlignment="1">
      <alignment horizontal="left" vertical="center"/>
    </xf>
    <xf numFmtId="41" fontId="33" fillId="0" borderId="63" xfId="0" applyNumberFormat="1" applyFont="1" applyFill="1" applyBorder="1" applyAlignment="1">
      <alignment horizontal="left" vertical="center"/>
    </xf>
    <xf numFmtId="0" fontId="28" fillId="0" borderId="111" xfId="46" applyNumberFormat="1" applyFont="1" applyFill="1" applyBorder="1" applyAlignment="1">
      <alignment horizontal="center" vertical="center"/>
    </xf>
    <xf numFmtId="0" fontId="28" fillId="0" borderId="38" xfId="46" applyNumberFormat="1" applyFont="1" applyFill="1" applyBorder="1" applyAlignment="1">
      <alignment horizontal="center" vertical="center"/>
    </xf>
    <xf numFmtId="0" fontId="28" fillId="0" borderId="129" xfId="46" applyNumberFormat="1" applyFont="1" applyFill="1" applyBorder="1" applyAlignment="1">
      <alignment horizontal="center" vertical="center"/>
    </xf>
    <xf numFmtId="0" fontId="28" fillId="1" borderId="28" xfId="46" applyNumberFormat="1" applyFont="1" applyFill="1" applyBorder="1" applyAlignment="1">
      <alignment horizontal="center" vertical="center"/>
    </xf>
    <xf numFmtId="0" fontId="28" fillId="1" borderId="27" xfId="46" applyNumberFormat="1" applyFont="1" applyFill="1" applyBorder="1" applyAlignment="1">
      <alignment horizontal="center" vertical="center"/>
    </xf>
    <xf numFmtId="0" fontId="27" fillId="1" borderId="60" xfId="46" applyNumberFormat="1" applyFont="1" applyFill="1" applyBorder="1" applyAlignment="1">
      <alignment horizontal="center" vertical="center"/>
    </xf>
    <xf numFmtId="0" fontId="27" fillId="1" borderId="34" xfId="46" applyNumberFormat="1" applyFont="1" applyFill="1" applyBorder="1" applyAlignment="1">
      <alignment horizontal="center" vertical="center"/>
    </xf>
    <xf numFmtId="0" fontId="28" fillId="0" borderId="140" xfId="46" applyNumberFormat="1" applyFont="1" applyFill="1" applyBorder="1" applyAlignment="1">
      <alignment horizontal="center" vertical="center"/>
    </xf>
    <xf numFmtId="0" fontId="28" fillId="0" borderId="142" xfId="46" applyNumberFormat="1" applyFont="1" applyFill="1" applyBorder="1" applyAlignment="1">
      <alignment horizontal="center" vertical="center"/>
    </xf>
    <xf numFmtId="0" fontId="58" fillId="23" borderId="28" xfId="46" applyNumberFormat="1" applyFont="1" applyFill="1" applyBorder="1" applyAlignment="1">
      <alignment horizontal="center" vertical="center"/>
    </xf>
    <xf numFmtId="0" fontId="58" fillId="23" borderId="27" xfId="46" applyNumberFormat="1" applyFont="1" applyFill="1" applyBorder="1" applyAlignment="1">
      <alignment horizontal="center" vertical="center"/>
    </xf>
    <xf numFmtId="0" fontId="28" fillId="0" borderId="144" xfId="46" applyNumberFormat="1" applyFont="1" applyFill="1" applyBorder="1" applyAlignment="1">
      <alignment horizontal="center" vertical="center"/>
    </xf>
    <xf numFmtId="0" fontId="28" fillId="0" borderId="145" xfId="46" applyNumberFormat="1" applyFont="1" applyFill="1" applyBorder="1" applyAlignment="1">
      <alignment horizontal="center" vertical="center"/>
    </xf>
    <xf numFmtId="41" fontId="31" fillId="0" borderId="131" xfId="46" applyNumberFormat="1" applyFont="1" applyFill="1" applyBorder="1" applyAlignment="1">
      <alignment horizontal="left" vertical="center"/>
    </xf>
    <xf numFmtId="41" fontId="31" fillId="0" borderId="85" xfId="46" applyNumberFormat="1" applyFont="1" applyFill="1" applyBorder="1" applyAlignment="1">
      <alignment horizontal="left" vertical="center"/>
    </xf>
    <xf numFmtId="41" fontId="34" fillId="0" borderId="95" xfId="0" applyNumberFormat="1" applyFont="1" applyFill="1" applyBorder="1" applyAlignment="1">
      <alignment horizontal="left" vertical="center"/>
    </xf>
    <xf numFmtId="41" fontId="34" fillId="0" borderId="97" xfId="0" applyNumberFormat="1" applyFont="1" applyFill="1" applyBorder="1" applyAlignment="1">
      <alignment horizontal="left" vertical="center"/>
    </xf>
    <xf numFmtId="0" fontId="28" fillId="0" borderId="141" xfId="46" applyNumberFormat="1" applyFont="1" applyFill="1" applyBorder="1" applyAlignment="1">
      <alignment horizontal="center" vertical="center"/>
    </xf>
    <xf numFmtId="0" fontId="28" fillId="0" borderId="148" xfId="46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41" fontId="31" fillId="0" borderId="154" xfId="46" applyNumberFormat="1" applyFont="1" applyFill="1" applyBorder="1" applyAlignment="1">
      <alignment horizontal="left" vertical="center"/>
    </xf>
    <xf numFmtId="41" fontId="31" fillId="0" borderId="155" xfId="46" applyNumberFormat="1" applyFont="1" applyFill="1" applyBorder="1" applyAlignment="1">
      <alignment horizontal="left" vertical="center"/>
    </xf>
    <xf numFmtId="41" fontId="31" fillId="0" borderId="152" xfId="46" applyNumberFormat="1" applyFont="1" applyFill="1" applyBorder="1" applyAlignment="1">
      <alignment horizontal="left" vertical="center"/>
    </xf>
    <xf numFmtId="41" fontId="31" fillId="0" borderId="153" xfId="46" applyNumberFormat="1" applyFont="1" applyFill="1" applyBorder="1" applyAlignment="1">
      <alignment horizontal="left" vertical="center"/>
    </xf>
    <xf numFmtId="0" fontId="28" fillId="0" borderId="149" xfId="46" applyNumberFormat="1" applyFont="1" applyFill="1" applyBorder="1" applyAlignment="1">
      <alignment horizontal="center" vertical="center"/>
    </xf>
    <xf numFmtId="0" fontId="28" fillId="0" borderId="151" xfId="46" applyNumberFormat="1" applyFont="1" applyFill="1" applyBorder="1" applyAlignment="1">
      <alignment horizontal="center" vertical="center"/>
    </xf>
    <xf numFmtId="41" fontId="34" fillId="0" borderId="215" xfId="0" applyNumberFormat="1" applyFont="1" applyFill="1" applyBorder="1" applyAlignment="1">
      <alignment horizontal="left" vertical="center"/>
    </xf>
    <xf numFmtId="41" fontId="34" fillId="0" borderId="216" xfId="0" applyNumberFormat="1" applyFont="1" applyFill="1" applyBorder="1" applyAlignment="1">
      <alignment horizontal="left" vertical="center"/>
    </xf>
    <xf numFmtId="41" fontId="33" fillId="0" borderId="202" xfId="0" applyNumberFormat="1" applyFont="1" applyFill="1" applyBorder="1" applyAlignment="1">
      <alignment horizontal="left" vertical="center"/>
    </xf>
    <xf numFmtId="41" fontId="33" fillId="0" borderId="233" xfId="0" applyNumberFormat="1" applyFont="1" applyFill="1" applyBorder="1" applyAlignment="1">
      <alignment horizontal="left" vertical="center"/>
    </xf>
    <xf numFmtId="41" fontId="31" fillId="0" borderId="115" xfId="46" applyNumberFormat="1" applyFont="1" applyFill="1" applyBorder="1" applyAlignment="1">
      <alignment horizontal="left" vertical="center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2" builtinId="3"/>
    <cellStyle name="Comma [0]" xfId="54" builtinId="6"/>
    <cellStyle name="Comma 2" xfId="28"/>
    <cellStyle name="Comma 2 2 2" xfId="53"/>
    <cellStyle name="Comma 3" xfId="29"/>
    <cellStyle name="Comma 4" xfId="5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6"/>
    <cellStyle name="Normal 2 2" xfId="55"/>
    <cellStyle name="Normal 3" xfId="39"/>
    <cellStyle name="Normal 4" xfId="47"/>
    <cellStyle name="Normal 6" xfId="48"/>
    <cellStyle name="Normal_Mar" xfId="49"/>
    <cellStyle name="Note" xfId="40" builtinId="10" customBuiltin="1"/>
    <cellStyle name="Output" xfId="41" builtinId="21" customBuiltin="1"/>
    <cellStyle name="Percent 2" xfId="42"/>
    <cellStyle name="Percent 3" xfId="5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B49"/>
  <sheetViews>
    <sheetView showGridLines="0" tabSelected="1" showOutlineSymbols="0" zoomScale="87" zoomScaleNormal="87" workbookViewId="0"/>
  </sheetViews>
  <sheetFormatPr defaultColWidth="8.7109375" defaultRowHeight="12.75"/>
  <cols>
    <col min="1" max="1" width="5.28515625" style="1" customWidth="1"/>
    <col min="2" max="2" width="4.85546875" style="1" customWidth="1"/>
    <col min="3" max="3" width="25.7109375" style="1" customWidth="1"/>
    <col min="4" max="6" width="13.7109375" style="1" customWidth="1"/>
    <col min="7" max="19" width="8.28515625" style="1" customWidth="1"/>
    <col min="20" max="22" width="9.7109375" style="1" customWidth="1"/>
    <col min="23" max="23" width="12.7109375" style="1" customWidth="1"/>
    <col min="24" max="24" width="49.85546875" style="1" customWidth="1"/>
    <col min="25" max="25" width="6.7109375" style="1" customWidth="1"/>
    <col min="26" max="16384" width="8.7109375" style="1"/>
  </cols>
  <sheetData>
    <row r="1" spans="1:28" ht="20.100000000000001" customHeight="1">
      <c r="A1" s="438"/>
      <c r="B1" s="438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8"/>
      <c r="X1" s="438"/>
      <c r="Y1" s="438"/>
      <c r="Z1" s="438"/>
      <c r="AA1" s="438"/>
      <c r="AB1" s="438"/>
    </row>
    <row r="2" spans="1:28" ht="22.5">
      <c r="A2" s="440"/>
      <c r="B2" s="972" t="s">
        <v>84</v>
      </c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2"/>
      <c r="W2" s="438"/>
      <c r="X2" s="438"/>
      <c r="Y2" s="438"/>
      <c r="Z2" s="438"/>
      <c r="AA2" s="438"/>
      <c r="AB2" s="438"/>
    </row>
    <row r="3" spans="1:28" ht="22.5">
      <c r="A3" s="438"/>
      <c r="B3" s="972" t="s">
        <v>90</v>
      </c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2"/>
      <c r="W3" s="438"/>
      <c r="X3" s="438"/>
      <c r="Y3" s="438"/>
      <c r="Z3" s="438"/>
      <c r="AA3" s="438"/>
      <c r="AB3" s="438"/>
    </row>
    <row r="4" spans="1:28" ht="9.9499999999999993" customHeight="1" thickBot="1">
      <c r="A4" s="438"/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38"/>
      <c r="X4" s="438"/>
      <c r="Y4" s="438"/>
      <c r="Z4" s="438"/>
      <c r="AA4" s="438"/>
      <c r="AB4" s="438"/>
    </row>
    <row r="5" spans="1:28" ht="9.9499999999999993" customHeight="1">
      <c r="A5" s="438"/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442"/>
      <c r="M5" s="442"/>
      <c r="N5" s="442"/>
      <c r="O5" s="442"/>
      <c r="P5" s="442"/>
      <c r="Q5" s="442"/>
      <c r="R5" s="442"/>
      <c r="S5" s="442"/>
      <c r="T5" s="442"/>
      <c r="U5" s="442"/>
      <c r="V5" s="442"/>
      <c r="W5" s="438"/>
      <c r="X5" s="438"/>
      <c r="Y5" s="438"/>
      <c r="Z5" s="438"/>
      <c r="AA5" s="438"/>
      <c r="AB5" s="438"/>
    </row>
    <row r="6" spans="1:28" ht="20.100000000000001" customHeight="1">
      <c r="A6" s="438"/>
      <c r="B6" s="973" t="s">
        <v>11</v>
      </c>
      <c r="C6" s="973" t="s">
        <v>57</v>
      </c>
      <c r="D6" s="975" t="s">
        <v>55</v>
      </c>
      <c r="E6" s="975"/>
      <c r="F6" s="975"/>
      <c r="G6" s="980" t="s">
        <v>93</v>
      </c>
      <c r="H6" s="981"/>
      <c r="I6" s="981"/>
      <c r="J6" s="981"/>
      <c r="K6" s="981"/>
      <c r="L6" s="981"/>
      <c r="M6" s="981"/>
      <c r="N6" s="981"/>
      <c r="O6" s="981"/>
      <c r="P6" s="981"/>
      <c r="Q6" s="981"/>
      <c r="R6" s="982"/>
      <c r="S6" s="983"/>
      <c r="T6" s="976" t="s">
        <v>51</v>
      </c>
      <c r="U6" s="978" t="s">
        <v>52</v>
      </c>
      <c r="V6" s="979"/>
      <c r="W6" s="545"/>
      <c r="X6" s="438"/>
      <c r="Y6" s="438"/>
      <c r="Z6" s="438"/>
      <c r="AA6" s="438"/>
      <c r="AB6" s="438"/>
    </row>
    <row r="7" spans="1:28" ht="20.100000000000001" customHeight="1" thickBot="1">
      <c r="A7" s="438"/>
      <c r="B7" s="974"/>
      <c r="C7" s="974"/>
      <c r="D7" s="240" t="s">
        <v>91</v>
      </c>
      <c r="E7" s="240" t="s">
        <v>92</v>
      </c>
      <c r="F7" s="240" t="s">
        <v>56</v>
      </c>
      <c r="G7" s="240" t="s">
        <v>58</v>
      </c>
      <c r="H7" s="240" t="s">
        <v>59</v>
      </c>
      <c r="I7" s="240" t="s">
        <v>60</v>
      </c>
      <c r="J7" s="240" t="s">
        <v>61</v>
      </c>
      <c r="K7" s="240" t="s">
        <v>62</v>
      </c>
      <c r="L7" s="240" t="s">
        <v>63</v>
      </c>
      <c r="M7" s="240" t="s">
        <v>64</v>
      </c>
      <c r="N7" s="240" t="s">
        <v>78</v>
      </c>
      <c r="O7" s="240" t="s">
        <v>66</v>
      </c>
      <c r="P7" s="240" t="s">
        <v>67</v>
      </c>
      <c r="Q7" s="240" t="s">
        <v>68</v>
      </c>
      <c r="R7" s="279" t="s">
        <v>69</v>
      </c>
      <c r="S7" s="434" t="s">
        <v>50</v>
      </c>
      <c r="T7" s="977"/>
      <c r="U7" s="544" t="s">
        <v>53</v>
      </c>
      <c r="V7" s="547" t="s">
        <v>54</v>
      </c>
      <c r="W7" s="545"/>
      <c r="X7" s="438"/>
      <c r="Y7" s="438"/>
      <c r="Z7" s="438"/>
      <c r="AA7" s="438"/>
      <c r="AB7" s="438"/>
    </row>
    <row r="8" spans="1:28" ht="21.95" customHeight="1">
      <c r="A8" s="438"/>
      <c r="B8" s="106"/>
      <c r="C8" s="106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2"/>
      <c r="W8" s="545"/>
      <c r="X8" s="438"/>
      <c r="Y8" s="438"/>
      <c r="Z8" s="438"/>
      <c r="AA8" s="438"/>
      <c r="AB8" s="438"/>
    </row>
    <row r="9" spans="1:28" ht="21.95" customHeight="1">
      <c r="A9" s="438"/>
      <c r="B9" s="107">
        <v>1</v>
      </c>
      <c r="C9" s="107" t="s">
        <v>3</v>
      </c>
      <c r="D9" s="243">
        <f>'Hut-BP'!B19+'Hut-BP'!B38+'Hut-BP'!B57</f>
        <v>0</v>
      </c>
      <c r="E9" s="243">
        <f>'Hut-BP'!B23+'Hut-BP'!B42+'Hut-BP'!B57</f>
        <v>0</v>
      </c>
      <c r="F9" s="244">
        <f>D9+E9</f>
        <v>0</v>
      </c>
      <c r="G9" s="243">
        <f>'Hut-BP'!Q63</f>
        <v>0</v>
      </c>
      <c r="H9" s="243">
        <f>'Hut-BP'!R63</f>
        <v>0</v>
      </c>
      <c r="I9" s="243">
        <f>'Hut-BP'!S63</f>
        <v>0</v>
      </c>
      <c r="J9" s="243">
        <f>'Hut-BP'!T63</f>
        <v>0</v>
      </c>
      <c r="K9" s="243">
        <f>'Hut-BP'!U63</f>
        <v>0</v>
      </c>
      <c r="L9" s="243">
        <f>'Hut-BP'!V63</f>
        <v>0</v>
      </c>
      <c r="M9" s="243">
        <f>'Hut-BP'!W63</f>
        <v>0</v>
      </c>
      <c r="N9" s="243">
        <f>'Hut-BP'!X63</f>
        <v>0</v>
      </c>
      <c r="O9" s="243">
        <f>'Hut-BP'!Y63</f>
        <v>0</v>
      </c>
      <c r="P9" s="243">
        <f>'Hut-BP'!Z63</f>
        <v>0</v>
      </c>
      <c r="Q9" s="243">
        <f>'Hut-BP'!AA63</f>
        <v>0</v>
      </c>
      <c r="R9" s="243">
        <f>'Hut-BP'!AB63</f>
        <v>0</v>
      </c>
      <c r="S9" s="244">
        <f>SUM(G9:R9)</f>
        <v>0</v>
      </c>
      <c r="T9" s="244">
        <f t="shared" ref="T9:T23" si="0">F9-S9</f>
        <v>0</v>
      </c>
      <c r="U9" s="548">
        <f>'Hut-BP'!B44</f>
        <v>0</v>
      </c>
      <c r="V9" s="549">
        <f>'Hut-BP'!B25</f>
        <v>0</v>
      </c>
      <c r="W9" s="545"/>
      <c r="X9" s="438"/>
      <c r="Y9" s="443">
        <f t="shared" ref="Y9:Y23" si="1">SUM(U9:V9)</f>
        <v>0</v>
      </c>
      <c r="Z9" s="438"/>
      <c r="AA9" s="438"/>
      <c r="AB9" s="438"/>
    </row>
    <row r="10" spans="1:28" ht="21.95" customHeight="1">
      <c r="A10" s="438"/>
      <c r="B10" s="107">
        <f>B9+1</f>
        <v>2</v>
      </c>
      <c r="C10" s="108" t="s">
        <v>24</v>
      </c>
      <c r="D10" s="245">
        <f>'Hut-PPM'!B11+'Hut-PPM'!B30+'Hut-PPM'!B49</f>
        <v>0</v>
      </c>
      <c r="E10" s="245">
        <f>'Hut-PPM'!B15+'Hut-PPM'!B34+'Hut-PPM'!B53</f>
        <v>0</v>
      </c>
      <c r="F10" s="244">
        <f>D10+E10</f>
        <v>0</v>
      </c>
      <c r="G10" s="243">
        <f>'Hut-PPM'!Q55</f>
        <v>0</v>
      </c>
      <c r="H10" s="243">
        <f>'Hut-PPM'!R55</f>
        <v>0</v>
      </c>
      <c r="I10" s="243">
        <f>'Hut-PPM'!S55</f>
        <v>0</v>
      </c>
      <c r="J10" s="243">
        <f>'Hut-PPM'!T55</f>
        <v>0</v>
      </c>
      <c r="K10" s="243">
        <f>'Hut-PPM'!U55</f>
        <v>0</v>
      </c>
      <c r="L10" s="243">
        <f>'Hut-PPM'!V55</f>
        <v>0</v>
      </c>
      <c r="M10" s="243">
        <f>'Hut-PPM'!W55</f>
        <v>0</v>
      </c>
      <c r="N10" s="243">
        <f>'Hut-PPM'!X55</f>
        <v>0</v>
      </c>
      <c r="O10" s="243">
        <f>'Hut-PPM'!Y55</f>
        <v>0</v>
      </c>
      <c r="P10" s="243">
        <f>'Hut-PPM'!Z55</f>
        <v>0</v>
      </c>
      <c r="Q10" s="243">
        <f>'Hut-PPM'!AA55</f>
        <v>0</v>
      </c>
      <c r="R10" s="243">
        <f>'Hut-PPM'!AB55</f>
        <v>0</v>
      </c>
      <c r="S10" s="244">
        <f t="shared" ref="S10:S23" si="2">SUM(G10:R10)</f>
        <v>0</v>
      </c>
      <c r="T10" s="244">
        <f t="shared" si="0"/>
        <v>0</v>
      </c>
      <c r="U10" s="246">
        <f>'Hut-PPM'!B36</f>
        <v>0</v>
      </c>
      <c r="V10" s="550">
        <f>'Hut-PPM'!B17</f>
        <v>0</v>
      </c>
      <c r="W10" s="545"/>
      <c r="X10" s="438"/>
      <c r="Y10" s="443">
        <f t="shared" si="1"/>
        <v>0</v>
      </c>
      <c r="Z10" s="438"/>
      <c r="AA10" s="438"/>
      <c r="AB10" s="438"/>
    </row>
    <row r="11" spans="1:28" ht="21.95" customHeight="1">
      <c r="A11" s="438"/>
      <c r="B11" s="107">
        <f t="shared" ref="B11:B23" si="3">B10+1</f>
        <v>3</v>
      </c>
      <c r="C11" s="107" t="s">
        <v>4</v>
      </c>
      <c r="D11" s="243">
        <f>'Hut-BKW'!B11+'Hut-BKW'!B31+'Hut-BKW'!B50</f>
        <v>0</v>
      </c>
      <c r="E11" s="243">
        <f>'Hut-BKW'!B15+'Hut-BKW'!B35+'Hut-BKW'!B54</f>
        <v>0</v>
      </c>
      <c r="F11" s="244">
        <f>D11+E11</f>
        <v>0</v>
      </c>
      <c r="G11" s="243">
        <f>'Hut-BKW'!Q56</f>
        <v>0</v>
      </c>
      <c r="H11" s="243">
        <f>'Hut-BKW'!R56</f>
        <v>0</v>
      </c>
      <c r="I11" s="243">
        <f>'Hut-BKW'!S56</f>
        <v>0</v>
      </c>
      <c r="J11" s="243">
        <f>'Hut-BKW'!T56</f>
        <v>0</v>
      </c>
      <c r="K11" s="243">
        <f>'Hut-BKW'!U56</f>
        <v>0</v>
      </c>
      <c r="L11" s="243">
        <f>'Hut-BKW'!V56</f>
        <v>0</v>
      </c>
      <c r="M11" s="243">
        <f>'Hut-BKW'!W56</f>
        <v>0</v>
      </c>
      <c r="N11" s="243">
        <f>'Hut-BKW'!X56</f>
        <v>0</v>
      </c>
      <c r="O11" s="243">
        <f>'Hut-BKW'!Y56</f>
        <v>0</v>
      </c>
      <c r="P11" s="243">
        <f>'Hut-BKW'!Z56</f>
        <v>0</v>
      </c>
      <c r="Q11" s="243">
        <f>'Hut-BKW'!AA56</f>
        <v>0</v>
      </c>
      <c r="R11" s="243">
        <f>'Hut-BKW'!AB56</f>
        <v>0</v>
      </c>
      <c r="S11" s="244">
        <f>SUM(G11:R11)</f>
        <v>0</v>
      </c>
      <c r="T11" s="244">
        <f t="shared" si="0"/>
        <v>0</v>
      </c>
      <c r="U11" s="548">
        <f>'Hut-BKW'!B37</f>
        <v>0</v>
      </c>
      <c r="V11" s="549">
        <f>'Hut-BKW'!B17</f>
        <v>0</v>
      </c>
      <c r="W11" s="545"/>
      <c r="X11" s="438"/>
      <c r="Y11" s="443">
        <f t="shared" si="1"/>
        <v>0</v>
      </c>
      <c r="Z11" s="438"/>
      <c r="AA11" s="438"/>
      <c r="AB11" s="438"/>
    </row>
    <row r="12" spans="1:28" ht="21.95" customHeight="1">
      <c r="A12" s="438"/>
      <c r="B12" s="107">
        <f t="shared" si="3"/>
        <v>4</v>
      </c>
      <c r="C12" s="107" t="s">
        <v>16</v>
      </c>
      <c r="D12" s="243">
        <f>'Hut-Riverside'!B11+'Hut-Riverside'!B30+'Hut-Riverside'!B49</f>
        <v>0</v>
      </c>
      <c r="E12" s="243">
        <f>'Hut-Riverside'!B15+'Hut-Riverside'!B34+'Hut-Riverside'!B53</f>
        <v>0</v>
      </c>
      <c r="F12" s="244">
        <f>D12+E12</f>
        <v>0</v>
      </c>
      <c r="G12" s="243">
        <f>'Hut-Riverside'!Q55</f>
        <v>0</v>
      </c>
      <c r="H12" s="243">
        <f>'Hut-Riverside'!R55</f>
        <v>0</v>
      </c>
      <c r="I12" s="243">
        <f>'Hut-Riverside'!S55</f>
        <v>0</v>
      </c>
      <c r="J12" s="243">
        <f>'Hut-Riverside'!T55</f>
        <v>0</v>
      </c>
      <c r="K12" s="243">
        <f>'Hut-Riverside'!U55</f>
        <v>0</v>
      </c>
      <c r="L12" s="243">
        <f>'Hut-Riverside'!V55</f>
        <v>0</v>
      </c>
      <c r="M12" s="243">
        <f>'Hut-Riverside'!W55</f>
        <v>0</v>
      </c>
      <c r="N12" s="243">
        <f>'Hut-Riverside'!X55</f>
        <v>0</v>
      </c>
      <c r="O12" s="243">
        <f>'Hut-Riverside'!Y55</f>
        <v>0</v>
      </c>
      <c r="P12" s="243">
        <f>'Hut-Riverside'!Z55</f>
        <v>0</v>
      </c>
      <c r="Q12" s="243">
        <f>'Hut-Riverside'!AA55</f>
        <v>0</v>
      </c>
      <c r="R12" s="243">
        <f>'Hut-Riverside'!AB55</f>
        <v>0</v>
      </c>
      <c r="S12" s="244">
        <f t="shared" si="2"/>
        <v>0</v>
      </c>
      <c r="T12" s="244">
        <f t="shared" si="0"/>
        <v>0</v>
      </c>
      <c r="U12" s="548">
        <f>'Hut-Riverside'!B36</f>
        <v>0</v>
      </c>
      <c r="V12" s="549">
        <f>'Hut-Riverside'!B17</f>
        <v>0</v>
      </c>
      <c r="W12" s="545"/>
      <c r="X12" s="438"/>
      <c r="Y12" s="443">
        <f t="shared" si="1"/>
        <v>0</v>
      </c>
      <c r="Z12" s="438"/>
      <c r="AA12" s="438"/>
      <c r="AB12" s="438"/>
    </row>
    <row r="13" spans="1:28" ht="21.95" customHeight="1">
      <c r="A13" s="438"/>
      <c r="B13" s="107">
        <f t="shared" si="3"/>
        <v>5</v>
      </c>
      <c r="C13" s="107" t="s">
        <v>76</v>
      </c>
      <c r="D13" s="243">
        <f>'Hut-D''Stone'!B13+'Hut-D''Stone'!B32+'Hut-D''Stone'!B51</f>
        <v>0</v>
      </c>
      <c r="E13" s="243">
        <f>'Hut-D''Stone'!B17+'Hut-D''Stone'!B36+'Hut-D''Stone'!B55</f>
        <v>0</v>
      </c>
      <c r="F13" s="244">
        <f t="shared" ref="F13:F23" si="4">D13+E13</f>
        <v>0</v>
      </c>
      <c r="G13" s="243">
        <f>'Hut-D''Stone'!Q57</f>
        <v>0</v>
      </c>
      <c r="H13" s="243">
        <f>'Hut-D''Stone'!R57</f>
        <v>0</v>
      </c>
      <c r="I13" s="243">
        <f>'Hut-D''Stone'!S57</f>
        <v>0</v>
      </c>
      <c r="J13" s="243">
        <f>'Hut-D''Stone'!T57</f>
        <v>0</v>
      </c>
      <c r="K13" s="243">
        <f>'Hut-D''Stone'!U57</f>
        <v>0</v>
      </c>
      <c r="L13" s="243">
        <f>'Hut-D''Stone'!V57</f>
        <v>0</v>
      </c>
      <c r="M13" s="243">
        <f>'Hut-D''Stone'!W57</f>
        <v>0</v>
      </c>
      <c r="N13" s="243">
        <f>'Hut-D''Stone'!X57</f>
        <v>0</v>
      </c>
      <c r="O13" s="243">
        <f>'Hut-D''Stone'!Y57</f>
        <v>0</v>
      </c>
      <c r="P13" s="243">
        <f>'Hut-D''Stone'!Z57</f>
        <v>0</v>
      </c>
      <c r="Q13" s="243">
        <f>'Hut-D''Stone'!AA57</f>
        <v>0</v>
      </c>
      <c r="R13" s="243">
        <f>'Hut-D''Stone'!AB57</f>
        <v>0</v>
      </c>
      <c r="S13" s="244">
        <f t="shared" si="2"/>
        <v>0</v>
      </c>
      <c r="T13" s="244">
        <f t="shared" si="0"/>
        <v>0</v>
      </c>
      <c r="U13" s="548">
        <f>'Hut-D''Stone'!B38</f>
        <v>0</v>
      </c>
      <c r="V13" s="549">
        <f>'Hut-D''Stone'!B19</f>
        <v>0</v>
      </c>
      <c r="W13" s="545"/>
      <c r="X13" s="438"/>
      <c r="Y13" s="443">
        <f t="shared" si="1"/>
        <v>0</v>
      </c>
      <c r="Z13" s="438"/>
      <c r="AA13" s="438"/>
      <c r="AB13" s="438"/>
    </row>
    <row r="14" spans="1:28" ht="21.95" customHeight="1">
      <c r="A14" s="438"/>
      <c r="B14" s="107">
        <f t="shared" si="3"/>
        <v>6</v>
      </c>
      <c r="C14" s="107" t="s">
        <v>5</v>
      </c>
      <c r="D14" s="243">
        <f>'Hut-BMP'!B29+'Hut-BMP'!B69+'Hut-BMP'!B88</f>
        <v>0</v>
      </c>
      <c r="E14" s="243">
        <f>'Hut-BMP'!B33+'Hut-BMP'!B73+'Hut-BMP'!B92</f>
        <v>0</v>
      </c>
      <c r="F14" s="244">
        <f t="shared" si="4"/>
        <v>0</v>
      </c>
      <c r="G14" s="243">
        <f>'Hut-BMP'!Q94</f>
        <v>0</v>
      </c>
      <c r="H14" s="243">
        <f>'Hut-BMP'!R94</f>
        <v>0</v>
      </c>
      <c r="I14" s="243">
        <f>'Hut-BMP'!S94</f>
        <v>0</v>
      </c>
      <c r="J14" s="243">
        <f>'Hut-BMP'!T94</f>
        <v>0</v>
      </c>
      <c r="K14" s="243">
        <f>'Hut-BMP'!U94</f>
        <v>0</v>
      </c>
      <c r="L14" s="243">
        <f>'Hut-BMP'!V94</f>
        <v>0</v>
      </c>
      <c r="M14" s="243">
        <f>'Hut-BMP'!W94</f>
        <v>0</v>
      </c>
      <c r="N14" s="243">
        <f>'Hut-BMP'!X94</f>
        <v>0</v>
      </c>
      <c r="O14" s="243">
        <f>'Hut-BMP'!Y94</f>
        <v>0</v>
      </c>
      <c r="P14" s="243">
        <f>'Hut-BMP'!Z94</f>
        <v>0</v>
      </c>
      <c r="Q14" s="243">
        <f>'Hut-BMP'!AA94</f>
        <v>0</v>
      </c>
      <c r="R14" s="243">
        <f>'Hut-BMP'!AB94</f>
        <v>0</v>
      </c>
      <c r="S14" s="244">
        <f t="shared" si="2"/>
        <v>0</v>
      </c>
      <c r="T14" s="244">
        <f t="shared" si="0"/>
        <v>0</v>
      </c>
      <c r="U14" s="548">
        <f>'Hut-BMP'!B75</f>
        <v>0</v>
      </c>
      <c r="V14" s="549">
        <f>'Hut-BMP'!B35</f>
        <v>0</v>
      </c>
      <c r="W14" s="783"/>
      <c r="X14" s="438"/>
      <c r="Y14" s="443">
        <f t="shared" si="1"/>
        <v>0</v>
      </c>
      <c r="Z14" s="438"/>
      <c r="AA14" s="438"/>
      <c r="AB14" s="438"/>
    </row>
    <row r="15" spans="1:28" ht="21.95" customHeight="1">
      <c r="A15" s="438"/>
      <c r="B15" s="107">
        <f t="shared" si="3"/>
        <v>7</v>
      </c>
      <c r="C15" s="107" t="s">
        <v>26</v>
      </c>
      <c r="D15" s="243">
        <f>'Hut-MR'!B15+'Hut-MR'!B34+'Hut-MR'!B53</f>
        <v>0</v>
      </c>
      <c r="E15" s="243">
        <f>'Hut-MR'!B19+'Hut-MR'!B38+'Hut-MR'!B57</f>
        <v>0</v>
      </c>
      <c r="F15" s="244">
        <f t="shared" ref="F15" si="5">D15+E15</f>
        <v>0</v>
      </c>
      <c r="G15" s="243">
        <f>'Hut-MR'!Q59</f>
        <v>0</v>
      </c>
      <c r="H15" s="243">
        <f>'Hut-MR'!R59</f>
        <v>0</v>
      </c>
      <c r="I15" s="243">
        <f>'Hut-MR'!S59</f>
        <v>0</v>
      </c>
      <c r="J15" s="243">
        <f>'Hut-MR'!T59</f>
        <v>0</v>
      </c>
      <c r="K15" s="243">
        <f>'Hut-MR'!U59</f>
        <v>0</v>
      </c>
      <c r="L15" s="243">
        <f>'Hut-MR'!V59</f>
        <v>0</v>
      </c>
      <c r="M15" s="243">
        <f>'Hut-MR'!W59</f>
        <v>0</v>
      </c>
      <c r="N15" s="243">
        <f>'Hut-MR'!X59</f>
        <v>0</v>
      </c>
      <c r="O15" s="243">
        <f>'Hut-MR'!Y59</f>
        <v>0</v>
      </c>
      <c r="P15" s="243">
        <f>'Hut-MR'!Z59</f>
        <v>0</v>
      </c>
      <c r="Q15" s="243">
        <f>'Hut-MR'!AA59</f>
        <v>0</v>
      </c>
      <c r="R15" s="243">
        <f>'Hut-MR'!AB59</f>
        <v>0</v>
      </c>
      <c r="S15" s="244">
        <f t="shared" si="2"/>
        <v>0</v>
      </c>
      <c r="T15" s="244">
        <f t="shared" si="0"/>
        <v>0</v>
      </c>
      <c r="U15" s="548">
        <f>'Hut-MR'!B40</f>
        <v>0</v>
      </c>
      <c r="V15" s="549">
        <f>'Hut-MR'!B21</f>
        <v>0</v>
      </c>
      <c r="W15" s="619"/>
      <c r="X15" s="438"/>
      <c r="Y15" s="443">
        <f t="shared" si="1"/>
        <v>0</v>
      </c>
      <c r="Z15" s="438"/>
      <c r="AA15" s="438"/>
      <c r="AB15" s="438"/>
    </row>
    <row r="16" spans="1:28" ht="21.95" customHeight="1">
      <c r="A16" s="438"/>
      <c r="B16" s="107">
        <f t="shared" si="3"/>
        <v>8</v>
      </c>
      <c r="C16" s="108" t="s">
        <v>10</v>
      </c>
      <c r="D16" s="245">
        <f>'Hut-BTB'!B21+'Hut-BTB'!B53+'Hut-BTB'!B72</f>
        <v>0</v>
      </c>
      <c r="E16" s="245">
        <f>'Hut-BTB'!B25+'Hut-BTB'!B57+'Hut-BTB'!B76</f>
        <v>0</v>
      </c>
      <c r="F16" s="244">
        <f>D16+E16</f>
        <v>0</v>
      </c>
      <c r="G16" s="243">
        <f>'Hut-BTB'!Q78</f>
        <v>0</v>
      </c>
      <c r="H16" s="243">
        <f>'Hut-BTB'!R78</f>
        <v>0</v>
      </c>
      <c r="I16" s="243">
        <f>'Hut-BTB'!S78</f>
        <v>0</v>
      </c>
      <c r="J16" s="243">
        <f>'Hut-BTB'!T78</f>
        <v>0</v>
      </c>
      <c r="K16" s="243">
        <f>'Hut-BTB'!U78</f>
        <v>0</v>
      </c>
      <c r="L16" s="243">
        <f>'Hut-BTB'!V78</f>
        <v>0</v>
      </c>
      <c r="M16" s="243">
        <f>'Hut-BTB'!W78</f>
        <v>0</v>
      </c>
      <c r="N16" s="243">
        <f>'Hut-BTB'!X78</f>
        <v>0</v>
      </c>
      <c r="O16" s="243">
        <f>'Hut-BTB'!Y78</f>
        <v>0</v>
      </c>
      <c r="P16" s="243">
        <f>'Hut-BTB'!Z78</f>
        <v>0</v>
      </c>
      <c r="Q16" s="243">
        <f>'Hut-BTB'!AA78</f>
        <v>0</v>
      </c>
      <c r="R16" s="243">
        <f>'Hut-BTB'!AB78</f>
        <v>0</v>
      </c>
      <c r="S16" s="244">
        <f t="shared" si="2"/>
        <v>0</v>
      </c>
      <c r="T16" s="244">
        <f t="shared" si="0"/>
        <v>0</v>
      </c>
      <c r="U16" s="246">
        <f>'Hut-BTB'!B59</f>
        <v>0</v>
      </c>
      <c r="V16" s="550">
        <f>'Hut-BTB'!B27</f>
        <v>0</v>
      </c>
      <c r="W16" s="783"/>
      <c r="X16" s="438"/>
      <c r="Y16" s="443">
        <f t="shared" si="1"/>
        <v>0</v>
      </c>
      <c r="Z16" s="438"/>
      <c r="AA16" s="438"/>
      <c r="AB16" s="438"/>
    </row>
    <row r="17" spans="1:28" ht="21.95" customHeight="1">
      <c r="A17" s="438"/>
      <c r="B17" s="107">
        <f t="shared" si="3"/>
        <v>9</v>
      </c>
      <c r="C17" s="107" t="s">
        <v>6</v>
      </c>
      <c r="D17" s="243">
        <f>'Hut-PGP'!B11+'Hut-PGP'!B31+'Hut-PGP'!B50</f>
        <v>0</v>
      </c>
      <c r="E17" s="243">
        <f>'Hut-PGP'!B15+'Hut-PGP'!B35+'Hut-PGP'!B54</f>
        <v>0</v>
      </c>
      <c r="F17" s="244">
        <f t="shared" si="4"/>
        <v>0</v>
      </c>
      <c r="G17" s="243">
        <f>'Hut-PGP'!Q56</f>
        <v>0</v>
      </c>
      <c r="H17" s="243">
        <f>'Hut-PGP'!R56</f>
        <v>0</v>
      </c>
      <c r="I17" s="243">
        <f>'Hut-PGP'!S56</f>
        <v>0</v>
      </c>
      <c r="J17" s="243">
        <f>'Hut-PGP'!T56</f>
        <v>0</v>
      </c>
      <c r="K17" s="243">
        <f>'Hut-PGP'!U56</f>
        <v>0</v>
      </c>
      <c r="L17" s="243">
        <f>'Hut-PGP'!V56</f>
        <v>0</v>
      </c>
      <c r="M17" s="243">
        <f>'Hut-PGP'!W56</f>
        <v>0</v>
      </c>
      <c r="N17" s="243">
        <f>'Hut-PGP'!X56</f>
        <v>0</v>
      </c>
      <c r="O17" s="243">
        <f>'Hut-PGP'!Y56</f>
        <v>0</v>
      </c>
      <c r="P17" s="243">
        <f>'Hut-PGP'!Z56</f>
        <v>0</v>
      </c>
      <c r="Q17" s="243">
        <f>'Hut-PGP'!AA56</f>
        <v>0</v>
      </c>
      <c r="R17" s="243">
        <f>'Hut-PGP'!AB56</f>
        <v>0</v>
      </c>
      <c r="S17" s="244">
        <f>SUM(G17:R17)</f>
        <v>0</v>
      </c>
      <c r="T17" s="244">
        <f t="shared" si="0"/>
        <v>0</v>
      </c>
      <c r="U17" s="548">
        <f>'Hut-PGP'!B37</f>
        <v>0</v>
      </c>
      <c r="V17" s="549">
        <f>'Hut-PGP'!B17</f>
        <v>0</v>
      </c>
      <c r="W17" s="570"/>
      <c r="X17" s="438"/>
      <c r="Y17" s="443">
        <f t="shared" si="1"/>
        <v>0</v>
      </c>
      <c r="Z17" s="438"/>
      <c r="AA17" s="438"/>
      <c r="AB17" s="438"/>
    </row>
    <row r="18" spans="1:28" ht="21.95" customHeight="1">
      <c r="A18" s="438"/>
      <c r="B18" s="107">
        <f t="shared" si="3"/>
        <v>10</v>
      </c>
      <c r="C18" s="108" t="s">
        <v>7</v>
      </c>
      <c r="D18" s="245">
        <f>'Hut-VTB'!B13+'Hut-VTB'!B32+'Hut-VTB'!B50</f>
        <v>0</v>
      </c>
      <c r="E18" s="245">
        <f>'Hut-VTB'!B17+'Hut-VTB'!B36+'Hut-VTB'!B54</f>
        <v>0</v>
      </c>
      <c r="F18" s="244">
        <f t="shared" si="4"/>
        <v>0</v>
      </c>
      <c r="G18" s="243">
        <f>'Hut-VTB'!Q57</f>
        <v>0</v>
      </c>
      <c r="H18" s="243">
        <f>'Hut-VTB'!R57</f>
        <v>0</v>
      </c>
      <c r="I18" s="243">
        <f>'Hut-VTB'!S57</f>
        <v>0</v>
      </c>
      <c r="J18" s="243">
        <f>'Hut-VTB'!T57</f>
        <v>0</v>
      </c>
      <c r="K18" s="243">
        <f>'Hut-VTB'!U57</f>
        <v>0</v>
      </c>
      <c r="L18" s="243">
        <f>'Hut-VTB'!V57</f>
        <v>0</v>
      </c>
      <c r="M18" s="243">
        <f>'Hut-VTB'!W57</f>
        <v>0</v>
      </c>
      <c r="N18" s="243">
        <f>'Hut-VTB'!X57</f>
        <v>0</v>
      </c>
      <c r="O18" s="243">
        <f>'Hut-VTB'!Y57</f>
        <v>0</v>
      </c>
      <c r="P18" s="243">
        <f>'Hut-VTB'!Z57</f>
        <v>0</v>
      </c>
      <c r="Q18" s="243">
        <f>'Hut-VTB'!AA57</f>
        <v>0</v>
      </c>
      <c r="R18" s="243">
        <f>'Hut-VTB'!AB57</f>
        <v>0</v>
      </c>
      <c r="S18" s="244">
        <f t="shared" si="2"/>
        <v>0</v>
      </c>
      <c r="T18" s="244">
        <f t="shared" si="0"/>
        <v>0</v>
      </c>
      <c r="U18" s="246">
        <f>'Hut-VTB'!B38</f>
        <v>0</v>
      </c>
      <c r="V18" s="550">
        <f>'Hut-VTB'!B19</f>
        <v>0</v>
      </c>
      <c r="W18" s="545"/>
      <c r="X18" s="438"/>
      <c r="Y18" s="443">
        <f t="shared" si="1"/>
        <v>0</v>
      </c>
      <c r="Z18" s="438"/>
      <c r="AA18" s="438"/>
      <c r="AB18" s="438"/>
    </row>
    <row r="19" spans="1:28" ht="21.95" customHeight="1">
      <c r="A19" s="438"/>
      <c r="B19" s="107">
        <f t="shared" si="3"/>
        <v>11</v>
      </c>
      <c r="C19" s="108" t="s">
        <v>9</v>
      </c>
      <c r="D19" s="245">
        <f>'Hut-BEM'!B13+'Hut-BEM'!B37+'Hut-BEM'!B56</f>
        <v>0</v>
      </c>
      <c r="E19" s="245">
        <f>'Hut-BEM'!B17+'Hut-BEM'!B41+'Hut-BEM'!B60</f>
        <v>0</v>
      </c>
      <c r="F19" s="244">
        <f>D19+E19</f>
        <v>0</v>
      </c>
      <c r="G19" s="243">
        <f>'Hut-BEM'!Q62</f>
        <v>0</v>
      </c>
      <c r="H19" s="243">
        <f>'Hut-BEM'!R62</f>
        <v>0</v>
      </c>
      <c r="I19" s="243">
        <f>'Hut-BEM'!S62</f>
        <v>0</v>
      </c>
      <c r="J19" s="243">
        <f>'Hut-BEM'!T62</f>
        <v>0</v>
      </c>
      <c r="K19" s="243">
        <f>'Hut-BEM'!U62</f>
        <v>0</v>
      </c>
      <c r="L19" s="243">
        <f>'Hut-BEM'!V62</f>
        <v>0</v>
      </c>
      <c r="M19" s="243">
        <f>'Hut-BEM'!W62</f>
        <v>0</v>
      </c>
      <c r="N19" s="243">
        <f>'Hut-BEM'!X62</f>
        <v>0</v>
      </c>
      <c r="O19" s="243">
        <f>'Hut-BEM'!Y62</f>
        <v>0</v>
      </c>
      <c r="P19" s="243">
        <f>'Hut-BEM'!Z62</f>
        <v>0</v>
      </c>
      <c r="Q19" s="243">
        <f>'Hut-BEM'!AA62</f>
        <v>0</v>
      </c>
      <c r="R19" s="243">
        <f>'Hut-BEM'!AB62</f>
        <v>0</v>
      </c>
      <c r="S19" s="244">
        <f t="shared" si="2"/>
        <v>0</v>
      </c>
      <c r="T19" s="244">
        <f t="shared" si="0"/>
        <v>0</v>
      </c>
      <c r="U19" s="246">
        <f>'Hut-BEM'!B43</f>
        <v>0</v>
      </c>
      <c r="V19" s="550">
        <f>'Hut-BEM'!B19</f>
        <v>0</v>
      </c>
      <c r="W19" s="545"/>
      <c r="X19" s="438"/>
      <c r="Y19" s="443">
        <f t="shared" si="1"/>
        <v>0</v>
      </c>
      <c r="Z19" s="438"/>
      <c r="AA19" s="438"/>
      <c r="AB19" s="438"/>
    </row>
    <row r="20" spans="1:28" ht="21.95" customHeight="1">
      <c r="A20" s="438"/>
      <c r="B20" s="107">
        <f t="shared" si="3"/>
        <v>12</v>
      </c>
      <c r="C20" s="108" t="s">
        <v>8</v>
      </c>
      <c r="D20" s="245">
        <f>'Hut-VKB'!B11+'Hut-VKB'!B30+'Hut-VKB'!B49</f>
        <v>0</v>
      </c>
      <c r="E20" s="245">
        <f>'Hut-VKB'!B15+'Hut-VKB'!B34+'Hut-VKB'!B53</f>
        <v>0</v>
      </c>
      <c r="F20" s="244">
        <f t="shared" si="4"/>
        <v>0</v>
      </c>
      <c r="G20" s="243">
        <f>'Hut-VKB'!Q55</f>
        <v>0</v>
      </c>
      <c r="H20" s="243">
        <f>'Hut-VKB'!R55</f>
        <v>0</v>
      </c>
      <c r="I20" s="243">
        <f>'Hut-VKB'!S55</f>
        <v>0</v>
      </c>
      <c r="J20" s="243">
        <f>'Hut-VKB'!T55</f>
        <v>0</v>
      </c>
      <c r="K20" s="243">
        <f>'Hut-VKB'!U55</f>
        <v>0</v>
      </c>
      <c r="L20" s="243">
        <f>'Hut-VKB'!V55</f>
        <v>0</v>
      </c>
      <c r="M20" s="243">
        <f>'Hut-VKB'!W55</f>
        <v>0</v>
      </c>
      <c r="N20" s="243">
        <f>'Hut-VKB'!X55</f>
        <v>0</v>
      </c>
      <c r="O20" s="243">
        <f>'Hut-VKB'!Y55</f>
        <v>0</v>
      </c>
      <c r="P20" s="243">
        <f>'Hut-VKB'!Z55</f>
        <v>0</v>
      </c>
      <c r="Q20" s="243">
        <f>'Hut-VKB'!AA55</f>
        <v>0</v>
      </c>
      <c r="R20" s="243">
        <f>'Hut-VKB'!AB55</f>
        <v>0</v>
      </c>
      <c r="S20" s="244">
        <f t="shared" si="2"/>
        <v>0</v>
      </c>
      <c r="T20" s="244">
        <f t="shared" si="0"/>
        <v>0</v>
      </c>
      <c r="U20" s="246">
        <f>'Hut-VKB'!B36</f>
        <v>0</v>
      </c>
      <c r="V20" s="550">
        <f>'Hut-VKB'!B17</f>
        <v>0</v>
      </c>
      <c r="W20" s="545"/>
      <c r="X20" s="438"/>
      <c r="Y20" s="443">
        <f t="shared" si="1"/>
        <v>0</v>
      </c>
      <c r="Z20" s="438"/>
      <c r="AA20" s="438"/>
      <c r="AB20" s="438"/>
    </row>
    <row r="21" spans="1:28" ht="21.95" customHeight="1">
      <c r="A21" s="438"/>
      <c r="B21" s="107">
        <f t="shared" si="3"/>
        <v>13</v>
      </c>
      <c r="C21" s="108" t="s">
        <v>18</v>
      </c>
      <c r="D21" s="245">
        <f>'Hut-GCM'!B13+'Hut-GCM'!B47+'Hut-GCM'!B66</f>
        <v>0</v>
      </c>
      <c r="E21" s="245">
        <f>'Hut-GCM'!B17+'Hut-GCM'!B51+'Hut-GCM'!B70</f>
        <v>0</v>
      </c>
      <c r="F21" s="244">
        <f>D21+E21</f>
        <v>0</v>
      </c>
      <c r="G21" s="243">
        <f>'Hut-GCM'!Q72</f>
        <v>0</v>
      </c>
      <c r="H21" s="243">
        <f>'Hut-GCM'!R72</f>
        <v>0</v>
      </c>
      <c r="I21" s="243">
        <f>'Hut-GCM'!S72</f>
        <v>0</v>
      </c>
      <c r="J21" s="243">
        <f>'Hut-GCM'!T72</f>
        <v>0</v>
      </c>
      <c r="K21" s="243">
        <f>'Hut-GCM'!U72</f>
        <v>0</v>
      </c>
      <c r="L21" s="243">
        <f>'Hut-GCM'!V72</f>
        <v>0</v>
      </c>
      <c r="M21" s="243">
        <f>'Hut-GCM'!W72</f>
        <v>0</v>
      </c>
      <c r="N21" s="243">
        <f>'Hut-GCM'!X72</f>
        <v>0</v>
      </c>
      <c r="O21" s="243">
        <f>'Hut-GCM'!Y72</f>
        <v>0</v>
      </c>
      <c r="P21" s="243">
        <f>'Hut-GCM'!Z72</f>
        <v>0</v>
      </c>
      <c r="Q21" s="243">
        <f>'Hut-GCM'!AA72</f>
        <v>0</v>
      </c>
      <c r="R21" s="243">
        <f>'Hut-GCM'!AB72</f>
        <v>0</v>
      </c>
      <c r="S21" s="244">
        <f t="shared" si="2"/>
        <v>0</v>
      </c>
      <c r="T21" s="244">
        <f t="shared" si="0"/>
        <v>0</v>
      </c>
      <c r="U21" s="246">
        <f>'Hut-GCM'!B53</f>
        <v>0</v>
      </c>
      <c r="V21" s="550">
        <f>'Hut-GCM'!B19</f>
        <v>0</v>
      </c>
      <c r="W21" s="545"/>
      <c r="X21" s="438"/>
      <c r="Y21" s="443">
        <f t="shared" si="1"/>
        <v>0</v>
      </c>
      <c r="Z21" s="438"/>
      <c r="AA21" s="438"/>
      <c r="AB21" s="438"/>
    </row>
    <row r="22" spans="1:28" ht="21.95" customHeight="1">
      <c r="A22" s="438"/>
      <c r="B22" s="107">
        <f t="shared" si="3"/>
        <v>14</v>
      </c>
      <c r="C22" s="108" t="s">
        <v>17</v>
      </c>
      <c r="D22" s="245">
        <f>'Hut-BTP'!B11+'Hut-BTP'!B30+'Hut-BTP'!B49</f>
        <v>0</v>
      </c>
      <c r="E22" s="245">
        <f>'Hut-BTP'!B15+'Hut-BTP'!B34+'Hut-BTP'!B53</f>
        <v>0</v>
      </c>
      <c r="F22" s="244">
        <f t="shared" si="4"/>
        <v>0</v>
      </c>
      <c r="G22" s="243">
        <f>'Hut-BTP'!Q55</f>
        <v>0</v>
      </c>
      <c r="H22" s="243">
        <f>'Hut-BTP'!R55</f>
        <v>0</v>
      </c>
      <c r="I22" s="243">
        <f>'Hut-BTP'!S55</f>
        <v>0</v>
      </c>
      <c r="J22" s="243">
        <f>'Hut-BTP'!T55</f>
        <v>0</v>
      </c>
      <c r="K22" s="243">
        <f>'Hut-BTP'!U55</f>
        <v>0</v>
      </c>
      <c r="L22" s="243">
        <f>'Hut-BTP'!V55</f>
        <v>0</v>
      </c>
      <c r="M22" s="243">
        <f>'Hut-BTP'!W55</f>
        <v>0</v>
      </c>
      <c r="N22" s="243">
        <f>'Hut-BTP'!X55</f>
        <v>0</v>
      </c>
      <c r="O22" s="243">
        <f>'Hut-BTP'!Y55</f>
        <v>0</v>
      </c>
      <c r="P22" s="243">
        <f>'Hut-BTP'!Z55</f>
        <v>0</v>
      </c>
      <c r="Q22" s="243">
        <f>'Hut-BTP'!AA55</f>
        <v>0</v>
      </c>
      <c r="R22" s="243">
        <f>'Hut-BTP'!AB55</f>
        <v>0</v>
      </c>
      <c r="S22" s="244">
        <f t="shared" si="2"/>
        <v>0</v>
      </c>
      <c r="T22" s="244">
        <f t="shared" si="0"/>
        <v>0</v>
      </c>
      <c r="U22" s="246">
        <f>'Hut-BTP'!B36</f>
        <v>0</v>
      </c>
      <c r="V22" s="550">
        <f>'Hut-BTP'!B17</f>
        <v>0</v>
      </c>
      <c r="W22" s="545"/>
      <c r="X22" s="438"/>
      <c r="Y22" s="443">
        <f t="shared" si="1"/>
        <v>0</v>
      </c>
      <c r="Z22" s="438"/>
      <c r="AA22" s="438"/>
      <c r="AB22" s="438"/>
    </row>
    <row r="23" spans="1:28" ht="21.95" customHeight="1">
      <c r="A23" s="438"/>
      <c r="B23" s="107">
        <f t="shared" si="3"/>
        <v>15</v>
      </c>
      <c r="C23" s="245" t="s">
        <v>72</v>
      </c>
      <c r="D23" s="245">
        <f>'Hut-PR'!B11+'Hut-PR'!B31+'Hut-PR'!B50</f>
        <v>0</v>
      </c>
      <c r="E23" s="245">
        <f>'Hut-PR'!B15+'Hut-PR'!B35+'Hut-PR'!B54</f>
        <v>0</v>
      </c>
      <c r="F23" s="244">
        <f t="shared" si="4"/>
        <v>0</v>
      </c>
      <c r="G23" s="245">
        <f>'Hut-PR'!Q56</f>
        <v>0</v>
      </c>
      <c r="H23" s="245">
        <f>'Hut-PR'!R56</f>
        <v>0</v>
      </c>
      <c r="I23" s="245">
        <f>'Hut-PR'!S56</f>
        <v>0</v>
      </c>
      <c r="J23" s="245">
        <f>'Hut-PR'!T56</f>
        <v>0</v>
      </c>
      <c r="K23" s="245">
        <f>'Hut-PR'!U56</f>
        <v>0</v>
      </c>
      <c r="L23" s="245">
        <f>'Hut-PR'!V56</f>
        <v>0</v>
      </c>
      <c r="M23" s="245">
        <f>'Hut-PR'!W56</f>
        <v>0</v>
      </c>
      <c r="N23" s="245">
        <f>'Hut-PR'!X56</f>
        <v>0</v>
      </c>
      <c r="O23" s="245">
        <f>'Hut-PR'!Y56</f>
        <v>0</v>
      </c>
      <c r="P23" s="245">
        <f>'Hut-PR'!Z56</f>
        <v>0</v>
      </c>
      <c r="Q23" s="245">
        <f>'Hut-PR'!AA56</f>
        <v>0</v>
      </c>
      <c r="R23" s="245">
        <f>'Hut-PR'!AB56</f>
        <v>0</v>
      </c>
      <c r="S23" s="244">
        <f t="shared" si="2"/>
        <v>0</v>
      </c>
      <c r="T23" s="244">
        <f t="shared" si="0"/>
        <v>0</v>
      </c>
      <c r="U23" s="246">
        <f>'Hut-PR'!B37</f>
        <v>0</v>
      </c>
      <c r="V23" s="550">
        <f>'Hut-PR'!B17</f>
        <v>0</v>
      </c>
      <c r="W23" s="546"/>
      <c r="X23" s="438"/>
      <c r="Y23" s="443">
        <f t="shared" si="1"/>
        <v>0</v>
      </c>
      <c r="Z23" s="438"/>
      <c r="AA23" s="438"/>
      <c r="AB23" s="438"/>
    </row>
    <row r="24" spans="1:28" ht="21.95" customHeight="1" thickBot="1">
      <c r="A24" s="438"/>
      <c r="B24" s="109"/>
      <c r="C24" s="109"/>
      <c r="D24" s="247"/>
      <c r="E24" s="247"/>
      <c r="F24" s="248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8"/>
      <c r="T24" s="247"/>
      <c r="U24" s="247"/>
      <c r="V24" s="249"/>
      <c r="W24" s="545"/>
      <c r="X24" s="438"/>
      <c r="Y24" s="438"/>
      <c r="Z24" s="438"/>
      <c r="AA24" s="438"/>
      <c r="AB24" s="438"/>
    </row>
    <row r="25" spans="1:28" ht="18" customHeight="1" thickBot="1">
      <c r="A25" s="438"/>
      <c r="B25" s="110"/>
      <c r="C25" s="111" t="s">
        <v>13</v>
      </c>
      <c r="D25" s="250">
        <f t="shared" ref="D25:R25" si="6">SUM(D8:D24)</f>
        <v>0</v>
      </c>
      <c r="E25" s="250">
        <f t="shared" si="6"/>
        <v>0</v>
      </c>
      <c r="F25" s="250">
        <f t="shared" si="6"/>
        <v>0</v>
      </c>
      <c r="G25" s="250">
        <f t="shared" si="6"/>
        <v>0</v>
      </c>
      <c r="H25" s="250">
        <f t="shared" si="6"/>
        <v>0</v>
      </c>
      <c r="I25" s="250">
        <f t="shared" si="6"/>
        <v>0</v>
      </c>
      <c r="J25" s="250">
        <f t="shared" si="6"/>
        <v>0</v>
      </c>
      <c r="K25" s="250">
        <f t="shared" si="6"/>
        <v>0</v>
      </c>
      <c r="L25" s="250">
        <f t="shared" si="6"/>
        <v>0</v>
      </c>
      <c r="M25" s="250">
        <f t="shared" si="6"/>
        <v>0</v>
      </c>
      <c r="N25" s="250">
        <f t="shared" si="6"/>
        <v>0</v>
      </c>
      <c r="O25" s="250">
        <f t="shared" si="6"/>
        <v>0</v>
      </c>
      <c r="P25" s="250">
        <f t="shared" si="6"/>
        <v>0</v>
      </c>
      <c r="Q25" s="250">
        <f t="shared" si="6"/>
        <v>0</v>
      </c>
      <c r="R25" s="250">
        <f t="shared" si="6"/>
        <v>0</v>
      </c>
      <c r="S25" s="250">
        <f>SUM(S8:S24)</f>
        <v>0</v>
      </c>
      <c r="T25" s="250">
        <f>SUM(T9:T24)</f>
        <v>0</v>
      </c>
      <c r="U25" s="250">
        <f>SUM(U9:U24)</f>
        <v>0</v>
      </c>
      <c r="V25" s="551">
        <f>SUM(V9:V24)</f>
        <v>0</v>
      </c>
      <c r="W25" s="546"/>
      <c r="X25" s="438"/>
      <c r="Y25" s="443">
        <f>U25+V25</f>
        <v>0</v>
      </c>
      <c r="Z25" s="438"/>
      <c r="AA25" s="438"/>
      <c r="AB25" s="438"/>
    </row>
    <row r="26" spans="1:28" ht="15" thickTop="1">
      <c r="A26" s="438"/>
      <c r="B26" s="906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38"/>
      <c r="X26" s="438"/>
      <c r="Y26" s="438"/>
      <c r="Z26" s="438"/>
      <c r="AA26" s="438"/>
      <c r="AB26" s="438"/>
    </row>
    <row r="27" spans="1:28">
      <c r="A27" s="438"/>
      <c r="B27" s="637"/>
      <c r="C27" s="444"/>
      <c r="D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/>
      <c r="V27" s="444"/>
      <c r="W27" s="582"/>
      <c r="X27" s="438"/>
      <c r="Y27" s="438"/>
      <c r="Z27" s="438"/>
      <c r="AA27" s="438"/>
      <c r="AB27" s="438"/>
    </row>
    <row r="28" spans="1:28" s="258" customFormat="1" ht="13.5">
      <c r="B28" s="258" t="s">
        <v>94</v>
      </c>
      <c r="E28" s="839"/>
      <c r="Q28" s="581"/>
      <c r="W28" s="620"/>
    </row>
    <row r="29" spans="1:28" s="258" customFormat="1" ht="14.25">
      <c r="B29" s="259" t="s">
        <v>44</v>
      </c>
      <c r="C29" s="260"/>
      <c r="D29" s="259"/>
      <c r="E29" s="839"/>
      <c r="F29" s="568"/>
      <c r="R29" s="568" t="s">
        <v>81</v>
      </c>
    </row>
    <row r="30" spans="1:28" s="258" customFormat="1" ht="17.100000000000001" customHeight="1">
      <c r="E30" s="839"/>
      <c r="F30" s="568"/>
      <c r="R30" s="568"/>
    </row>
    <row r="31" spans="1:28" s="258" customFormat="1" ht="17.100000000000001" customHeight="1">
      <c r="E31" s="839"/>
      <c r="F31" s="568"/>
      <c r="R31" s="568"/>
    </row>
    <row r="32" spans="1:28" s="258" customFormat="1" ht="17.100000000000001" customHeight="1">
      <c r="E32" s="839"/>
      <c r="F32" s="568"/>
      <c r="R32" s="568"/>
    </row>
    <row r="33" spans="1:28" s="258" customFormat="1" ht="15" customHeight="1">
      <c r="B33" s="285"/>
      <c r="E33" s="839"/>
      <c r="F33" s="568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R33" s="568"/>
      <c r="T33" s="285"/>
      <c r="V33" s="285"/>
    </row>
    <row r="34" spans="1:28" s="261" customFormat="1" ht="15" customHeight="1">
      <c r="B34" s="566" t="s">
        <v>80</v>
      </c>
      <c r="E34" s="869"/>
      <c r="F34" s="56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R34" s="566" t="s">
        <v>82</v>
      </c>
      <c r="T34" s="286"/>
      <c r="V34" s="286"/>
    </row>
    <row r="35" spans="1:28" s="258" customFormat="1" ht="15" customHeight="1">
      <c r="B35" s="567" t="s">
        <v>87</v>
      </c>
      <c r="F35" s="567"/>
      <c r="R35" s="569" t="s">
        <v>83</v>
      </c>
    </row>
    <row r="36" spans="1:28" ht="21.95" customHeight="1">
      <c r="A36" s="438"/>
      <c r="B36" s="639"/>
      <c r="C36" s="438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438"/>
      <c r="AB36" s="438"/>
    </row>
    <row r="37" spans="1:28" ht="21.95" customHeight="1">
      <c r="A37" s="438"/>
      <c r="B37" s="906"/>
      <c r="C37" s="438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38"/>
      <c r="R37" s="438"/>
      <c r="S37" s="438"/>
      <c r="T37" s="438"/>
      <c r="U37" s="438"/>
      <c r="V37" s="438"/>
      <c r="W37" s="438"/>
      <c r="X37" s="438"/>
      <c r="Y37" s="438"/>
      <c r="Z37" s="438"/>
      <c r="AA37" s="438"/>
      <c r="AB37" s="438"/>
    </row>
    <row r="38" spans="1:28" ht="21.95" customHeight="1">
      <c r="A38" s="438"/>
      <c r="B38" s="906"/>
      <c r="C38" s="438"/>
      <c r="D38" s="438"/>
      <c r="E38" s="438"/>
      <c r="F38" s="438"/>
      <c r="G38" s="438"/>
      <c r="H38" s="438"/>
      <c r="I38" s="438"/>
      <c r="J38" s="438"/>
      <c r="K38" s="438"/>
      <c r="L38" s="438"/>
      <c r="M38" s="438"/>
      <c r="N38" s="438"/>
      <c r="O38" s="438"/>
      <c r="P38" s="438"/>
      <c r="Q38" s="438"/>
      <c r="R38" s="438"/>
      <c r="S38" s="438"/>
      <c r="T38" s="438"/>
      <c r="U38" s="438"/>
      <c r="V38" s="438"/>
      <c r="W38" s="438"/>
      <c r="X38" s="438"/>
      <c r="Y38" s="438"/>
      <c r="Z38" s="438"/>
      <c r="AA38" s="438"/>
      <c r="AB38" s="438"/>
    </row>
    <row r="39" spans="1:28" ht="21.95" customHeight="1"/>
    <row r="40" spans="1:28" ht="21.95" customHeight="1">
      <c r="B40" s="881"/>
      <c r="C40" s="881"/>
    </row>
    <row r="41" spans="1:28" ht="21.95" customHeight="1"/>
    <row r="42" spans="1:28" ht="21.95" customHeight="1"/>
    <row r="43" spans="1:28" ht="21.95" customHeight="1"/>
    <row r="44" spans="1:28" ht="21.95" customHeight="1"/>
    <row r="45" spans="1:28" ht="21.95" customHeight="1"/>
    <row r="46" spans="1:28" ht="21.95" customHeight="1"/>
    <row r="47" spans="1:28" ht="21.95" customHeight="1"/>
    <row r="48" spans="1:28" ht="21.95" customHeight="1"/>
    <row r="49" ht="18" customHeight="1"/>
  </sheetData>
  <mergeCells count="8">
    <mergeCell ref="B2:V2"/>
    <mergeCell ref="B3:V3"/>
    <mergeCell ref="B6:B7"/>
    <mergeCell ref="C6:C7"/>
    <mergeCell ref="D6:F6"/>
    <mergeCell ref="T6:T7"/>
    <mergeCell ref="U6:V6"/>
    <mergeCell ref="G6:S6"/>
  </mergeCells>
  <printOptions horizontalCentered="1"/>
  <pageMargins left="0.59055118110236227" right="0.19685039370078741" top="0.59055118110236227" bottom="0.19685039370078741" header="0" footer="0"/>
  <pageSetup paperSize="9" scale="45" orientation="landscape" horizontalDpi="4294967292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1"/>
  <sheetViews>
    <sheetView topLeftCell="A16" workbookViewId="0">
      <selection activeCell="B28" sqref="B28:O30"/>
    </sheetView>
  </sheetViews>
  <sheetFormatPr defaultRowHeight="12.75"/>
  <cols>
    <col min="1" max="1" width="5.7109375" style="118" customWidth="1"/>
    <col min="2" max="2" width="5" style="16" customWidth="1"/>
    <col min="3" max="3" width="10.140625" style="16" customWidth="1"/>
    <col min="4" max="4" width="22.140625" style="16" customWidth="1"/>
    <col min="5" max="5" width="17.140625" style="16" customWidth="1"/>
    <col min="6" max="13" width="10.7109375" style="16" customWidth="1"/>
    <col min="14" max="14" width="12.140625" style="176" customWidth="1"/>
    <col min="15" max="15" width="22.7109375" style="16" customWidth="1"/>
    <col min="16" max="16" width="12.5703125" style="23" customWidth="1"/>
    <col min="17" max="16384" width="9.140625" style="16"/>
  </cols>
  <sheetData>
    <row r="1" spans="1:28" ht="20.100000000000001" customHeight="1">
      <c r="A1" s="448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20.100000000000001" customHeight="1">
      <c r="A3" s="448"/>
      <c r="B3" s="986" t="s">
        <v>34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80"/>
    </row>
    <row r="7" spans="1:28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80"/>
    </row>
    <row r="8" spans="1:28" s="2" customFormat="1" ht="17.100000000000001" customHeight="1">
      <c r="A8" s="119"/>
      <c r="B8" s="6" t="s">
        <v>28</v>
      </c>
      <c r="C8" s="1017" t="str">
        <f>'Hut-BP'!C8</f>
        <v>Penjualan sd. 2019</v>
      </c>
      <c r="D8" s="1018"/>
      <c r="E8" s="8"/>
      <c r="F8" s="8"/>
      <c r="G8" s="527"/>
      <c r="H8" s="9"/>
      <c r="I8" s="9"/>
      <c r="J8" s="115"/>
      <c r="K8" s="280"/>
      <c r="L8" s="147"/>
      <c r="M8" s="193"/>
      <c r="N8" s="185"/>
      <c r="O8" s="8"/>
      <c r="P8" s="80"/>
      <c r="U8" s="20"/>
    </row>
    <row r="9" spans="1:28" s="125" customFormat="1" ht="17.100000000000001" customHeight="1">
      <c r="A9" s="449"/>
      <c r="B9" s="13"/>
      <c r="C9" s="404"/>
      <c r="D9" s="128"/>
      <c r="E9" s="156"/>
      <c r="F9" s="156"/>
      <c r="G9" s="687"/>
      <c r="H9" s="129"/>
      <c r="I9" s="123"/>
      <c r="J9" s="355"/>
      <c r="K9" s="281"/>
      <c r="L9" s="327"/>
      <c r="M9" s="195"/>
      <c r="N9" s="182"/>
      <c r="O9" s="224"/>
      <c r="P9" s="131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454"/>
      <c r="AB9" s="454"/>
    </row>
    <row r="10" spans="1:28" ht="17.100000000000001" customHeight="1">
      <c r="A10" s="448"/>
      <c r="B10" s="19"/>
      <c r="C10" s="254"/>
      <c r="D10" s="19"/>
      <c r="E10" s="19"/>
      <c r="F10" s="19"/>
      <c r="G10" s="254"/>
      <c r="H10" s="53"/>
      <c r="I10" s="53"/>
      <c r="J10" s="166"/>
      <c r="K10" s="334"/>
      <c r="L10" s="328"/>
      <c r="M10" s="200"/>
      <c r="N10" s="179"/>
      <c r="O10" s="19"/>
      <c r="P10" s="85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</row>
    <row r="11" spans="1:28" s="155" customFormat="1" ht="17.100000000000001" customHeight="1" thickBot="1">
      <c r="A11" s="45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414"/>
      <c r="L11" s="413"/>
      <c r="M11" s="199"/>
      <c r="N11" s="198"/>
      <c r="O11" s="171"/>
      <c r="P11" s="660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</row>
    <row r="12" spans="1:28" s="2" customFormat="1" ht="17.100000000000001" customHeight="1">
      <c r="A12" s="119"/>
      <c r="B12" s="319" t="s">
        <v>29</v>
      </c>
      <c r="C12" s="1019" t="str">
        <f>'Hut-BP'!C20</f>
        <v>Penjualan 2020</v>
      </c>
      <c r="D12" s="1020"/>
      <c r="E12" s="321"/>
      <c r="F12" s="321"/>
      <c r="G12" s="321"/>
      <c r="H12" s="322"/>
      <c r="I12" s="322"/>
      <c r="J12" s="323"/>
      <c r="K12" s="336"/>
      <c r="L12" s="369"/>
      <c r="M12" s="324"/>
      <c r="N12" s="325"/>
      <c r="O12" s="321"/>
      <c r="P12" s="80"/>
      <c r="U12" s="20"/>
    </row>
    <row r="13" spans="1:28" ht="17.100000000000001" customHeight="1">
      <c r="A13" s="448"/>
      <c r="B13" s="3"/>
      <c r="C13" s="217"/>
      <c r="D13" s="8"/>
      <c r="E13" s="8"/>
      <c r="F13" s="8"/>
      <c r="G13" s="527"/>
      <c r="H13" s="9"/>
      <c r="I13" s="9"/>
      <c r="J13" s="115"/>
      <c r="K13" s="280"/>
      <c r="L13" s="147"/>
      <c r="M13" s="193"/>
      <c r="N13" s="178"/>
      <c r="O13" s="8"/>
      <c r="P13" s="85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17.100000000000001" customHeight="1">
      <c r="A14" s="448"/>
      <c r="B14" s="3"/>
      <c r="C14" s="217"/>
      <c r="D14" s="8"/>
      <c r="E14" s="8"/>
      <c r="F14" s="8"/>
      <c r="G14" s="527"/>
      <c r="H14" s="9"/>
      <c r="I14" s="9"/>
      <c r="J14" s="115"/>
      <c r="K14" s="280"/>
      <c r="L14" s="147"/>
      <c r="M14" s="193"/>
      <c r="N14" s="178"/>
      <c r="O14" s="8"/>
      <c r="P14" s="85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s="155" customFormat="1" ht="17.100000000000001" customHeight="1" thickBot="1">
      <c r="A15" s="457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415"/>
      <c r="J15" s="413"/>
      <c r="K15" s="414"/>
      <c r="L15" s="413"/>
      <c r="M15" s="199"/>
      <c r="N15" s="198"/>
      <c r="O15" s="171"/>
      <c r="P15" s="660"/>
      <c r="Q15" s="467"/>
      <c r="R15" s="467"/>
      <c r="S15" s="467"/>
      <c r="T15" s="467"/>
      <c r="U15" s="467"/>
      <c r="V15" s="467"/>
      <c r="W15" s="467"/>
      <c r="X15" s="467"/>
      <c r="Y15" s="467"/>
      <c r="Z15" s="467"/>
      <c r="AA15" s="467"/>
      <c r="AB15" s="467"/>
    </row>
    <row r="16" spans="1:28" ht="7.5" customHeight="1">
      <c r="A16" s="448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85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s="155" customFormat="1" ht="17.100000000000001" customHeight="1" thickBot="1">
      <c r="A17" s="457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415"/>
      <c r="J17" s="413"/>
      <c r="K17" s="414"/>
      <c r="L17" s="413"/>
      <c r="M17" s="199"/>
      <c r="N17" s="198"/>
      <c r="O17" s="171"/>
      <c r="P17" s="660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</row>
    <row r="18" spans="1:28">
      <c r="A18" s="448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>
      <c r="A19" s="448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20.100000000000001" customHeight="1">
      <c r="A21" s="448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20.100000000000001" customHeight="1">
      <c r="A22" s="448"/>
      <c r="B22" s="986" t="s">
        <v>34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20.100000000000001" customHeight="1">
      <c r="A23" s="448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>
      <c r="A24" s="448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s="2" customFormat="1" ht="17.100000000000001" customHeight="1">
      <c r="A25" s="119"/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80"/>
    </row>
    <row r="26" spans="1:28" s="2" customFormat="1" ht="17.100000000000001" customHeight="1" thickBot="1">
      <c r="A26" s="119"/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80"/>
    </row>
    <row r="27" spans="1:28" s="2" customFormat="1" ht="17.100000000000001" customHeight="1">
      <c r="A27" s="119"/>
      <c r="B27" s="6" t="s">
        <v>28</v>
      </c>
      <c r="C27" s="313" t="str">
        <f>'Hut-BP'!C8</f>
        <v>Penjualan sd. 2019</v>
      </c>
      <c r="D27" s="313"/>
      <c r="E27" s="8"/>
      <c r="F27" s="8"/>
      <c r="G27" s="527"/>
      <c r="H27" s="9"/>
      <c r="I27" s="9"/>
      <c r="J27" s="221"/>
      <c r="K27" s="280"/>
      <c r="L27" s="147"/>
      <c r="M27" s="193"/>
      <c r="N27" s="178"/>
      <c r="O27" s="8"/>
      <c r="P27" s="80"/>
      <c r="U27" s="20"/>
    </row>
    <row r="28" spans="1:28" s="125" customFormat="1" ht="17.100000000000001" customHeight="1">
      <c r="A28" s="614"/>
      <c r="B28" s="13"/>
      <c r="C28" s="404"/>
      <c r="D28" s="128"/>
      <c r="E28" s="128"/>
      <c r="F28" s="128"/>
      <c r="G28" s="657"/>
      <c r="H28" s="129"/>
      <c r="I28" s="123"/>
      <c r="J28" s="355"/>
      <c r="K28" s="281"/>
      <c r="L28" s="327"/>
      <c r="M28" s="195"/>
      <c r="N28" s="182"/>
      <c r="O28" s="224"/>
      <c r="P28" s="131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</row>
    <row r="29" spans="1:28" s="125" customFormat="1" ht="17.100000000000001" customHeight="1">
      <c r="A29" s="614"/>
      <c r="B29" s="13"/>
      <c r="C29" s="404"/>
      <c r="D29" s="128"/>
      <c r="E29" s="128"/>
      <c r="F29" s="128"/>
      <c r="G29" s="657"/>
      <c r="H29" s="129"/>
      <c r="I29" s="123"/>
      <c r="J29" s="355"/>
      <c r="K29" s="281"/>
      <c r="L29" s="327"/>
      <c r="M29" s="195"/>
      <c r="N29" s="182"/>
      <c r="O29" s="224"/>
      <c r="P29" s="131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</row>
    <row r="30" spans="1:28" ht="17.100000000000001" customHeight="1">
      <c r="A30" s="448"/>
      <c r="B30" s="19"/>
      <c r="C30" s="254"/>
      <c r="D30" s="19"/>
      <c r="E30" s="19"/>
      <c r="F30" s="19"/>
      <c r="G30" s="254"/>
      <c r="H30" s="53"/>
      <c r="I30" s="53"/>
      <c r="J30" s="345"/>
      <c r="K30" s="334"/>
      <c r="L30" s="328"/>
      <c r="M30" s="200"/>
      <c r="N30" s="179"/>
      <c r="O30" s="19"/>
      <c r="P30" s="85"/>
      <c r="Q30" s="47"/>
      <c r="R30" s="447"/>
      <c r="S30" s="447"/>
      <c r="T30" s="447"/>
      <c r="U30" s="47"/>
      <c r="V30" s="47"/>
      <c r="W30" s="47"/>
      <c r="X30" s="47"/>
      <c r="Y30" s="47"/>
      <c r="Z30" s="47"/>
      <c r="AA30" s="47"/>
      <c r="AB30" s="47"/>
    </row>
    <row r="31" spans="1:28" s="155" customFormat="1" ht="17.100000000000001" customHeight="1" thickBot="1">
      <c r="A31" s="457"/>
      <c r="B31" s="944">
        <f>COUNT(B27:B30)</f>
        <v>0</v>
      </c>
      <c r="C31" s="995" t="s">
        <v>15</v>
      </c>
      <c r="D31" s="996"/>
      <c r="E31" s="112"/>
      <c r="F31" s="112"/>
      <c r="G31" s="658">
        <f>SUM(G27:G30)</f>
        <v>0</v>
      </c>
      <c r="H31" s="170"/>
      <c r="I31" s="415"/>
      <c r="J31" s="413"/>
      <c r="K31" s="414"/>
      <c r="L31" s="413"/>
      <c r="M31" s="199"/>
      <c r="N31" s="198"/>
      <c r="O31" s="171"/>
      <c r="P31" s="660"/>
      <c r="Q31" s="467"/>
      <c r="R31" s="467"/>
      <c r="S31" s="467"/>
      <c r="T31" s="467"/>
      <c r="U31" s="467"/>
      <c r="V31" s="467"/>
      <c r="W31" s="467"/>
      <c r="X31" s="467"/>
      <c r="Y31" s="467"/>
      <c r="Z31" s="467"/>
      <c r="AA31" s="467"/>
      <c r="AB31" s="467"/>
    </row>
    <row r="32" spans="1:28" s="2" customFormat="1" ht="17.100000000000001" customHeight="1">
      <c r="A32" s="119"/>
      <c r="B32" s="319" t="s">
        <v>29</v>
      </c>
      <c r="C32" s="1019" t="str">
        <f>'Hut-BP'!C20</f>
        <v>Penjualan 2020</v>
      </c>
      <c r="D32" s="1020"/>
      <c r="E32" s="321"/>
      <c r="F32" s="321"/>
      <c r="G32" s="321"/>
      <c r="H32" s="322"/>
      <c r="I32" s="322"/>
      <c r="J32" s="323"/>
      <c r="K32" s="336"/>
      <c r="L32" s="416"/>
      <c r="M32" s="351"/>
      <c r="N32" s="354"/>
      <c r="O32" s="321"/>
      <c r="P32" s="80"/>
      <c r="U32" s="20"/>
    </row>
    <row r="33" spans="1:28" ht="17.100000000000001" customHeight="1">
      <c r="A33" s="448"/>
      <c r="B33" s="3"/>
      <c r="C33" s="217"/>
      <c r="D33" s="8"/>
      <c r="E33" s="8"/>
      <c r="F33" s="8"/>
      <c r="G33" s="527"/>
      <c r="H33" s="9"/>
      <c r="I33" s="9"/>
      <c r="J33" s="221"/>
      <c r="K33" s="280"/>
      <c r="L33" s="396"/>
      <c r="M33" s="196"/>
      <c r="N33" s="183"/>
      <c r="O33" s="8"/>
      <c r="P33" s="85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ht="17.100000000000001" customHeight="1">
      <c r="A34" s="448"/>
      <c r="B34" s="3"/>
      <c r="C34" s="217"/>
      <c r="D34" s="8"/>
      <c r="E34" s="8"/>
      <c r="F34" s="8"/>
      <c r="G34" s="527"/>
      <c r="H34" s="9"/>
      <c r="I34" s="9"/>
      <c r="J34" s="221"/>
      <c r="K34" s="280"/>
      <c r="L34" s="396"/>
      <c r="M34" s="196"/>
      <c r="N34" s="183"/>
      <c r="O34" s="8"/>
      <c r="P34" s="85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s="155" customFormat="1" ht="17.100000000000001" customHeight="1" thickBot="1">
      <c r="A35" s="457"/>
      <c r="B35" s="944">
        <f>COUNT(B32:B34)</f>
        <v>0</v>
      </c>
      <c r="C35" s="995" t="s">
        <v>15</v>
      </c>
      <c r="D35" s="996"/>
      <c r="E35" s="112"/>
      <c r="F35" s="112"/>
      <c r="G35" s="658">
        <f>SUM(G32:G34)</f>
        <v>0</v>
      </c>
      <c r="H35" s="170"/>
      <c r="I35" s="415"/>
      <c r="J35" s="413"/>
      <c r="K35" s="414"/>
      <c r="L35" s="413"/>
      <c r="M35" s="199"/>
      <c r="N35" s="198"/>
      <c r="O35" s="171"/>
      <c r="P35" s="660"/>
      <c r="Q35" s="467"/>
      <c r="R35" s="467"/>
      <c r="S35" s="467"/>
      <c r="T35" s="467"/>
      <c r="U35" s="467"/>
      <c r="V35" s="467"/>
      <c r="W35" s="467"/>
      <c r="X35" s="467"/>
      <c r="Y35" s="467"/>
      <c r="Z35" s="467"/>
      <c r="AA35" s="467"/>
      <c r="AB35" s="467"/>
    </row>
    <row r="36" spans="1:28" ht="7.5" customHeight="1">
      <c r="A36" s="448"/>
      <c r="B36" s="75"/>
      <c r="C36" s="75"/>
      <c r="D36" s="75"/>
      <c r="E36" s="75"/>
      <c r="F36" s="75"/>
      <c r="G36" s="75"/>
      <c r="H36" s="76"/>
      <c r="I36" s="76"/>
      <c r="J36" s="76"/>
      <c r="K36" s="76"/>
      <c r="L36" s="76"/>
      <c r="M36" s="77"/>
      <c r="N36" s="181"/>
      <c r="O36" s="75"/>
      <c r="P36" s="85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s="155" customFormat="1" ht="17.100000000000001" customHeight="1" thickBot="1">
      <c r="A37" s="457"/>
      <c r="B37" s="26">
        <f>B35+B31</f>
        <v>0</v>
      </c>
      <c r="C37" s="995" t="s">
        <v>13</v>
      </c>
      <c r="D37" s="996"/>
      <c r="E37" s="112"/>
      <c r="F37" s="112"/>
      <c r="G37" s="658">
        <f>G31+G35</f>
        <v>0</v>
      </c>
      <c r="H37" s="170"/>
      <c r="I37" s="415"/>
      <c r="J37" s="413"/>
      <c r="K37" s="414"/>
      <c r="L37" s="413"/>
      <c r="M37" s="199"/>
      <c r="N37" s="198"/>
      <c r="O37" s="171"/>
      <c r="P37" s="660"/>
      <c r="Q37" s="467"/>
      <c r="R37" s="467"/>
      <c r="S37" s="467"/>
      <c r="T37" s="467"/>
      <c r="U37" s="467"/>
      <c r="V37" s="467"/>
      <c r="W37" s="467"/>
      <c r="X37" s="467"/>
      <c r="Y37" s="467"/>
      <c r="Z37" s="467"/>
      <c r="AA37" s="467"/>
      <c r="AB37" s="467"/>
    </row>
    <row r="38" spans="1:28">
      <c r="A38" s="448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>
      <c r="A39" s="44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>
      <c r="A40" s="4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202"/>
      <c r="O40" s="47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20.100000000000001" customHeight="1">
      <c r="A41" s="448"/>
      <c r="B41" s="986" t="s">
        <v>47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20.100000000000001" customHeight="1">
      <c r="A42" s="448"/>
      <c r="B42" s="986" t="s">
        <v>34</v>
      </c>
      <c r="C42" s="986"/>
      <c r="D42" s="986"/>
      <c r="E42" s="986"/>
      <c r="F42" s="986"/>
      <c r="G42" s="986"/>
      <c r="H42" s="986"/>
      <c r="I42" s="986"/>
      <c r="J42" s="986"/>
      <c r="K42" s="986"/>
      <c r="L42" s="986"/>
      <c r="M42" s="986"/>
      <c r="N42" s="986"/>
      <c r="O42" s="98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20.100000000000001" customHeight="1">
      <c r="A43" s="448"/>
      <c r="B43" s="446"/>
      <c r="C43" s="446"/>
      <c r="D43" s="446"/>
      <c r="E43" s="446"/>
      <c r="F43" s="446"/>
      <c r="G43" s="647"/>
      <c r="H43" s="446"/>
      <c r="I43" s="446"/>
      <c r="J43" s="446"/>
      <c r="K43" s="446"/>
      <c r="L43" s="446"/>
      <c r="M43" s="446"/>
      <c r="N43" s="446"/>
      <c r="O43" s="446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>
      <c r="A44" s="4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202"/>
      <c r="O44" s="47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s="2" customFormat="1" ht="17.100000000000001" customHeight="1">
      <c r="A45" s="119"/>
      <c r="B45" s="987" t="s">
        <v>22</v>
      </c>
      <c r="C45" s="435" t="s">
        <v>73</v>
      </c>
      <c r="D45" s="987" t="s">
        <v>0</v>
      </c>
      <c r="E45" s="989" t="s">
        <v>1</v>
      </c>
      <c r="F45" s="1000" t="s">
        <v>2</v>
      </c>
      <c r="G45" s="649" t="s">
        <v>88</v>
      </c>
      <c r="H45" s="1002" t="s">
        <v>14</v>
      </c>
      <c r="I45" s="1003"/>
      <c r="J45" s="1003"/>
      <c r="K45" s="435" t="s">
        <v>73</v>
      </c>
      <c r="L45" s="435" t="s">
        <v>73</v>
      </c>
      <c r="M45" s="161" t="s">
        <v>22</v>
      </c>
      <c r="N45" s="162" t="s">
        <v>49</v>
      </c>
      <c r="O45" s="984" t="s">
        <v>12</v>
      </c>
      <c r="P45" s="80"/>
      <c r="Q45" s="1004" t="str">
        <f>'Hut-BP'!Q52:AB52</f>
        <v>Terbit 2020</v>
      </c>
      <c r="R45" s="1021"/>
      <c r="S45" s="1021"/>
      <c r="T45" s="1021"/>
      <c r="U45" s="1021"/>
      <c r="V45" s="1021"/>
      <c r="W45" s="1021"/>
      <c r="X45" s="1021"/>
      <c r="Y45" s="1021"/>
      <c r="Z45" s="1021"/>
      <c r="AA45" s="1021"/>
      <c r="AB45" s="1022"/>
    </row>
    <row r="46" spans="1:28" s="2" customFormat="1" ht="17.100000000000001" customHeight="1" thickBot="1">
      <c r="A46" s="119"/>
      <c r="B46" s="988"/>
      <c r="C46" s="304" t="s">
        <v>74</v>
      </c>
      <c r="D46" s="988"/>
      <c r="E46" s="990"/>
      <c r="F46" s="1001"/>
      <c r="G46" s="650" t="s">
        <v>89</v>
      </c>
      <c r="H46" s="31" t="s">
        <v>86</v>
      </c>
      <c r="I46" s="32" t="s">
        <v>23</v>
      </c>
      <c r="J46" s="33" t="s">
        <v>36</v>
      </c>
      <c r="K46" s="304" t="s">
        <v>77</v>
      </c>
      <c r="L46" s="304" t="s">
        <v>75</v>
      </c>
      <c r="M46" s="31" t="s">
        <v>23</v>
      </c>
      <c r="N46" s="163" t="s">
        <v>48</v>
      </c>
      <c r="O46" s="985"/>
      <c r="P46" s="80"/>
      <c r="Q46" s="436" t="s">
        <v>58</v>
      </c>
      <c r="R46" s="436" t="s">
        <v>59</v>
      </c>
      <c r="S46" s="436" t="s">
        <v>60</v>
      </c>
      <c r="T46" s="436" t="s">
        <v>61</v>
      </c>
      <c r="U46" s="436" t="s">
        <v>62</v>
      </c>
      <c r="V46" s="436" t="s">
        <v>63</v>
      </c>
      <c r="W46" s="436" t="s">
        <v>64</v>
      </c>
      <c r="X46" s="436" t="s">
        <v>65</v>
      </c>
      <c r="Y46" s="436" t="s">
        <v>66</v>
      </c>
      <c r="Z46" s="436" t="s">
        <v>67</v>
      </c>
      <c r="AA46" s="436" t="s">
        <v>68</v>
      </c>
      <c r="AB46" s="436" t="s">
        <v>69</v>
      </c>
    </row>
    <row r="47" spans="1:28" s="2" customFormat="1" ht="17.100000000000001" customHeight="1">
      <c r="A47" s="119"/>
      <c r="B47" s="6" t="s">
        <v>28</v>
      </c>
      <c r="C47" s="313" t="str">
        <f>'Hut-BP'!C8</f>
        <v>Penjualan sd. 2019</v>
      </c>
      <c r="D47" s="313"/>
      <c r="E47" s="8"/>
      <c r="F47" s="8"/>
      <c r="G47" s="527"/>
      <c r="H47" s="9"/>
      <c r="I47" s="9"/>
      <c r="J47" s="115"/>
      <c r="K47" s="280"/>
      <c r="L47" s="147"/>
      <c r="M47" s="193"/>
      <c r="N47" s="178"/>
      <c r="O47" s="8"/>
      <c r="P47" s="80"/>
      <c r="Q47" s="628"/>
      <c r="R47" s="628"/>
      <c r="S47" s="628"/>
      <c r="T47" s="628"/>
      <c r="U47" s="629"/>
      <c r="V47" s="628"/>
      <c r="W47" s="628"/>
      <c r="X47" s="628"/>
      <c r="Y47" s="628"/>
      <c r="Z47" s="628"/>
      <c r="AA47" s="628"/>
      <c r="AB47" s="628"/>
    </row>
    <row r="48" spans="1:28" ht="17.100000000000001" customHeight="1">
      <c r="A48" s="524"/>
      <c r="B48" s="3"/>
      <c r="C48" s="217"/>
      <c r="D48" s="41"/>
      <c r="E48" s="46"/>
      <c r="F48" s="218"/>
      <c r="G48" s="656"/>
      <c r="H48" s="219"/>
      <c r="I48" s="220"/>
      <c r="J48" s="221"/>
      <c r="K48" s="610"/>
      <c r="L48" s="776"/>
      <c r="M48" s="636"/>
      <c r="N48" s="253"/>
      <c r="O48" s="217"/>
      <c r="P48" s="105"/>
      <c r="Q48" s="948"/>
      <c r="R48" s="948"/>
      <c r="S48" s="948"/>
      <c r="T48" s="948"/>
      <c r="U48" s="948"/>
      <c r="V48" s="948"/>
      <c r="W48" s="948"/>
      <c r="X48" s="948"/>
      <c r="Y48" s="948"/>
      <c r="Z48" s="948"/>
      <c r="AA48" s="948"/>
      <c r="AB48" s="948"/>
    </row>
    <row r="49" spans="1:28" ht="17.100000000000001" customHeight="1">
      <c r="A49" s="448"/>
      <c r="B49" s="19"/>
      <c r="C49" s="254"/>
      <c r="D49" s="19"/>
      <c r="E49" s="19"/>
      <c r="F49" s="19"/>
      <c r="G49" s="254"/>
      <c r="H49" s="53"/>
      <c r="I49" s="53"/>
      <c r="J49" s="166"/>
      <c r="K49" s="334"/>
      <c r="L49" s="328"/>
      <c r="M49" s="200"/>
      <c r="N49" s="179"/>
      <c r="O49" s="19"/>
      <c r="P49" s="85"/>
      <c r="Q49" s="948"/>
      <c r="R49" s="948"/>
      <c r="S49" s="948"/>
      <c r="T49" s="948"/>
      <c r="U49" s="948"/>
      <c r="V49" s="948"/>
      <c r="W49" s="948"/>
      <c r="X49" s="948"/>
      <c r="Y49" s="948"/>
      <c r="Z49" s="948"/>
      <c r="AA49" s="948"/>
      <c r="AB49" s="948"/>
    </row>
    <row r="50" spans="1:28" ht="17.100000000000001" customHeight="1" thickBot="1">
      <c r="A50" s="448"/>
      <c r="B50" s="944">
        <f>COUNT(B47:B49)</f>
        <v>0</v>
      </c>
      <c r="C50" s="995" t="s">
        <v>15</v>
      </c>
      <c r="D50" s="996"/>
      <c r="E50" s="27"/>
      <c r="F50" s="27"/>
      <c r="G50" s="653">
        <f>SUM(G47:G49)</f>
        <v>0</v>
      </c>
      <c r="H50" s="54"/>
      <c r="I50" s="55"/>
      <c r="J50" s="56"/>
      <c r="K50" s="335"/>
      <c r="L50" s="56"/>
      <c r="M50" s="189"/>
      <c r="N50" s="180"/>
      <c r="O50" s="29"/>
      <c r="P50" s="85"/>
      <c r="Q50" s="948"/>
      <c r="R50" s="948"/>
      <c r="S50" s="948"/>
      <c r="T50" s="948"/>
      <c r="U50" s="948"/>
      <c r="V50" s="948"/>
      <c r="W50" s="948"/>
      <c r="X50" s="948"/>
      <c r="Y50" s="948"/>
      <c r="Z50" s="948"/>
      <c r="AA50" s="948"/>
      <c r="AB50" s="948"/>
    </row>
    <row r="51" spans="1:28" s="2" customFormat="1" ht="17.100000000000001" customHeight="1">
      <c r="A51" s="119"/>
      <c r="B51" s="319" t="s">
        <v>29</v>
      </c>
      <c r="C51" s="1019" t="str">
        <f>'Hut-BP'!C20</f>
        <v>Penjualan 2020</v>
      </c>
      <c r="D51" s="1020"/>
      <c r="E51" s="321"/>
      <c r="F51" s="321"/>
      <c r="G51" s="321"/>
      <c r="H51" s="322"/>
      <c r="I51" s="322"/>
      <c r="J51" s="323"/>
      <c r="K51" s="336"/>
      <c r="L51" s="369"/>
      <c r="M51" s="324"/>
      <c r="N51" s="325"/>
      <c r="O51" s="321"/>
      <c r="P51" s="80"/>
      <c r="Q51" s="947"/>
      <c r="R51" s="947"/>
      <c r="S51" s="947"/>
      <c r="T51" s="947"/>
      <c r="U51" s="949"/>
      <c r="V51" s="947"/>
      <c r="W51" s="947"/>
      <c r="X51" s="947"/>
      <c r="Y51" s="947"/>
      <c r="Z51" s="947"/>
      <c r="AA51" s="947"/>
      <c r="AB51" s="947"/>
    </row>
    <row r="52" spans="1:28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80"/>
      <c r="L52" s="147"/>
      <c r="M52" s="193"/>
      <c r="N52" s="178"/>
      <c r="O52" s="8"/>
      <c r="P52" s="85"/>
      <c r="Q52" s="948"/>
      <c r="R52" s="948"/>
      <c r="S52" s="948"/>
      <c r="T52" s="948"/>
      <c r="U52" s="948"/>
      <c r="V52" s="948"/>
      <c r="W52" s="948"/>
      <c r="X52" s="948"/>
      <c r="Y52" s="948"/>
      <c r="Z52" s="948"/>
      <c r="AA52" s="948"/>
      <c r="AB52" s="948"/>
    </row>
    <row r="53" spans="1:28" ht="17.100000000000001" customHeight="1">
      <c r="A53" s="448"/>
      <c r="B53" s="3"/>
      <c r="C53" s="217"/>
      <c r="D53" s="8"/>
      <c r="E53" s="8"/>
      <c r="F53" s="8"/>
      <c r="G53" s="527"/>
      <c r="H53" s="9"/>
      <c r="I53" s="9"/>
      <c r="J53" s="115"/>
      <c r="K53" s="280"/>
      <c r="L53" s="147"/>
      <c r="M53" s="193"/>
      <c r="N53" s="178"/>
      <c r="O53" s="8"/>
      <c r="P53" s="85"/>
      <c r="Q53" s="948"/>
      <c r="R53" s="948"/>
      <c r="S53" s="948"/>
      <c r="T53" s="948"/>
      <c r="U53" s="948"/>
      <c r="V53" s="948"/>
      <c r="W53" s="948"/>
      <c r="X53" s="948"/>
      <c r="Y53" s="948"/>
      <c r="Z53" s="948"/>
      <c r="AA53" s="948"/>
      <c r="AB53" s="948"/>
    </row>
    <row r="54" spans="1:28" ht="17.100000000000001" customHeight="1" thickBot="1">
      <c r="A54" s="448"/>
      <c r="B54" s="944">
        <f>COUNT(B51:B53)</f>
        <v>0</v>
      </c>
      <c r="C54" s="995" t="s">
        <v>15</v>
      </c>
      <c r="D54" s="996"/>
      <c r="E54" s="27"/>
      <c r="F54" s="27"/>
      <c r="G54" s="653">
        <f>SUM(G51:G53)</f>
        <v>0</v>
      </c>
      <c r="H54" s="54"/>
      <c r="I54" s="55"/>
      <c r="J54" s="56"/>
      <c r="K54" s="335"/>
      <c r="L54" s="56"/>
      <c r="M54" s="189"/>
      <c r="N54" s="180"/>
      <c r="O54" s="29"/>
      <c r="P54" s="85"/>
      <c r="Q54" s="948"/>
      <c r="R54" s="948"/>
      <c r="S54" s="948"/>
      <c r="T54" s="948"/>
      <c r="U54" s="948"/>
      <c r="V54" s="948"/>
      <c r="W54" s="948"/>
      <c r="X54" s="948"/>
      <c r="Y54" s="948"/>
      <c r="Z54" s="948"/>
      <c r="AA54" s="948"/>
      <c r="AB54" s="948"/>
    </row>
    <row r="55" spans="1:28" ht="7.5" customHeight="1">
      <c r="A55" s="448"/>
      <c r="B55" s="75"/>
      <c r="C55" s="75"/>
      <c r="D55" s="75"/>
      <c r="E55" s="75"/>
      <c r="F55" s="75"/>
      <c r="G55" s="75"/>
      <c r="H55" s="76"/>
      <c r="I55" s="76"/>
      <c r="J55" s="76"/>
      <c r="K55" s="76"/>
      <c r="L55" s="76"/>
      <c r="M55" s="77"/>
      <c r="N55" s="181"/>
      <c r="O55" s="75"/>
      <c r="P55" s="85"/>
      <c r="Q55" s="452"/>
      <c r="R55" s="452"/>
      <c r="S55" s="452"/>
      <c r="T55" s="452"/>
      <c r="U55" s="452"/>
      <c r="V55" s="452"/>
      <c r="W55" s="452"/>
      <c r="X55" s="452"/>
      <c r="Y55" s="452"/>
      <c r="Z55" s="452"/>
      <c r="AA55" s="452"/>
      <c r="AB55" s="452"/>
    </row>
    <row r="56" spans="1:28" ht="17.100000000000001" customHeight="1" thickBot="1">
      <c r="A56" s="448"/>
      <c r="B56" s="26">
        <f>B54+B50</f>
        <v>0</v>
      </c>
      <c r="C56" s="995" t="s">
        <v>13</v>
      </c>
      <c r="D56" s="996"/>
      <c r="E56" s="27"/>
      <c r="F56" s="27"/>
      <c r="G56" s="26">
        <f>G54+G50</f>
        <v>0</v>
      </c>
      <c r="H56" s="54"/>
      <c r="I56" s="55"/>
      <c r="J56" s="56"/>
      <c r="K56" s="335"/>
      <c r="L56" s="56"/>
      <c r="M56" s="189"/>
      <c r="N56" s="180"/>
      <c r="O56" s="29"/>
      <c r="P56" s="85"/>
      <c r="Q56" s="453">
        <f t="shared" ref="Q56:AB56" si="0">SUM(Q47:Q55)</f>
        <v>0</v>
      </c>
      <c r="R56" s="453">
        <f t="shared" si="0"/>
        <v>0</v>
      </c>
      <c r="S56" s="453">
        <f t="shared" si="0"/>
        <v>0</v>
      </c>
      <c r="T56" s="453">
        <f t="shared" si="0"/>
        <v>0</v>
      </c>
      <c r="U56" s="453">
        <f t="shared" si="0"/>
        <v>0</v>
      </c>
      <c r="V56" s="453">
        <f t="shared" si="0"/>
        <v>0</v>
      </c>
      <c r="W56" s="453">
        <f t="shared" si="0"/>
        <v>0</v>
      </c>
      <c r="X56" s="453">
        <f t="shared" si="0"/>
        <v>0</v>
      </c>
      <c r="Y56" s="453">
        <f t="shared" si="0"/>
        <v>0</v>
      </c>
      <c r="Z56" s="453">
        <f t="shared" si="0"/>
        <v>0</v>
      </c>
      <c r="AA56" s="453">
        <f t="shared" si="0"/>
        <v>0</v>
      </c>
      <c r="AB56" s="453">
        <f t="shared" si="0"/>
        <v>0</v>
      </c>
    </row>
    <row r="57" spans="1:28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77"/>
      <c r="N57" s="202"/>
      <c r="O57" s="47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ht="17.100000000000001" customHeight="1" thickBot="1">
      <c r="A58" s="47"/>
      <c r="B58" s="26">
        <f>B56+B37+B17</f>
        <v>0</v>
      </c>
      <c r="C58" s="995" t="s">
        <v>13</v>
      </c>
      <c r="D58" s="996"/>
      <c r="E58" s="27"/>
      <c r="F58" s="27"/>
      <c r="G58" s="26">
        <f>G56+G37+G17</f>
        <v>0</v>
      </c>
      <c r="H58" s="28"/>
      <c r="I58" s="29"/>
      <c r="J58" s="30"/>
      <c r="K58" s="337"/>
      <c r="L58" s="30"/>
      <c r="M58" s="189"/>
      <c r="N58" s="184"/>
      <c r="O58" s="29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>
      <c r="A59" s="4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>
      <c r="A60" s="4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>
      <c r="A61" s="4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</sheetData>
  <sortState ref="B20:P30">
    <sortCondition ref="F20:F30"/>
  </sortState>
  <mergeCells count="39">
    <mergeCell ref="Q45:AB45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O25:O26"/>
    <mergeCell ref="B41:O41"/>
    <mergeCell ref="B42:O42"/>
    <mergeCell ref="B45:B46"/>
    <mergeCell ref="D45:D46"/>
    <mergeCell ref="E45:E46"/>
    <mergeCell ref="F45:F46"/>
    <mergeCell ref="H45:J45"/>
    <mergeCell ref="O45:O46"/>
    <mergeCell ref="C37:D37"/>
    <mergeCell ref="C8:D8"/>
    <mergeCell ref="C54:D54"/>
    <mergeCell ref="C11:D11"/>
    <mergeCell ref="C15:D15"/>
    <mergeCell ref="C58:D58"/>
    <mergeCell ref="C56:D56"/>
    <mergeCell ref="C32:D32"/>
    <mergeCell ref="C51:D51"/>
    <mergeCell ref="C31:D31"/>
    <mergeCell ref="C35:D35"/>
    <mergeCell ref="C50:D50"/>
    <mergeCell ref="C12:D12"/>
    <mergeCell ref="C17:D17"/>
  </mergeCells>
  <printOptions horizontalCentered="1"/>
  <pageMargins left="0.5" right="0.2" top="0.5" bottom="0.2" header="0" footer="0"/>
  <pageSetup paperSize="256" scale="9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66"/>
  <sheetViews>
    <sheetView topLeftCell="A22" workbookViewId="0">
      <selection activeCell="B10" sqref="B10:O12"/>
    </sheetView>
  </sheetViews>
  <sheetFormatPr defaultRowHeight="12.75"/>
  <cols>
    <col min="1" max="1" width="5.7109375" style="118" customWidth="1"/>
    <col min="2" max="2" width="5.140625" style="16" customWidth="1"/>
    <col min="3" max="3" width="10.7109375" style="16" customWidth="1"/>
    <col min="4" max="4" width="24.5703125" style="16" customWidth="1"/>
    <col min="5" max="5" width="13.85546875" style="16" customWidth="1"/>
    <col min="6" max="13" width="10.7109375" style="16" customWidth="1"/>
    <col min="14" max="14" width="12.140625" style="176" customWidth="1"/>
    <col min="15" max="15" width="24.28515625" style="16" customWidth="1"/>
    <col min="16" max="16" width="12.5703125" style="23" customWidth="1"/>
    <col min="17" max="16384" width="9.140625" style="16"/>
  </cols>
  <sheetData>
    <row r="1" spans="1:29" ht="20.100000000000001" customHeight="1">
      <c r="A1" s="448" t="s">
        <v>85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48"/>
      <c r="B3" s="986" t="s">
        <v>32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80"/>
    </row>
    <row r="7" spans="1:29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80"/>
    </row>
    <row r="8" spans="1:29" s="2" customFormat="1" ht="17.100000000000001" customHeight="1">
      <c r="A8" s="119"/>
      <c r="B8" s="6" t="s">
        <v>28</v>
      </c>
      <c r="C8" s="1017" t="str">
        <f>'Hut-BP'!C8</f>
        <v>Penjualan sd. 2019</v>
      </c>
      <c r="D8" s="1018"/>
      <c r="E8" s="8"/>
      <c r="F8" s="8"/>
      <c r="G8" s="527"/>
      <c r="H8" s="9"/>
      <c r="I8" s="9"/>
      <c r="J8" s="115"/>
      <c r="K8" s="280"/>
      <c r="L8" s="147"/>
      <c r="M8" s="272"/>
      <c r="N8" s="178"/>
      <c r="O8" s="8"/>
      <c r="P8" s="80"/>
      <c r="U8" s="20"/>
    </row>
    <row r="9" spans="1:29" ht="17.100000000000001" customHeight="1">
      <c r="A9" s="448"/>
      <c r="B9" s="3"/>
      <c r="C9" s="1012" t="s">
        <v>25</v>
      </c>
      <c r="D9" s="1013"/>
      <c r="E9" s="13"/>
      <c r="F9" s="13"/>
      <c r="G9" s="652"/>
      <c r="H9" s="4"/>
      <c r="I9" s="4"/>
      <c r="J9" s="115"/>
      <c r="K9" s="280"/>
      <c r="L9" s="147"/>
      <c r="M9" s="272"/>
      <c r="N9" s="178"/>
      <c r="O9" s="3"/>
      <c r="P9" s="85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524"/>
      <c r="B10" s="3"/>
      <c r="C10" s="217"/>
      <c r="D10" s="41"/>
      <c r="E10" s="41"/>
      <c r="F10" s="41"/>
      <c r="G10" s="527"/>
      <c r="H10" s="98"/>
      <c r="I10" s="99"/>
      <c r="J10" s="115"/>
      <c r="K10" s="280"/>
      <c r="L10" s="147"/>
      <c r="M10" s="272"/>
      <c r="N10" s="178"/>
      <c r="O10" s="3"/>
      <c r="P10" s="84"/>
      <c r="Q10" s="47"/>
      <c r="R10" s="17"/>
      <c r="S10" s="18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7.100000000000001" customHeight="1">
      <c r="A11" s="690"/>
      <c r="B11" s="3"/>
      <c r="C11" s="217"/>
      <c r="D11" s="8"/>
      <c r="E11" s="8"/>
      <c r="F11" s="8"/>
      <c r="G11" s="527"/>
      <c r="H11" s="9"/>
      <c r="I11" s="100"/>
      <c r="J11" s="115"/>
      <c r="K11" s="280"/>
      <c r="L11" s="147"/>
      <c r="M11" s="272"/>
      <c r="N11" s="178"/>
      <c r="O11" s="3"/>
      <c r="P11" s="84"/>
      <c r="Q11" s="47"/>
      <c r="R11" s="17"/>
      <c r="S11" s="18"/>
      <c r="T11" s="4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7.100000000000001" customHeight="1">
      <c r="A12" s="448"/>
      <c r="B12" s="19"/>
      <c r="C12" s="45"/>
      <c r="D12" s="45"/>
      <c r="E12" s="45"/>
      <c r="F12" s="45"/>
      <c r="G12" s="45"/>
      <c r="H12" s="101"/>
      <c r="I12" s="101"/>
      <c r="J12" s="166"/>
      <c r="K12" s="334"/>
      <c r="L12" s="328"/>
      <c r="M12" s="274"/>
      <c r="N12" s="179"/>
      <c r="O12" s="19"/>
      <c r="P12" s="85"/>
      <c r="Q12" s="47"/>
      <c r="R12" s="447"/>
      <c r="S12" s="447"/>
      <c r="T12" s="4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s="155" customFormat="1" ht="17.100000000000001" customHeight="1" thickBot="1">
      <c r="A13" s="457"/>
      <c r="B13" s="944">
        <f>COUNT(B8:B12)</f>
        <v>0</v>
      </c>
      <c r="C13" s="995" t="s">
        <v>15</v>
      </c>
      <c r="D13" s="996"/>
      <c r="E13" s="112"/>
      <c r="F13" s="112"/>
      <c r="G13" s="658">
        <f>SUM(G8:G12)</f>
        <v>0</v>
      </c>
      <c r="H13" s="170"/>
      <c r="I13" s="415"/>
      <c r="J13" s="413"/>
      <c r="K13" s="414"/>
      <c r="L13" s="413"/>
      <c r="M13" s="199"/>
      <c r="N13" s="198"/>
      <c r="O13" s="171"/>
      <c r="P13" s="660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</row>
    <row r="14" spans="1:29" s="2" customFormat="1" ht="17.100000000000001" customHeight="1">
      <c r="A14" s="119"/>
      <c r="B14" s="319" t="s">
        <v>29</v>
      </c>
      <c r="C14" s="1019" t="str">
        <f>'Hut-BP'!C20</f>
        <v>Penjualan 2020</v>
      </c>
      <c r="D14" s="1020"/>
      <c r="E14" s="321"/>
      <c r="F14" s="321"/>
      <c r="G14" s="321"/>
      <c r="H14" s="322"/>
      <c r="I14" s="322"/>
      <c r="J14" s="323"/>
      <c r="K14" s="336"/>
      <c r="L14" s="369"/>
      <c r="M14" s="364"/>
      <c r="N14" s="325"/>
      <c r="O14" s="321"/>
      <c r="P14" s="80"/>
      <c r="U14" s="20"/>
    </row>
    <row r="15" spans="1:29" ht="17.100000000000001" customHeight="1">
      <c r="A15" s="448"/>
      <c r="B15" s="3"/>
      <c r="C15" s="217"/>
      <c r="D15" s="8"/>
      <c r="E15" s="8"/>
      <c r="F15" s="8"/>
      <c r="G15" s="527"/>
      <c r="H15" s="9"/>
      <c r="I15" s="9"/>
      <c r="J15" s="115"/>
      <c r="K15" s="280"/>
      <c r="L15" s="147"/>
      <c r="M15" s="187"/>
      <c r="N15" s="178"/>
      <c r="O15" s="8"/>
      <c r="P15" s="85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7.100000000000001" customHeight="1">
      <c r="A16" s="448"/>
      <c r="B16" s="3"/>
      <c r="C16" s="217"/>
      <c r="D16" s="8"/>
      <c r="E16" s="8"/>
      <c r="F16" s="8"/>
      <c r="G16" s="527"/>
      <c r="H16" s="9"/>
      <c r="I16" s="9"/>
      <c r="J16" s="115"/>
      <c r="K16" s="280"/>
      <c r="L16" s="147"/>
      <c r="M16" s="187"/>
      <c r="N16" s="178"/>
      <c r="O16" s="8"/>
      <c r="P16" s="85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s="155" customFormat="1" ht="17.100000000000001" customHeight="1" thickBot="1">
      <c r="A17" s="457"/>
      <c r="B17" s="944">
        <f>COUNT(B14:B16)</f>
        <v>0</v>
      </c>
      <c r="C17" s="995" t="s">
        <v>15</v>
      </c>
      <c r="D17" s="996"/>
      <c r="E17" s="112"/>
      <c r="F17" s="112"/>
      <c r="G17" s="658">
        <f>SUM(G14:G16)</f>
        <v>0</v>
      </c>
      <c r="H17" s="170"/>
      <c r="I17" s="415"/>
      <c r="J17" s="413"/>
      <c r="K17" s="414"/>
      <c r="L17" s="413"/>
      <c r="M17" s="199"/>
      <c r="N17" s="198"/>
      <c r="O17" s="171"/>
      <c r="P17" s="660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</row>
    <row r="18" spans="1:29" ht="7.5" customHeight="1">
      <c r="A18" s="448"/>
      <c r="B18" s="75"/>
      <c r="C18" s="75"/>
      <c r="D18" s="75"/>
      <c r="E18" s="75"/>
      <c r="F18" s="75"/>
      <c r="G18" s="75"/>
      <c r="H18" s="76"/>
      <c r="I18" s="76"/>
      <c r="J18" s="76"/>
      <c r="K18" s="76"/>
      <c r="L18" s="76"/>
      <c r="M18" s="77"/>
      <c r="N18" s="181"/>
      <c r="O18" s="75"/>
      <c r="P18" s="8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s="155" customFormat="1" ht="17.100000000000001" customHeight="1" thickBot="1">
      <c r="A19" s="457"/>
      <c r="B19" s="26">
        <f>B17+B13</f>
        <v>0</v>
      </c>
      <c r="C19" s="995" t="s">
        <v>13</v>
      </c>
      <c r="D19" s="996"/>
      <c r="E19" s="112"/>
      <c r="F19" s="112"/>
      <c r="G19" s="658">
        <f>G13+G17</f>
        <v>0</v>
      </c>
      <c r="H19" s="170"/>
      <c r="I19" s="415"/>
      <c r="J19" s="413"/>
      <c r="K19" s="414"/>
      <c r="L19" s="413"/>
      <c r="M19" s="199"/>
      <c r="N19" s="198"/>
      <c r="O19" s="171"/>
      <c r="P19" s="660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67"/>
      <c r="AB19" s="467"/>
      <c r="AC19" s="467"/>
    </row>
    <row r="20" spans="1:29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>
      <c r="A21" s="448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202"/>
      <c r="O21" s="47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>
      <c r="A22" s="448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202"/>
      <c r="O22" s="47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48"/>
      <c r="B23" s="986" t="s">
        <v>46</v>
      </c>
      <c r="C23" s="986"/>
      <c r="D23" s="986"/>
      <c r="E23" s="986"/>
      <c r="F23" s="986"/>
      <c r="G23" s="986"/>
      <c r="H23" s="986"/>
      <c r="I23" s="986"/>
      <c r="J23" s="986"/>
      <c r="K23" s="986"/>
      <c r="L23" s="986"/>
      <c r="M23" s="986"/>
      <c r="N23" s="986"/>
      <c r="O23" s="98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20.100000000000001" customHeight="1">
      <c r="A24" s="448"/>
      <c r="B24" s="986" t="s">
        <v>32</v>
      </c>
      <c r="C24" s="986"/>
      <c r="D24" s="986"/>
      <c r="E24" s="986"/>
      <c r="F24" s="986"/>
      <c r="G24" s="986"/>
      <c r="H24" s="986"/>
      <c r="I24" s="986"/>
      <c r="J24" s="986"/>
      <c r="K24" s="986"/>
      <c r="L24" s="986"/>
      <c r="M24" s="986"/>
      <c r="N24" s="986"/>
      <c r="O24" s="986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20.100000000000001" customHeight="1">
      <c r="A25" s="448"/>
      <c r="B25" s="446"/>
      <c r="C25" s="446"/>
      <c r="D25" s="446"/>
      <c r="E25" s="446"/>
      <c r="F25" s="446"/>
      <c r="G25" s="647"/>
      <c r="H25" s="446"/>
      <c r="I25" s="446"/>
      <c r="J25" s="446"/>
      <c r="K25" s="446"/>
      <c r="L25" s="446"/>
      <c r="M25" s="446"/>
      <c r="N25" s="446"/>
      <c r="O25" s="446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>
      <c r="A26" s="448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202"/>
      <c r="O26" s="47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s="2" customFormat="1" ht="17.100000000000001" customHeight="1">
      <c r="A27" s="119"/>
      <c r="B27" s="987" t="s">
        <v>22</v>
      </c>
      <c r="C27" s="435" t="s">
        <v>73</v>
      </c>
      <c r="D27" s="987" t="s">
        <v>0</v>
      </c>
      <c r="E27" s="989" t="s">
        <v>1</v>
      </c>
      <c r="F27" s="1000" t="s">
        <v>2</v>
      </c>
      <c r="G27" s="649" t="s">
        <v>88</v>
      </c>
      <c r="H27" s="1002" t="s">
        <v>14</v>
      </c>
      <c r="I27" s="1003"/>
      <c r="J27" s="1003"/>
      <c r="K27" s="435" t="s">
        <v>73</v>
      </c>
      <c r="L27" s="435" t="s">
        <v>73</v>
      </c>
      <c r="M27" s="161" t="s">
        <v>22</v>
      </c>
      <c r="N27" s="162" t="s">
        <v>49</v>
      </c>
      <c r="O27" s="984" t="s">
        <v>12</v>
      </c>
      <c r="P27" s="80"/>
    </row>
    <row r="28" spans="1:29" s="2" customFormat="1" ht="17.100000000000001" customHeight="1" thickBot="1">
      <c r="A28" s="119"/>
      <c r="B28" s="988"/>
      <c r="C28" s="304" t="s">
        <v>74</v>
      </c>
      <c r="D28" s="988"/>
      <c r="E28" s="990"/>
      <c r="F28" s="1001"/>
      <c r="G28" s="650" t="s">
        <v>89</v>
      </c>
      <c r="H28" s="31" t="s">
        <v>86</v>
      </c>
      <c r="I28" s="32" t="s">
        <v>23</v>
      </c>
      <c r="J28" s="33" t="s">
        <v>36</v>
      </c>
      <c r="K28" s="304" t="s">
        <v>77</v>
      </c>
      <c r="L28" s="304" t="s">
        <v>75</v>
      </c>
      <c r="M28" s="31" t="s">
        <v>23</v>
      </c>
      <c r="N28" s="163" t="s">
        <v>48</v>
      </c>
      <c r="O28" s="985"/>
      <c r="P28" s="80"/>
    </row>
    <row r="29" spans="1:29" s="2" customFormat="1" ht="17.100000000000001" customHeight="1">
      <c r="A29" s="119"/>
      <c r="B29" s="6" t="s">
        <v>28</v>
      </c>
      <c r="C29" s="1017" t="str">
        <f>'Hut-BP'!C8</f>
        <v>Penjualan sd. 2019</v>
      </c>
      <c r="D29" s="1018"/>
      <c r="E29" s="8"/>
      <c r="F29" s="8"/>
      <c r="G29" s="527"/>
      <c r="H29" s="9"/>
      <c r="I29" s="9"/>
      <c r="J29" s="115"/>
      <c r="K29" s="280"/>
      <c r="L29" s="147"/>
      <c r="M29" s="187"/>
      <c r="N29" s="178"/>
      <c r="O29" s="8"/>
      <c r="P29" s="80"/>
      <c r="U29" s="20"/>
    </row>
    <row r="30" spans="1:29" ht="17.100000000000001" customHeight="1">
      <c r="A30" s="448"/>
      <c r="B30" s="3"/>
      <c r="C30" s="217"/>
      <c r="D30" s="34"/>
      <c r="E30" s="13"/>
      <c r="F30" s="13"/>
      <c r="G30" s="652"/>
      <c r="H30" s="4"/>
      <c r="I30" s="4"/>
      <c r="J30" s="115"/>
      <c r="K30" s="280"/>
      <c r="L30" s="147"/>
      <c r="M30" s="187"/>
      <c r="N30" s="178"/>
      <c r="O30" s="3"/>
      <c r="P30" s="85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7.100000000000001" customHeight="1">
      <c r="A31" s="448"/>
      <c r="B31" s="19"/>
      <c r="C31" s="45"/>
      <c r="D31" s="45"/>
      <c r="E31" s="45"/>
      <c r="F31" s="45"/>
      <c r="G31" s="45"/>
      <c r="H31" s="101"/>
      <c r="I31" s="101"/>
      <c r="J31" s="166"/>
      <c r="K31" s="334"/>
      <c r="L31" s="328"/>
      <c r="M31" s="188"/>
      <c r="N31" s="179"/>
      <c r="O31" s="19"/>
      <c r="P31" s="85"/>
      <c r="Q31" s="47"/>
      <c r="R31" s="447"/>
      <c r="S31" s="447"/>
      <c r="T31" s="4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7.100000000000001" customHeight="1" thickBot="1">
      <c r="A32" s="448"/>
      <c r="B32" s="944">
        <f>COUNT(B29:B31)</f>
        <v>0</v>
      </c>
      <c r="C32" s="995" t="s">
        <v>15</v>
      </c>
      <c r="D32" s="996"/>
      <c r="E32" s="27"/>
      <c r="F32" s="27"/>
      <c r="G32" s="658">
        <f>SUM(G29:G31)</f>
        <v>0</v>
      </c>
      <c r="H32" s="54"/>
      <c r="I32" s="55"/>
      <c r="J32" s="56"/>
      <c r="K32" s="335"/>
      <c r="L32" s="56"/>
      <c r="M32" s="189"/>
      <c r="N32" s="180"/>
      <c r="O32" s="29"/>
      <c r="P32" s="85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s="2" customFormat="1" ht="17.100000000000001" customHeight="1">
      <c r="A33" s="119"/>
      <c r="B33" s="319" t="s">
        <v>29</v>
      </c>
      <c r="C33" s="1019" t="str">
        <f>'Hut-BP'!C20</f>
        <v>Penjualan 2020</v>
      </c>
      <c r="D33" s="1020"/>
      <c r="E33" s="321"/>
      <c r="F33" s="321"/>
      <c r="G33" s="321"/>
      <c r="H33" s="322"/>
      <c r="I33" s="322"/>
      <c r="J33" s="323"/>
      <c r="K33" s="336"/>
      <c r="L33" s="369"/>
      <c r="M33" s="364"/>
      <c r="N33" s="325"/>
      <c r="O33" s="321"/>
      <c r="P33" s="80"/>
      <c r="U33" s="20"/>
    </row>
    <row r="34" spans="1:29" ht="17.100000000000001" customHeight="1">
      <c r="A34" s="448"/>
      <c r="B34" s="3"/>
      <c r="C34" s="217"/>
      <c r="D34" s="8"/>
      <c r="E34" s="8"/>
      <c r="F34" s="8"/>
      <c r="G34" s="527"/>
      <c r="H34" s="9"/>
      <c r="I34" s="9"/>
      <c r="J34" s="115"/>
      <c r="K34" s="280"/>
      <c r="L34" s="147"/>
      <c r="M34" s="187"/>
      <c r="N34" s="178"/>
      <c r="O34" s="8"/>
      <c r="P34" s="85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7.100000000000001" customHeight="1">
      <c r="A35" s="448"/>
      <c r="B35" s="3"/>
      <c r="C35" s="217"/>
      <c r="D35" s="8"/>
      <c r="E35" s="8"/>
      <c r="F35" s="8"/>
      <c r="G35" s="527"/>
      <c r="H35" s="9"/>
      <c r="I35" s="9"/>
      <c r="J35" s="115"/>
      <c r="K35" s="280"/>
      <c r="L35" s="147"/>
      <c r="M35" s="187"/>
      <c r="N35" s="178"/>
      <c r="O35" s="8"/>
      <c r="P35" s="85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7.100000000000001" customHeight="1" thickBot="1">
      <c r="A36" s="448"/>
      <c r="B36" s="944">
        <f>COUNT(B33:B35)</f>
        <v>0</v>
      </c>
      <c r="C36" s="995" t="s">
        <v>15</v>
      </c>
      <c r="D36" s="996"/>
      <c r="E36" s="27"/>
      <c r="F36" s="27"/>
      <c r="G36" s="658">
        <f>SUM(G33:G35)</f>
        <v>0</v>
      </c>
      <c r="H36" s="54"/>
      <c r="I36" s="55"/>
      <c r="J36" s="56"/>
      <c r="K36" s="335"/>
      <c r="L36" s="56"/>
      <c r="M36" s="189"/>
      <c r="N36" s="180"/>
      <c r="O36" s="29"/>
      <c r="P36" s="85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7.5" customHeight="1">
      <c r="A37" s="448"/>
      <c r="B37" s="75"/>
      <c r="C37" s="75"/>
      <c r="D37" s="75"/>
      <c r="E37" s="75"/>
      <c r="F37" s="75"/>
      <c r="G37" s="75"/>
      <c r="H37" s="76"/>
      <c r="I37" s="76"/>
      <c r="J37" s="76"/>
      <c r="K37" s="76"/>
      <c r="L37" s="76"/>
      <c r="M37" s="77"/>
      <c r="N37" s="181"/>
      <c r="O37" s="75"/>
      <c r="P37" s="8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7.100000000000001" customHeight="1" thickBot="1">
      <c r="A38" s="448"/>
      <c r="B38" s="26">
        <f>B36+B32</f>
        <v>0</v>
      </c>
      <c r="C38" s="995" t="s">
        <v>13</v>
      </c>
      <c r="D38" s="996"/>
      <c r="E38" s="27"/>
      <c r="F38" s="27"/>
      <c r="G38" s="658">
        <f>G32+G36</f>
        <v>0</v>
      </c>
      <c r="H38" s="54"/>
      <c r="I38" s="55"/>
      <c r="J38" s="56"/>
      <c r="K38" s="335"/>
      <c r="L38" s="56"/>
      <c r="M38" s="189"/>
      <c r="N38" s="180"/>
      <c r="O38" s="29"/>
      <c r="P38" s="8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4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>
      <c r="A40" s="4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202"/>
      <c r="O40" s="47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>
      <c r="A41" s="44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202"/>
      <c r="O41" s="47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986" t="s">
        <v>47</v>
      </c>
      <c r="C42" s="986"/>
      <c r="D42" s="986"/>
      <c r="E42" s="986"/>
      <c r="F42" s="986"/>
      <c r="G42" s="986"/>
      <c r="H42" s="986"/>
      <c r="I42" s="986"/>
      <c r="J42" s="986"/>
      <c r="K42" s="986"/>
      <c r="L42" s="986"/>
      <c r="M42" s="986"/>
      <c r="N42" s="986"/>
      <c r="O42" s="98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20.100000000000001" customHeight="1">
      <c r="A43" s="448"/>
      <c r="B43" s="986" t="s">
        <v>32</v>
      </c>
      <c r="C43" s="986"/>
      <c r="D43" s="986"/>
      <c r="E43" s="986"/>
      <c r="F43" s="986"/>
      <c r="G43" s="986"/>
      <c r="H43" s="986"/>
      <c r="I43" s="986"/>
      <c r="J43" s="986"/>
      <c r="K43" s="986"/>
      <c r="L43" s="986"/>
      <c r="M43" s="986"/>
      <c r="N43" s="986"/>
      <c r="O43" s="986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20.100000000000001" customHeight="1">
      <c r="A44" s="448"/>
      <c r="B44" s="446"/>
      <c r="C44" s="446"/>
      <c r="D44" s="446"/>
      <c r="E44" s="446"/>
      <c r="F44" s="446"/>
      <c r="G44" s="647"/>
      <c r="H44" s="446"/>
      <c r="I44" s="446"/>
      <c r="J44" s="446"/>
      <c r="K44" s="446"/>
      <c r="L44" s="446"/>
      <c r="M44" s="446"/>
      <c r="N44" s="446"/>
      <c r="O44" s="446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>
      <c r="A45" s="4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202"/>
      <c r="O45" s="47"/>
      <c r="P45" s="4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s="2" customFormat="1" ht="17.100000000000001" customHeight="1">
      <c r="A46" s="119"/>
      <c r="B46" s="987" t="s">
        <v>22</v>
      </c>
      <c r="C46" s="435" t="s">
        <v>73</v>
      </c>
      <c r="D46" s="987" t="s">
        <v>0</v>
      </c>
      <c r="E46" s="989" t="s">
        <v>1</v>
      </c>
      <c r="F46" s="1000" t="s">
        <v>2</v>
      </c>
      <c r="G46" s="649" t="s">
        <v>88</v>
      </c>
      <c r="H46" s="1002" t="s">
        <v>14</v>
      </c>
      <c r="I46" s="1003"/>
      <c r="J46" s="1003"/>
      <c r="K46" s="435" t="s">
        <v>73</v>
      </c>
      <c r="L46" s="435" t="s">
        <v>73</v>
      </c>
      <c r="M46" s="161" t="s">
        <v>22</v>
      </c>
      <c r="N46" s="162" t="s">
        <v>49</v>
      </c>
      <c r="O46" s="984" t="s">
        <v>12</v>
      </c>
      <c r="P46" s="80"/>
      <c r="Q46" s="1004" t="str">
        <f>'Hut-BP'!Q52:AB52</f>
        <v>Terbit 2020</v>
      </c>
      <c r="R46" s="1021"/>
      <c r="S46" s="1021"/>
      <c r="T46" s="1021"/>
      <c r="U46" s="1021"/>
      <c r="V46" s="1021"/>
      <c r="W46" s="1021"/>
      <c r="X46" s="1021"/>
      <c r="Y46" s="1021"/>
      <c r="Z46" s="1021"/>
      <c r="AA46" s="1021"/>
      <c r="AB46" s="1022"/>
    </row>
    <row r="47" spans="1:29" s="2" customFormat="1" ht="17.100000000000001" customHeight="1" thickBot="1">
      <c r="A47" s="119"/>
      <c r="B47" s="988"/>
      <c r="C47" s="304" t="s">
        <v>74</v>
      </c>
      <c r="D47" s="988"/>
      <c r="E47" s="990"/>
      <c r="F47" s="1001"/>
      <c r="G47" s="650" t="s">
        <v>89</v>
      </c>
      <c r="H47" s="31" t="s">
        <v>86</v>
      </c>
      <c r="I47" s="32" t="s">
        <v>23</v>
      </c>
      <c r="J47" s="33" t="s">
        <v>36</v>
      </c>
      <c r="K47" s="304" t="s">
        <v>77</v>
      </c>
      <c r="L47" s="304" t="s">
        <v>75</v>
      </c>
      <c r="M47" s="31" t="s">
        <v>23</v>
      </c>
      <c r="N47" s="163" t="s">
        <v>48</v>
      </c>
      <c r="O47" s="985"/>
      <c r="P47" s="80"/>
      <c r="Q47" s="436" t="s">
        <v>58</v>
      </c>
      <c r="R47" s="436" t="s">
        <v>59</v>
      </c>
      <c r="S47" s="436" t="s">
        <v>60</v>
      </c>
      <c r="T47" s="436" t="s">
        <v>61</v>
      </c>
      <c r="U47" s="436" t="s">
        <v>62</v>
      </c>
      <c r="V47" s="436" t="s">
        <v>63</v>
      </c>
      <c r="W47" s="436" t="s">
        <v>64</v>
      </c>
      <c r="X47" s="436" t="s">
        <v>65</v>
      </c>
      <c r="Y47" s="436" t="s">
        <v>66</v>
      </c>
      <c r="Z47" s="436" t="s">
        <v>67</v>
      </c>
      <c r="AA47" s="436" t="s">
        <v>68</v>
      </c>
      <c r="AB47" s="436" t="s">
        <v>69</v>
      </c>
    </row>
    <row r="48" spans="1:29" s="2" customFormat="1" ht="17.100000000000001" customHeight="1">
      <c r="A48" s="119"/>
      <c r="B48" s="6" t="s">
        <v>28</v>
      </c>
      <c r="C48" s="1017" t="str">
        <f>'Hut-BP'!C8</f>
        <v>Penjualan sd. 2019</v>
      </c>
      <c r="D48" s="1018"/>
      <c r="E48" s="8"/>
      <c r="F48" s="8"/>
      <c r="G48" s="527"/>
      <c r="H48" s="9"/>
      <c r="I48" s="9"/>
      <c r="J48" s="115"/>
      <c r="K48" s="280"/>
      <c r="L48" s="147"/>
      <c r="M48" s="193"/>
      <c r="N48" s="178"/>
      <c r="O48" s="8"/>
      <c r="P48" s="80"/>
      <c r="Q48" s="251"/>
      <c r="R48" s="251"/>
      <c r="S48" s="251"/>
      <c r="T48" s="251"/>
      <c r="U48" s="252"/>
      <c r="V48" s="251"/>
      <c r="W48" s="251"/>
      <c r="X48" s="251"/>
      <c r="Y48" s="251"/>
      <c r="Z48" s="251"/>
      <c r="AA48" s="251"/>
      <c r="AB48" s="251"/>
    </row>
    <row r="49" spans="1:29" s="125" customFormat="1" ht="17.100000000000001" customHeight="1">
      <c r="A49" s="449"/>
      <c r="B49" s="13"/>
      <c r="C49" s="224"/>
      <c r="D49" s="128"/>
      <c r="E49" s="128"/>
      <c r="F49" s="128"/>
      <c r="G49" s="657"/>
      <c r="H49" s="129"/>
      <c r="I49" s="123"/>
      <c r="J49" s="167"/>
      <c r="K49" s="281"/>
      <c r="L49" s="327"/>
      <c r="M49" s="195"/>
      <c r="N49" s="182"/>
      <c r="O49" s="122"/>
      <c r="P49" s="157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4"/>
    </row>
    <row r="50" spans="1:29" ht="17.100000000000001" customHeight="1">
      <c r="A50" s="448"/>
      <c r="B50" s="19"/>
      <c r="C50" s="254"/>
      <c r="D50" s="19"/>
      <c r="E50" s="19"/>
      <c r="F50" s="19"/>
      <c r="G50" s="254"/>
      <c r="H50" s="53"/>
      <c r="I50" s="53"/>
      <c r="J50" s="166"/>
      <c r="K50" s="334"/>
      <c r="L50" s="328"/>
      <c r="M50" s="200"/>
      <c r="N50" s="179"/>
      <c r="O50" s="19"/>
      <c r="P50" s="85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  <c r="AB50" s="451"/>
      <c r="AC50" s="47"/>
    </row>
    <row r="51" spans="1:29" ht="17.100000000000001" customHeight="1" thickBot="1">
      <c r="A51" s="448"/>
      <c r="B51" s="944">
        <f>COUNT(B48:B50)</f>
        <v>0</v>
      </c>
      <c r="C51" s="995" t="s">
        <v>15</v>
      </c>
      <c r="D51" s="996"/>
      <c r="E51" s="27"/>
      <c r="F51" s="27"/>
      <c r="G51" s="658">
        <f>SUM(G48:G50)</f>
        <v>0</v>
      </c>
      <c r="H51" s="54"/>
      <c r="I51" s="55"/>
      <c r="J51" s="56"/>
      <c r="K51" s="335"/>
      <c r="L51" s="56"/>
      <c r="M51" s="189"/>
      <c r="N51" s="180"/>
      <c r="O51" s="29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s="2" customFormat="1" ht="17.100000000000001" customHeight="1">
      <c r="A52" s="119"/>
      <c r="B52" s="319" t="s">
        <v>29</v>
      </c>
      <c r="C52" s="1019" t="str">
        <f>'Hut-BP'!C20</f>
        <v>Penjualan 2020</v>
      </c>
      <c r="D52" s="1020"/>
      <c r="E52" s="321"/>
      <c r="F52" s="321"/>
      <c r="G52" s="321"/>
      <c r="H52" s="322"/>
      <c r="I52" s="322"/>
      <c r="J52" s="323"/>
      <c r="K52" s="336"/>
      <c r="L52" s="369"/>
      <c r="M52" s="324"/>
      <c r="N52" s="325"/>
      <c r="O52" s="321"/>
      <c r="P52" s="80"/>
      <c r="Q52" s="251"/>
      <c r="R52" s="251"/>
      <c r="S52" s="251"/>
      <c r="T52" s="251"/>
      <c r="U52" s="252"/>
      <c r="V52" s="251"/>
      <c r="W52" s="251"/>
      <c r="X52" s="251"/>
      <c r="Y52" s="251"/>
      <c r="Z52" s="251"/>
      <c r="AA52" s="251"/>
      <c r="AB52" s="251"/>
    </row>
    <row r="53" spans="1:29" ht="17.100000000000001" customHeight="1">
      <c r="A53" s="448"/>
      <c r="B53" s="3"/>
      <c r="C53" s="217"/>
      <c r="D53" s="8"/>
      <c r="E53" s="8"/>
      <c r="F53" s="8"/>
      <c r="G53" s="527"/>
      <c r="H53" s="9"/>
      <c r="I53" s="9"/>
      <c r="J53" s="115"/>
      <c r="K53" s="280"/>
      <c r="L53" s="147"/>
      <c r="M53" s="193"/>
      <c r="N53" s="178"/>
      <c r="O53" s="8"/>
      <c r="P53" s="85"/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  <c r="AB53" s="451"/>
      <c r="AC53" s="47"/>
    </row>
    <row r="54" spans="1:29" ht="17.100000000000001" customHeight="1">
      <c r="A54" s="448"/>
      <c r="B54" s="3"/>
      <c r="C54" s="217"/>
      <c r="D54" s="8"/>
      <c r="E54" s="8"/>
      <c r="F54" s="8"/>
      <c r="G54" s="527"/>
      <c r="H54" s="9"/>
      <c r="I54" s="9"/>
      <c r="J54" s="115"/>
      <c r="K54" s="280"/>
      <c r="L54" s="147"/>
      <c r="M54" s="193"/>
      <c r="N54" s="178"/>
      <c r="O54" s="8"/>
      <c r="P54" s="85"/>
      <c r="Q54" s="451"/>
      <c r="R54" s="451"/>
      <c r="S54" s="451"/>
      <c r="T54" s="451"/>
      <c r="U54" s="451"/>
      <c r="V54" s="451"/>
      <c r="W54" s="451"/>
      <c r="X54" s="451"/>
      <c r="Y54" s="451"/>
      <c r="Z54" s="451"/>
      <c r="AA54" s="451"/>
      <c r="AB54" s="451"/>
      <c r="AC54" s="47"/>
    </row>
    <row r="55" spans="1:29" ht="17.100000000000001" customHeight="1" thickBot="1">
      <c r="A55" s="448"/>
      <c r="B55" s="944">
        <f>COUNT(B52:B54)</f>
        <v>0</v>
      </c>
      <c r="C55" s="995" t="s">
        <v>15</v>
      </c>
      <c r="D55" s="996"/>
      <c r="E55" s="27"/>
      <c r="F55" s="27"/>
      <c r="G55" s="658">
        <f>SUM(G52:G54)</f>
        <v>0</v>
      </c>
      <c r="H55" s="54"/>
      <c r="I55" s="55"/>
      <c r="J55" s="56"/>
      <c r="K55" s="335"/>
      <c r="L55" s="56"/>
      <c r="M55" s="189"/>
      <c r="N55" s="180"/>
      <c r="O55" s="29"/>
      <c r="P55" s="85"/>
      <c r="Q55" s="946"/>
      <c r="R55" s="946"/>
      <c r="S55" s="946"/>
      <c r="T55" s="946"/>
      <c r="U55" s="946"/>
      <c r="V55" s="946"/>
      <c r="W55" s="946"/>
      <c r="X55" s="946"/>
      <c r="Y55" s="946"/>
      <c r="Z55" s="946"/>
      <c r="AA55" s="946"/>
      <c r="AB55" s="946"/>
      <c r="AC55" s="47"/>
    </row>
    <row r="56" spans="1:29" ht="7.5" customHeight="1">
      <c r="A56" s="448"/>
      <c r="B56" s="75"/>
      <c r="C56" s="75"/>
      <c r="D56" s="75"/>
      <c r="E56" s="75"/>
      <c r="F56" s="75"/>
      <c r="G56" s="75"/>
      <c r="H56" s="76"/>
      <c r="I56" s="76"/>
      <c r="J56" s="76"/>
      <c r="K56" s="76"/>
      <c r="L56" s="76"/>
      <c r="M56" s="77"/>
      <c r="N56" s="181"/>
      <c r="O56" s="75"/>
      <c r="P56" s="85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452"/>
      <c r="AB56" s="452"/>
      <c r="AC56" s="47"/>
    </row>
    <row r="57" spans="1:29" ht="17.100000000000001" customHeight="1" thickBot="1">
      <c r="A57" s="448"/>
      <c r="B57" s="26">
        <f>B55+B51</f>
        <v>0</v>
      </c>
      <c r="C57" s="995" t="s">
        <v>13</v>
      </c>
      <c r="D57" s="996"/>
      <c r="E57" s="27"/>
      <c r="F57" s="27"/>
      <c r="G57" s="26">
        <f>G55+G51</f>
        <v>0</v>
      </c>
      <c r="H57" s="54"/>
      <c r="I57" s="55"/>
      <c r="J57" s="56"/>
      <c r="K57" s="335"/>
      <c r="L57" s="56"/>
      <c r="M57" s="189"/>
      <c r="N57" s="180"/>
      <c r="O57" s="29"/>
      <c r="P57" s="85"/>
      <c r="Q57" s="453">
        <f>SUM(Q48:Q56)</f>
        <v>0</v>
      </c>
      <c r="R57" s="453">
        <f t="shared" ref="R57:AB57" si="0">SUM(R48:R56)</f>
        <v>0</v>
      </c>
      <c r="S57" s="453">
        <f t="shared" si="0"/>
        <v>0</v>
      </c>
      <c r="T57" s="453">
        <f t="shared" si="0"/>
        <v>0</v>
      </c>
      <c r="U57" s="453">
        <f t="shared" si="0"/>
        <v>0</v>
      </c>
      <c r="V57" s="453">
        <f t="shared" si="0"/>
        <v>0</v>
      </c>
      <c r="W57" s="453">
        <f t="shared" si="0"/>
        <v>0</v>
      </c>
      <c r="X57" s="453">
        <f t="shared" si="0"/>
        <v>0</v>
      </c>
      <c r="Y57" s="453">
        <f t="shared" si="0"/>
        <v>0</v>
      </c>
      <c r="Z57" s="453">
        <f t="shared" si="0"/>
        <v>0</v>
      </c>
      <c r="AA57" s="453">
        <f t="shared" si="0"/>
        <v>0</v>
      </c>
      <c r="AB57" s="453">
        <f t="shared" si="0"/>
        <v>0</v>
      </c>
      <c r="AC57" s="47"/>
    </row>
    <row r="58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7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7.100000000000001" customHeight="1" thickBot="1">
      <c r="A59" s="47"/>
      <c r="B59" s="26">
        <f>B57+B38+B19</f>
        <v>0</v>
      </c>
      <c r="C59" s="995" t="s">
        <v>13</v>
      </c>
      <c r="D59" s="996"/>
      <c r="E59" s="27"/>
      <c r="F59" s="27"/>
      <c r="G59" s="26">
        <f>G57+G38+G19</f>
        <v>0</v>
      </c>
      <c r="H59" s="28"/>
      <c r="I59" s="29"/>
      <c r="J59" s="30"/>
      <c r="K59" s="337"/>
      <c r="L59" s="30"/>
      <c r="M59" s="189"/>
      <c r="N59" s="184"/>
      <c r="O59" s="29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</sheetData>
  <sortState ref="B19:P21">
    <sortCondition ref="F19:F21"/>
  </sortState>
  <mergeCells count="42">
    <mergeCell ref="Q46:AB46"/>
    <mergeCell ref="B2:O2"/>
    <mergeCell ref="B3:O3"/>
    <mergeCell ref="B6:B7"/>
    <mergeCell ref="D6:D7"/>
    <mergeCell ref="E6:E7"/>
    <mergeCell ref="F6:F7"/>
    <mergeCell ref="H6:J6"/>
    <mergeCell ref="O6:O7"/>
    <mergeCell ref="C36:D36"/>
    <mergeCell ref="C51:D51"/>
    <mergeCell ref="C19:D19"/>
    <mergeCell ref="O27:O28"/>
    <mergeCell ref="B42:O42"/>
    <mergeCell ref="B43:O43"/>
    <mergeCell ref="B46:B47"/>
    <mergeCell ref="E46:E47"/>
    <mergeCell ref="F46:F47"/>
    <mergeCell ref="H46:J46"/>
    <mergeCell ref="O46:O47"/>
    <mergeCell ref="C55:D55"/>
    <mergeCell ref="C57:D57"/>
    <mergeCell ref="C59:D59"/>
    <mergeCell ref="C38:D38"/>
    <mergeCell ref="C52:D52"/>
    <mergeCell ref="C48:D48"/>
    <mergeCell ref="D46:D47"/>
    <mergeCell ref="C8:D8"/>
    <mergeCell ref="C9:D9"/>
    <mergeCell ref="C14:D14"/>
    <mergeCell ref="C29:D29"/>
    <mergeCell ref="C33:D33"/>
    <mergeCell ref="C13:D13"/>
    <mergeCell ref="C17:D17"/>
    <mergeCell ref="C32:D32"/>
    <mergeCell ref="B23:O23"/>
    <mergeCell ref="B24:O24"/>
    <mergeCell ref="B27:B28"/>
    <mergeCell ref="D27:D28"/>
    <mergeCell ref="E27:E28"/>
    <mergeCell ref="F27:F28"/>
    <mergeCell ref="H27:J27"/>
  </mergeCells>
  <pageMargins left="0.5" right="0.2" top="0.5" bottom="0.2" header="0" footer="0"/>
  <pageSetup paperSize="256" scale="9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75"/>
  <sheetViews>
    <sheetView topLeftCell="A55" workbookViewId="0">
      <selection activeCell="B30" sqref="B30:O36"/>
    </sheetView>
  </sheetViews>
  <sheetFormatPr defaultRowHeight="12.75"/>
  <cols>
    <col min="1" max="1" width="5.7109375" style="118" customWidth="1"/>
    <col min="2" max="2" width="5.140625" style="16" customWidth="1"/>
    <col min="3" max="3" width="10.7109375" style="16" customWidth="1"/>
    <col min="4" max="4" width="23.28515625" style="16" customWidth="1"/>
    <col min="5" max="5" width="12.140625" style="16" customWidth="1"/>
    <col min="6" max="13" width="10.7109375" style="16" customWidth="1"/>
    <col min="14" max="14" width="12.140625" style="176" customWidth="1"/>
    <col min="15" max="15" width="26.140625" style="16" customWidth="1"/>
    <col min="16" max="16" width="12.5703125" style="23" customWidth="1"/>
    <col min="17" max="16384" width="9.140625" style="16"/>
  </cols>
  <sheetData>
    <row r="1" spans="1:29" ht="20.100000000000001" customHeight="1">
      <c r="A1" s="448" t="s">
        <v>79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48"/>
      <c r="B3" s="986" t="s">
        <v>35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80"/>
    </row>
    <row r="7" spans="1:29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80"/>
    </row>
    <row r="8" spans="1:29" s="2" customFormat="1" ht="17.100000000000001" customHeight="1">
      <c r="A8" s="119"/>
      <c r="B8" s="6" t="s">
        <v>28</v>
      </c>
      <c r="C8" s="1017" t="str">
        <f>'Hut-BP'!C8</f>
        <v>Penjualan sd. 2019</v>
      </c>
      <c r="D8" s="1018"/>
      <c r="E8" s="8"/>
      <c r="F8" s="8"/>
      <c r="G8" s="527"/>
      <c r="H8" s="9"/>
      <c r="I8" s="9"/>
      <c r="J8" s="115"/>
      <c r="K8" s="280"/>
      <c r="L8" s="147"/>
      <c r="M8" s="266"/>
      <c r="N8" s="178"/>
      <c r="O8" s="8"/>
      <c r="P8" s="80"/>
      <c r="U8" s="20"/>
    </row>
    <row r="9" spans="1:29" ht="17.100000000000001" customHeight="1">
      <c r="A9" s="524"/>
      <c r="B9" s="3"/>
      <c r="C9" s="510"/>
      <c r="D9" s="122"/>
      <c r="E9" s="508"/>
      <c r="F9" s="509"/>
      <c r="G9" s="651"/>
      <c r="H9" s="9"/>
      <c r="I9" s="9"/>
      <c r="J9" s="257"/>
      <c r="K9" s="280"/>
      <c r="L9" s="147"/>
      <c r="M9" s="266"/>
      <c r="N9" s="178"/>
      <c r="O9" s="8"/>
      <c r="P9" s="85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448"/>
      <c r="B10" s="3"/>
      <c r="C10" s="1012"/>
      <c r="D10" s="1013"/>
      <c r="E10" s="13"/>
      <c r="F10" s="13"/>
      <c r="G10" s="652"/>
      <c r="H10" s="4"/>
      <c r="I10" s="4"/>
      <c r="J10" s="115"/>
      <c r="K10" s="280"/>
      <c r="L10" s="147"/>
      <c r="M10" s="272"/>
      <c r="N10" s="178"/>
      <c r="O10" s="3"/>
      <c r="P10" s="85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7.100000000000001" customHeight="1">
      <c r="A11" s="524"/>
      <c r="B11" s="254"/>
      <c r="C11" s="626"/>
      <c r="D11" s="553"/>
      <c r="E11" s="296"/>
      <c r="F11" s="296"/>
      <c r="G11" s="296"/>
      <c r="H11" s="297"/>
      <c r="I11" s="297"/>
      <c r="J11" s="257"/>
      <c r="K11" s="432"/>
      <c r="L11" s="552"/>
      <c r="M11" s="298"/>
      <c r="N11" s="201"/>
      <c r="O11" s="254"/>
      <c r="P11" s="85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7.100000000000001" customHeight="1">
      <c r="A12" s="448"/>
      <c r="B12" s="103"/>
      <c r="C12" s="383"/>
      <c r="D12" s="103"/>
      <c r="E12" s="103"/>
      <c r="F12" s="103"/>
      <c r="G12" s="528"/>
      <c r="H12" s="104"/>
      <c r="I12" s="104"/>
      <c r="J12" s="169"/>
      <c r="K12" s="401"/>
      <c r="L12" s="402"/>
      <c r="M12" s="268"/>
      <c r="N12" s="191"/>
      <c r="O12" s="103"/>
      <c r="P12" s="85"/>
      <c r="Q12" s="47"/>
      <c r="R12" s="447"/>
      <c r="S12" s="447"/>
      <c r="T12" s="4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s="155" customFormat="1" ht="17.100000000000001" customHeight="1" thickBot="1">
      <c r="A13" s="457"/>
      <c r="B13" s="944">
        <f>COUNT(B8:B12)</f>
        <v>0</v>
      </c>
      <c r="C13" s="995" t="s">
        <v>15</v>
      </c>
      <c r="D13" s="996"/>
      <c r="E13" s="112"/>
      <c r="F13" s="112"/>
      <c r="G13" s="658">
        <f>SUM(G8:G12)</f>
        <v>0</v>
      </c>
      <c r="H13" s="170"/>
      <c r="I13" s="415"/>
      <c r="J13" s="413"/>
      <c r="K13" s="414"/>
      <c r="L13" s="413"/>
      <c r="M13" s="659"/>
      <c r="N13" s="198"/>
      <c r="O13" s="171"/>
      <c r="P13" s="660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</row>
    <row r="14" spans="1:29" s="2" customFormat="1" ht="17.100000000000001" customHeight="1">
      <c r="A14" s="119"/>
      <c r="B14" s="319" t="s">
        <v>29</v>
      </c>
      <c r="C14" s="1019" t="str">
        <f>'Hut-BP'!C20</f>
        <v>Penjualan 2020</v>
      </c>
      <c r="D14" s="1020"/>
      <c r="E14" s="321"/>
      <c r="F14" s="321"/>
      <c r="G14" s="607"/>
      <c r="H14" s="322"/>
      <c r="I14" s="322"/>
      <c r="J14" s="323"/>
      <c r="K14" s="336"/>
      <c r="L14" s="369"/>
      <c r="M14" s="417"/>
      <c r="N14" s="325"/>
      <c r="O14" s="321"/>
      <c r="P14" s="80"/>
      <c r="U14" s="20"/>
    </row>
    <row r="15" spans="1:29" ht="17.100000000000001" customHeight="1">
      <c r="A15" s="448"/>
      <c r="B15" s="3"/>
      <c r="C15" s="510"/>
      <c r="D15" s="122"/>
      <c r="E15" s="508"/>
      <c r="F15" s="509"/>
      <c r="G15" s="651"/>
      <c r="H15" s="9"/>
      <c r="I15" s="9"/>
      <c r="J15" s="257"/>
      <c r="K15" s="280"/>
      <c r="L15" s="147"/>
      <c r="M15" s="266"/>
      <c r="N15" s="178"/>
      <c r="O15" s="8"/>
      <c r="P15" s="85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7.100000000000001" customHeight="1">
      <c r="A16" s="448"/>
      <c r="B16" s="3"/>
      <c r="C16" s="217"/>
      <c r="D16" s="8"/>
      <c r="E16" s="8"/>
      <c r="F16" s="8"/>
      <c r="G16" s="527"/>
      <c r="H16" s="9"/>
      <c r="I16" s="9"/>
      <c r="J16" s="115"/>
      <c r="K16" s="280"/>
      <c r="L16" s="147"/>
      <c r="M16" s="266"/>
      <c r="N16" s="178"/>
      <c r="O16" s="8"/>
      <c r="P16" s="85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s="155" customFormat="1" ht="17.100000000000001" customHeight="1" thickBot="1">
      <c r="A17" s="457"/>
      <c r="B17" s="944">
        <f>COUNT(B14:B16)</f>
        <v>0</v>
      </c>
      <c r="C17" s="995" t="s">
        <v>15</v>
      </c>
      <c r="D17" s="996"/>
      <c r="E17" s="112"/>
      <c r="F17" s="112"/>
      <c r="G17" s="658">
        <f>SUM(G14:G16)</f>
        <v>0</v>
      </c>
      <c r="H17" s="170"/>
      <c r="I17" s="415"/>
      <c r="J17" s="413"/>
      <c r="K17" s="414"/>
      <c r="L17" s="413"/>
      <c r="M17" s="659"/>
      <c r="N17" s="198"/>
      <c r="O17" s="171"/>
      <c r="P17" s="660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</row>
    <row r="18" spans="1:29" ht="7.5" customHeight="1">
      <c r="A18" s="448"/>
      <c r="B18" s="75"/>
      <c r="C18" s="75"/>
      <c r="D18" s="75"/>
      <c r="E18" s="75"/>
      <c r="F18" s="75"/>
      <c r="G18" s="75"/>
      <c r="H18" s="76"/>
      <c r="I18" s="76"/>
      <c r="J18" s="76"/>
      <c r="K18" s="76"/>
      <c r="L18" s="76"/>
      <c r="M18" s="270"/>
      <c r="N18" s="181"/>
      <c r="O18" s="75"/>
      <c r="P18" s="8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s="155" customFormat="1" ht="17.100000000000001" customHeight="1" thickBot="1">
      <c r="A19" s="457"/>
      <c r="B19" s="26">
        <f>B17+B13</f>
        <v>0</v>
      </c>
      <c r="C19" s="995" t="s">
        <v>13</v>
      </c>
      <c r="D19" s="996"/>
      <c r="E19" s="112"/>
      <c r="F19" s="112"/>
      <c r="G19" s="658">
        <f>G13+G17</f>
        <v>0</v>
      </c>
      <c r="H19" s="170"/>
      <c r="I19" s="415"/>
      <c r="J19" s="413"/>
      <c r="K19" s="414"/>
      <c r="L19" s="413"/>
      <c r="M19" s="659"/>
      <c r="N19" s="198"/>
      <c r="O19" s="171"/>
      <c r="P19" s="660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67"/>
      <c r="AB19" s="467"/>
      <c r="AC19" s="467"/>
    </row>
    <row r="20" spans="1:29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>
      <c r="A21" s="448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202"/>
      <c r="O21" s="47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>
      <c r="A22" s="448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202"/>
      <c r="O22" s="47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48"/>
      <c r="B23" s="986" t="s">
        <v>46</v>
      </c>
      <c r="C23" s="986"/>
      <c r="D23" s="986"/>
      <c r="E23" s="986"/>
      <c r="F23" s="986"/>
      <c r="G23" s="986"/>
      <c r="H23" s="986"/>
      <c r="I23" s="986"/>
      <c r="J23" s="986"/>
      <c r="K23" s="986"/>
      <c r="L23" s="986"/>
      <c r="M23" s="986"/>
      <c r="N23" s="986"/>
      <c r="O23" s="98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20.100000000000001" customHeight="1">
      <c r="A24" s="448"/>
      <c r="B24" s="986" t="s">
        <v>35</v>
      </c>
      <c r="C24" s="986"/>
      <c r="D24" s="986"/>
      <c r="E24" s="986"/>
      <c r="F24" s="986"/>
      <c r="G24" s="986"/>
      <c r="H24" s="986"/>
      <c r="I24" s="986"/>
      <c r="J24" s="986"/>
      <c r="K24" s="986"/>
      <c r="L24" s="986"/>
      <c r="M24" s="986"/>
      <c r="N24" s="986"/>
      <c r="O24" s="986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20.100000000000001" customHeight="1">
      <c r="A25" s="448"/>
      <c r="B25" s="446"/>
      <c r="C25" s="446"/>
      <c r="D25" s="446"/>
      <c r="E25" s="446"/>
      <c r="F25" s="446"/>
      <c r="G25" s="647"/>
      <c r="H25" s="446"/>
      <c r="I25" s="446"/>
      <c r="J25" s="446"/>
      <c r="K25" s="446"/>
      <c r="L25" s="446"/>
      <c r="M25" s="446"/>
      <c r="N25" s="446"/>
      <c r="O25" s="446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>
      <c r="A26" s="448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202"/>
      <c r="O26" s="47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s="2" customFormat="1" ht="17.100000000000001" customHeight="1">
      <c r="A27" s="119"/>
      <c r="B27" s="987" t="s">
        <v>22</v>
      </c>
      <c r="C27" s="435" t="s">
        <v>73</v>
      </c>
      <c r="D27" s="987" t="s">
        <v>0</v>
      </c>
      <c r="E27" s="989" t="s">
        <v>1</v>
      </c>
      <c r="F27" s="1000" t="s">
        <v>2</v>
      </c>
      <c r="G27" s="649" t="s">
        <v>88</v>
      </c>
      <c r="H27" s="1002" t="s">
        <v>14</v>
      </c>
      <c r="I27" s="1003"/>
      <c r="J27" s="1003"/>
      <c r="K27" s="435" t="s">
        <v>73</v>
      </c>
      <c r="L27" s="435" t="s">
        <v>73</v>
      </c>
      <c r="M27" s="161" t="s">
        <v>22</v>
      </c>
      <c r="N27" s="162" t="s">
        <v>49</v>
      </c>
      <c r="O27" s="984" t="s">
        <v>12</v>
      </c>
      <c r="P27" s="80"/>
    </row>
    <row r="28" spans="1:29" s="2" customFormat="1" ht="17.100000000000001" customHeight="1" thickBot="1">
      <c r="A28" s="119"/>
      <c r="B28" s="988"/>
      <c r="C28" s="304" t="s">
        <v>74</v>
      </c>
      <c r="D28" s="988"/>
      <c r="E28" s="990"/>
      <c r="F28" s="1001"/>
      <c r="G28" s="650" t="s">
        <v>89</v>
      </c>
      <c r="H28" s="31" t="s">
        <v>86</v>
      </c>
      <c r="I28" s="32" t="s">
        <v>23</v>
      </c>
      <c r="J28" s="33" t="s">
        <v>36</v>
      </c>
      <c r="K28" s="304" t="s">
        <v>77</v>
      </c>
      <c r="L28" s="304" t="s">
        <v>75</v>
      </c>
      <c r="M28" s="31" t="s">
        <v>23</v>
      </c>
      <c r="N28" s="163" t="s">
        <v>48</v>
      </c>
      <c r="O28" s="985"/>
      <c r="P28" s="80"/>
    </row>
    <row r="29" spans="1:29" s="2" customFormat="1" ht="17.100000000000001" customHeight="1">
      <c r="A29" s="119"/>
      <c r="B29" s="6" t="s">
        <v>28</v>
      </c>
      <c r="C29" s="1017" t="str">
        <f>'Hut-BP'!C8</f>
        <v>Penjualan sd. 2019</v>
      </c>
      <c r="D29" s="1018"/>
      <c r="E29" s="8"/>
      <c r="F29" s="8"/>
      <c r="G29" s="527"/>
      <c r="H29" s="9"/>
      <c r="I29" s="9"/>
      <c r="J29" s="221"/>
      <c r="K29" s="280"/>
      <c r="L29" s="147"/>
      <c r="M29" s="193"/>
      <c r="N29" s="178"/>
      <c r="O29" s="8"/>
      <c r="P29" s="80"/>
      <c r="U29" s="20"/>
    </row>
    <row r="30" spans="1:29" s="125" customFormat="1" ht="17.100000000000001" customHeight="1">
      <c r="A30" s="614"/>
      <c r="B30" s="13"/>
      <c r="C30" s="404"/>
      <c r="D30" s="122"/>
      <c r="E30" s="126"/>
      <c r="F30" s="122"/>
      <c r="G30" s="654"/>
      <c r="H30" s="123"/>
      <c r="I30" s="123"/>
      <c r="J30" s="355"/>
      <c r="K30" s="281"/>
      <c r="L30" s="327"/>
      <c r="M30" s="195"/>
      <c r="N30" s="182"/>
      <c r="O30" s="224"/>
      <c r="P30" s="131"/>
      <c r="Q30" s="454"/>
      <c r="R30" s="454"/>
      <c r="S30" s="454"/>
      <c r="T30" s="454"/>
      <c r="U30" s="454"/>
      <c r="V30" s="454"/>
      <c r="W30" s="454"/>
      <c r="X30" s="454"/>
      <c r="Y30" s="454"/>
      <c r="Z30" s="454"/>
      <c r="AA30" s="454"/>
      <c r="AB30" s="454"/>
      <c r="AC30" s="454"/>
    </row>
    <row r="31" spans="1:29" s="125" customFormat="1" ht="17.100000000000001" customHeight="1">
      <c r="A31" s="614"/>
      <c r="B31" s="13"/>
      <c r="C31" s="405"/>
      <c r="D31" s="158"/>
      <c r="E31" s="122"/>
      <c r="F31" s="159"/>
      <c r="G31" s="655"/>
      <c r="H31" s="160"/>
      <c r="I31" s="123"/>
      <c r="J31" s="355"/>
      <c r="K31" s="281"/>
      <c r="L31" s="327"/>
      <c r="M31" s="195"/>
      <c r="N31" s="182"/>
      <c r="O31" s="254"/>
      <c r="P31" s="135"/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  <c r="AB31" s="454"/>
      <c r="AC31" s="454"/>
    </row>
    <row r="32" spans="1:29" ht="17.100000000000001" customHeight="1">
      <c r="A32" s="448"/>
      <c r="B32" s="3"/>
      <c r="C32" s="1012"/>
      <c r="D32" s="1013"/>
      <c r="E32" s="13"/>
      <c r="F32" s="13"/>
      <c r="G32" s="652"/>
      <c r="H32" s="4"/>
      <c r="I32" s="4"/>
      <c r="J32" s="221"/>
      <c r="K32" s="280"/>
      <c r="L32" s="147"/>
      <c r="M32" s="193"/>
      <c r="N32" s="178"/>
      <c r="O32" s="3"/>
      <c r="P32" s="85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7.100000000000001" customHeight="1">
      <c r="A33" s="524"/>
      <c r="B33" s="3"/>
      <c r="C33" s="377"/>
      <c r="D33" s="8"/>
      <c r="E33" s="15"/>
      <c r="F33" s="14"/>
      <c r="G33" s="656"/>
      <c r="H33" s="102"/>
      <c r="I33" s="100"/>
      <c r="J33" s="221"/>
      <c r="K33" s="280"/>
      <c r="L33" s="147"/>
      <c r="M33" s="193"/>
      <c r="N33" s="178"/>
      <c r="O33" s="3"/>
      <c r="P33" s="50"/>
      <c r="Q33" s="47"/>
      <c r="R33" s="17"/>
      <c r="S33" s="18"/>
      <c r="T33" s="4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7.100000000000001" customHeight="1">
      <c r="A34" s="524"/>
      <c r="B34" s="3"/>
      <c r="C34" s="377"/>
      <c r="D34" s="8"/>
      <c r="E34" s="14"/>
      <c r="F34" s="14"/>
      <c r="G34" s="656"/>
      <c r="H34" s="102"/>
      <c r="I34" s="100"/>
      <c r="J34" s="221"/>
      <c r="K34" s="280"/>
      <c r="L34" s="147"/>
      <c r="M34" s="193"/>
      <c r="N34" s="178"/>
      <c r="O34" s="3"/>
      <c r="P34" s="50"/>
      <c r="Q34" s="47"/>
      <c r="R34" s="17"/>
      <c r="S34" s="18"/>
      <c r="T34" s="4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7.100000000000001" customHeight="1">
      <c r="A35" s="524"/>
      <c r="B35" s="3"/>
      <c r="C35" s="377"/>
      <c r="D35" s="8"/>
      <c r="E35" s="14"/>
      <c r="F35" s="14"/>
      <c r="G35" s="656"/>
      <c r="H35" s="102"/>
      <c r="I35" s="100"/>
      <c r="J35" s="221"/>
      <c r="K35" s="280"/>
      <c r="L35" s="147"/>
      <c r="M35" s="193"/>
      <c r="N35" s="178"/>
      <c r="O35" s="3"/>
      <c r="P35" s="50"/>
      <c r="Q35" s="47"/>
      <c r="R35" s="17"/>
      <c r="S35" s="18"/>
      <c r="T35" s="4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7.100000000000001" customHeight="1">
      <c r="A36" s="448"/>
      <c r="B36" s="103"/>
      <c r="C36" s="383"/>
      <c r="D36" s="103"/>
      <c r="E36" s="103"/>
      <c r="F36" s="103"/>
      <c r="G36" s="528"/>
      <c r="H36" s="104"/>
      <c r="I36" s="104"/>
      <c r="J36" s="169"/>
      <c r="K36" s="401"/>
      <c r="L36" s="402"/>
      <c r="M36" s="194"/>
      <c r="N36" s="191"/>
      <c r="O36" s="103"/>
      <c r="P36" s="85"/>
      <c r="Q36" s="47"/>
      <c r="R36" s="447"/>
      <c r="S36" s="447"/>
      <c r="T36" s="4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s="155" customFormat="1" ht="17.100000000000001" customHeight="1" thickBot="1">
      <c r="A37" s="457"/>
      <c r="B37" s="944">
        <f>COUNT(B29:B36)</f>
        <v>0</v>
      </c>
      <c r="C37" s="995" t="s">
        <v>15</v>
      </c>
      <c r="D37" s="996"/>
      <c r="E37" s="112"/>
      <c r="F37" s="112"/>
      <c r="G37" s="658">
        <f>SUM(G29:G36)</f>
        <v>0</v>
      </c>
      <c r="H37" s="170"/>
      <c r="I37" s="415"/>
      <c r="J37" s="413"/>
      <c r="K37" s="414"/>
      <c r="L37" s="413"/>
      <c r="M37" s="199"/>
      <c r="N37" s="198"/>
      <c r="O37" s="171"/>
      <c r="P37" s="660"/>
      <c r="Q37" s="467"/>
      <c r="R37" s="467"/>
      <c r="S37" s="467"/>
      <c r="T37" s="467"/>
      <c r="U37" s="467"/>
      <c r="V37" s="467"/>
      <c r="W37" s="467"/>
      <c r="X37" s="467"/>
      <c r="Y37" s="467"/>
      <c r="Z37" s="467"/>
      <c r="AA37" s="467"/>
      <c r="AB37" s="467"/>
      <c r="AC37" s="467"/>
    </row>
    <row r="38" spans="1:29" s="2" customFormat="1" ht="17.100000000000001" customHeight="1">
      <c r="A38" s="119"/>
      <c r="B38" s="319" t="s">
        <v>29</v>
      </c>
      <c r="C38" s="1019" t="str">
        <f>'Hut-BP'!C20</f>
        <v>Penjualan 2020</v>
      </c>
      <c r="D38" s="1020"/>
      <c r="E38" s="321"/>
      <c r="F38" s="321"/>
      <c r="G38" s="607"/>
      <c r="H38" s="322"/>
      <c r="I38" s="322"/>
      <c r="J38" s="323"/>
      <c r="K38" s="336"/>
      <c r="L38" s="416"/>
      <c r="M38" s="351"/>
      <c r="N38" s="354"/>
      <c r="O38" s="321"/>
      <c r="P38" s="80"/>
      <c r="U38" s="20"/>
    </row>
    <row r="39" spans="1:29" ht="17.100000000000001" customHeight="1">
      <c r="A39" s="448"/>
      <c r="B39" s="3"/>
      <c r="C39" s="217"/>
      <c r="D39" s="8"/>
      <c r="E39" s="8"/>
      <c r="F39" s="8"/>
      <c r="G39" s="527"/>
      <c r="H39" s="9"/>
      <c r="I39" s="9"/>
      <c r="J39" s="221"/>
      <c r="K39" s="280"/>
      <c r="L39" s="396"/>
      <c r="M39" s="196"/>
      <c r="N39" s="183"/>
      <c r="O39" s="8"/>
      <c r="P39" s="8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7.100000000000001" customHeight="1">
      <c r="A40" s="448"/>
      <c r="B40" s="3"/>
      <c r="C40" s="217"/>
      <c r="D40" s="8"/>
      <c r="E40" s="8"/>
      <c r="F40" s="8"/>
      <c r="G40" s="527"/>
      <c r="H40" s="9"/>
      <c r="I40" s="9"/>
      <c r="J40" s="221"/>
      <c r="K40" s="280"/>
      <c r="L40" s="396"/>
      <c r="M40" s="196"/>
      <c r="N40" s="183"/>
      <c r="O40" s="8"/>
      <c r="P40" s="8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s="155" customFormat="1" ht="17.100000000000001" customHeight="1" thickBot="1">
      <c r="A41" s="457"/>
      <c r="B41" s="944">
        <f>COUNT(B38:B40)</f>
        <v>0</v>
      </c>
      <c r="C41" s="995" t="s">
        <v>15</v>
      </c>
      <c r="D41" s="996"/>
      <c r="E41" s="112"/>
      <c r="F41" s="112"/>
      <c r="G41" s="658">
        <f>SUM(G38:G40)</f>
        <v>0</v>
      </c>
      <c r="H41" s="170"/>
      <c r="I41" s="415"/>
      <c r="J41" s="413"/>
      <c r="K41" s="414"/>
      <c r="L41" s="413"/>
      <c r="M41" s="199"/>
      <c r="N41" s="198"/>
      <c r="O41" s="171"/>
      <c r="P41" s="660"/>
      <c r="Q41" s="467"/>
      <c r="R41" s="467"/>
      <c r="S41" s="467"/>
      <c r="T41" s="467"/>
      <c r="U41" s="467"/>
      <c r="V41" s="467"/>
      <c r="W41" s="467"/>
      <c r="X41" s="467"/>
      <c r="Y41" s="467"/>
      <c r="Z41" s="467"/>
      <c r="AA41" s="467"/>
      <c r="AB41" s="467"/>
      <c r="AC41" s="467"/>
    </row>
    <row r="42" spans="1:29" ht="7.5" customHeight="1">
      <c r="A42" s="448"/>
      <c r="B42" s="75"/>
      <c r="C42" s="75"/>
      <c r="D42" s="75"/>
      <c r="E42" s="75"/>
      <c r="F42" s="75"/>
      <c r="G42" s="75"/>
      <c r="H42" s="76"/>
      <c r="I42" s="76"/>
      <c r="J42" s="76"/>
      <c r="K42" s="76"/>
      <c r="L42" s="76"/>
      <c r="M42" s="77"/>
      <c r="N42" s="181"/>
      <c r="O42" s="75"/>
      <c r="P42" s="8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s="155" customFormat="1" ht="17.100000000000001" customHeight="1" thickBot="1">
      <c r="A43" s="457"/>
      <c r="B43" s="26">
        <f>B41+B37</f>
        <v>0</v>
      </c>
      <c r="C43" s="995" t="s">
        <v>13</v>
      </c>
      <c r="D43" s="996"/>
      <c r="E43" s="112"/>
      <c r="F43" s="112"/>
      <c r="G43" s="658">
        <f>G37+G41</f>
        <v>0</v>
      </c>
      <c r="H43" s="170"/>
      <c r="I43" s="415"/>
      <c r="J43" s="413"/>
      <c r="K43" s="414"/>
      <c r="L43" s="413"/>
      <c r="M43" s="199"/>
      <c r="N43" s="198"/>
      <c r="O43" s="171"/>
      <c r="P43" s="660"/>
      <c r="Q43" s="467"/>
      <c r="R43" s="467"/>
      <c r="S43" s="467"/>
      <c r="T43" s="467"/>
      <c r="U43" s="467"/>
      <c r="V43" s="467"/>
      <c r="W43" s="467"/>
      <c r="X43" s="467"/>
      <c r="Y43" s="467"/>
      <c r="Z43" s="467"/>
      <c r="AA43" s="467"/>
      <c r="AB43" s="467"/>
      <c r="AC43" s="467"/>
    </row>
    <row r="44" spans="1:29">
      <c r="A44" s="4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202"/>
      <c r="O44" s="47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>
      <c r="A45" s="4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202"/>
      <c r="O45" s="47"/>
      <c r="P45" s="4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>
      <c r="A46" s="44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202"/>
      <c r="O46" s="47"/>
      <c r="P46" s="445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20.100000000000001" customHeight="1">
      <c r="A47" s="448"/>
      <c r="B47" s="986" t="s">
        <v>47</v>
      </c>
      <c r="C47" s="986"/>
      <c r="D47" s="986"/>
      <c r="E47" s="986"/>
      <c r="F47" s="986"/>
      <c r="G47" s="986"/>
      <c r="H47" s="986"/>
      <c r="I47" s="986"/>
      <c r="J47" s="986"/>
      <c r="K47" s="986"/>
      <c r="L47" s="986"/>
      <c r="M47" s="986"/>
      <c r="N47" s="986"/>
      <c r="O47" s="986"/>
      <c r="P47" s="445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20.100000000000001" customHeight="1">
      <c r="A48" s="448"/>
      <c r="B48" s="986" t="s">
        <v>35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  <c r="O48" s="986"/>
      <c r="P48" s="445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20.100000000000001" customHeight="1">
      <c r="A49" s="448"/>
      <c r="B49" s="446"/>
      <c r="C49" s="446"/>
      <c r="D49" s="446"/>
      <c r="E49" s="446"/>
      <c r="F49" s="446"/>
      <c r="G49" s="647"/>
      <c r="H49" s="446"/>
      <c r="I49" s="446"/>
      <c r="J49" s="446"/>
      <c r="K49" s="446"/>
      <c r="L49" s="446"/>
      <c r="M49" s="446"/>
      <c r="N49" s="446"/>
      <c r="O49" s="446"/>
      <c r="P49" s="445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>
      <c r="A50" s="44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202"/>
      <c r="O50" s="47"/>
      <c r="P50" s="445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s="2" customFormat="1" ht="17.100000000000001" customHeight="1">
      <c r="A51" s="119"/>
      <c r="B51" s="987" t="s">
        <v>22</v>
      </c>
      <c r="C51" s="435" t="s">
        <v>73</v>
      </c>
      <c r="D51" s="987" t="s">
        <v>0</v>
      </c>
      <c r="E51" s="989" t="s">
        <v>1</v>
      </c>
      <c r="F51" s="1000" t="s">
        <v>2</v>
      </c>
      <c r="G51" s="649" t="s">
        <v>88</v>
      </c>
      <c r="H51" s="1002" t="s">
        <v>14</v>
      </c>
      <c r="I51" s="1003"/>
      <c r="J51" s="1003"/>
      <c r="K51" s="435" t="s">
        <v>73</v>
      </c>
      <c r="L51" s="435" t="s">
        <v>73</v>
      </c>
      <c r="M51" s="161" t="s">
        <v>22</v>
      </c>
      <c r="N51" s="162" t="s">
        <v>49</v>
      </c>
      <c r="O51" s="984" t="s">
        <v>12</v>
      </c>
      <c r="P51" s="80"/>
      <c r="Q51" s="1004" t="str">
        <f>'Hut-BP'!Q52:AB52</f>
        <v>Terbit 2020</v>
      </c>
      <c r="R51" s="1021"/>
      <c r="S51" s="1021"/>
      <c r="T51" s="1021"/>
      <c r="U51" s="1021"/>
      <c r="V51" s="1021"/>
      <c r="W51" s="1021"/>
      <c r="X51" s="1021"/>
      <c r="Y51" s="1021"/>
      <c r="Z51" s="1021"/>
      <c r="AA51" s="1021"/>
      <c r="AB51" s="1022"/>
    </row>
    <row r="52" spans="1:29" s="2" customFormat="1" ht="17.100000000000001" customHeight="1" thickBot="1">
      <c r="A52" s="119"/>
      <c r="B52" s="988"/>
      <c r="C52" s="304" t="s">
        <v>74</v>
      </c>
      <c r="D52" s="988"/>
      <c r="E52" s="990"/>
      <c r="F52" s="1001"/>
      <c r="G52" s="650" t="s">
        <v>89</v>
      </c>
      <c r="H52" s="31" t="s">
        <v>86</v>
      </c>
      <c r="I52" s="32" t="s">
        <v>23</v>
      </c>
      <c r="J52" s="33" t="s">
        <v>36</v>
      </c>
      <c r="K52" s="304" t="s">
        <v>77</v>
      </c>
      <c r="L52" s="304" t="s">
        <v>75</v>
      </c>
      <c r="M52" s="31" t="s">
        <v>23</v>
      </c>
      <c r="N52" s="163" t="s">
        <v>48</v>
      </c>
      <c r="O52" s="985"/>
      <c r="P52" s="80"/>
      <c r="Q52" s="436" t="s">
        <v>58</v>
      </c>
      <c r="R52" s="436" t="s">
        <v>59</v>
      </c>
      <c r="S52" s="436" t="s">
        <v>60</v>
      </c>
      <c r="T52" s="436" t="s">
        <v>61</v>
      </c>
      <c r="U52" s="436" t="s">
        <v>62</v>
      </c>
      <c r="V52" s="436" t="s">
        <v>63</v>
      </c>
      <c r="W52" s="436" t="s">
        <v>64</v>
      </c>
      <c r="X52" s="436" t="s">
        <v>65</v>
      </c>
      <c r="Y52" s="436" t="s">
        <v>66</v>
      </c>
      <c r="Z52" s="436" t="s">
        <v>67</v>
      </c>
      <c r="AA52" s="436" t="s">
        <v>68</v>
      </c>
      <c r="AB52" s="436" t="s">
        <v>69</v>
      </c>
    </row>
    <row r="53" spans="1:29" s="2" customFormat="1" ht="17.100000000000001" customHeight="1">
      <c r="A53" s="119"/>
      <c r="B53" s="6" t="s">
        <v>28</v>
      </c>
      <c r="C53" s="1017" t="str">
        <f>'Hut-BP'!C8</f>
        <v>Penjualan sd. 2019</v>
      </c>
      <c r="D53" s="1018"/>
      <c r="E53" s="8"/>
      <c r="F53" s="8"/>
      <c r="G53" s="527"/>
      <c r="H53" s="9"/>
      <c r="I53" s="9"/>
      <c r="J53" s="115"/>
      <c r="K53" s="280"/>
      <c r="L53" s="147"/>
      <c r="M53" s="193"/>
      <c r="N53" s="178"/>
      <c r="O53" s="8"/>
      <c r="P53" s="80"/>
      <c r="Q53" s="251"/>
      <c r="R53" s="251"/>
      <c r="S53" s="251"/>
      <c r="T53" s="251"/>
      <c r="U53" s="252"/>
      <c r="V53" s="251"/>
      <c r="W53" s="251"/>
      <c r="X53" s="251"/>
      <c r="Y53" s="251"/>
      <c r="Z53" s="251"/>
      <c r="AA53" s="251"/>
      <c r="AB53" s="251"/>
    </row>
    <row r="54" spans="1:29" s="125" customFormat="1" ht="17.100000000000001" customHeight="1">
      <c r="A54" s="449"/>
      <c r="B54" s="13"/>
      <c r="C54" s="224"/>
      <c r="D54" s="128"/>
      <c r="E54" s="128"/>
      <c r="F54" s="128"/>
      <c r="G54" s="657"/>
      <c r="H54" s="129"/>
      <c r="I54" s="123"/>
      <c r="J54" s="167"/>
      <c r="K54" s="281"/>
      <c r="L54" s="327"/>
      <c r="M54" s="195"/>
      <c r="N54" s="182"/>
      <c r="O54" s="122"/>
      <c r="P54" s="157"/>
      <c r="Q54" s="450"/>
      <c r="R54" s="450"/>
      <c r="S54" s="450"/>
      <c r="T54" s="450"/>
      <c r="U54" s="450"/>
      <c r="V54" s="450"/>
      <c r="W54" s="450"/>
      <c r="X54" s="450"/>
      <c r="Y54" s="450"/>
      <c r="Z54" s="450"/>
      <c r="AA54" s="450"/>
      <c r="AB54" s="450"/>
      <c r="AC54" s="454"/>
    </row>
    <row r="55" spans="1:29" ht="17.100000000000001" customHeight="1">
      <c r="A55" s="448"/>
      <c r="B55" s="19"/>
      <c r="C55" s="254"/>
      <c r="D55" s="19"/>
      <c r="E55" s="19"/>
      <c r="F55" s="19"/>
      <c r="G55" s="254"/>
      <c r="H55" s="53"/>
      <c r="I55" s="53"/>
      <c r="J55" s="166"/>
      <c r="K55" s="334"/>
      <c r="L55" s="328"/>
      <c r="M55" s="200"/>
      <c r="N55" s="179"/>
      <c r="O55" s="19"/>
      <c r="P55" s="85"/>
      <c r="Q55" s="451"/>
      <c r="R55" s="451"/>
      <c r="S55" s="451"/>
      <c r="T55" s="451"/>
      <c r="U55" s="451"/>
      <c r="V55" s="451"/>
      <c r="W55" s="451"/>
      <c r="X55" s="451"/>
      <c r="Y55" s="451"/>
      <c r="Z55" s="451"/>
      <c r="AA55" s="451"/>
      <c r="AB55" s="451"/>
      <c r="AC55" s="47"/>
    </row>
    <row r="56" spans="1:29" ht="17.100000000000001" customHeight="1" thickBot="1">
      <c r="A56" s="448"/>
      <c r="B56" s="944">
        <f>COUNT(B53:B55)</f>
        <v>0</v>
      </c>
      <c r="C56" s="995" t="s">
        <v>15</v>
      </c>
      <c r="D56" s="996"/>
      <c r="E56" s="27"/>
      <c r="F56" s="27"/>
      <c r="G56" s="658">
        <f>SUM(G53:G55)</f>
        <v>0</v>
      </c>
      <c r="H56" s="54"/>
      <c r="I56" s="55"/>
      <c r="J56" s="56"/>
      <c r="K56" s="335"/>
      <c r="L56" s="56"/>
      <c r="M56" s="189"/>
      <c r="N56" s="180"/>
      <c r="O56" s="29"/>
      <c r="P56" s="85"/>
      <c r="Q56" s="451"/>
      <c r="R56" s="451"/>
      <c r="S56" s="451"/>
      <c r="T56" s="451"/>
      <c r="U56" s="451"/>
      <c r="V56" s="451"/>
      <c r="W56" s="451"/>
      <c r="X56" s="451"/>
      <c r="Y56" s="451"/>
      <c r="Z56" s="451"/>
      <c r="AA56" s="451"/>
      <c r="AB56" s="451"/>
      <c r="AC56" s="47"/>
    </row>
    <row r="57" spans="1:29" s="2" customFormat="1" ht="17.100000000000001" customHeight="1">
      <c r="A57" s="119"/>
      <c r="B57" s="319" t="s">
        <v>29</v>
      </c>
      <c r="C57" s="1019" t="str">
        <f>'Hut-BP'!C20</f>
        <v>Penjualan 2020</v>
      </c>
      <c r="D57" s="1020"/>
      <c r="E57" s="321"/>
      <c r="F57" s="321"/>
      <c r="G57" s="607"/>
      <c r="H57" s="322"/>
      <c r="I57" s="322"/>
      <c r="J57" s="323"/>
      <c r="K57" s="336"/>
      <c r="L57" s="369"/>
      <c r="M57" s="364"/>
      <c r="N57" s="325"/>
      <c r="O57" s="321"/>
      <c r="P57" s="80"/>
      <c r="Q57" s="251"/>
      <c r="R57" s="251"/>
      <c r="S57" s="251"/>
      <c r="T57" s="251"/>
      <c r="U57" s="252"/>
      <c r="V57" s="251"/>
      <c r="W57" s="251"/>
      <c r="X57" s="251"/>
      <c r="Y57" s="251"/>
      <c r="Z57" s="251"/>
      <c r="AA57" s="251"/>
      <c r="AB57" s="251"/>
    </row>
    <row r="58" spans="1:29" ht="17.100000000000001" customHeight="1">
      <c r="A58" s="448"/>
      <c r="B58" s="3"/>
      <c r="C58" s="217"/>
      <c r="D58" s="8"/>
      <c r="E58" s="8"/>
      <c r="F58" s="8"/>
      <c r="G58" s="527"/>
      <c r="H58" s="9"/>
      <c r="I58" s="9"/>
      <c r="J58" s="115"/>
      <c r="K58" s="280"/>
      <c r="L58" s="147"/>
      <c r="M58" s="193"/>
      <c r="N58" s="178"/>
      <c r="O58" s="8"/>
      <c r="P58" s="85"/>
      <c r="Q58" s="451"/>
      <c r="R58" s="451"/>
      <c r="S58" s="451"/>
      <c r="T58" s="451"/>
      <c r="U58" s="451"/>
      <c r="V58" s="451"/>
      <c r="W58" s="451"/>
      <c r="X58" s="451"/>
      <c r="Y58" s="451"/>
      <c r="Z58" s="451"/>
      <c r="AA58" s="451"/>
      <c r="AB58" s="451"/>
      <c r="AC58" s="47"/>
    </row>
    <row r="59" spans="1:29" ht="17.100000000000001" customHeight="1">
      <c r="A59" s="448"/>
      <c r="B59" s="3"/>
      <c r="C59" s="217"/>
      <c r="D59" s="8"/>
      <c r="E59" s="8"/>
      <c r="F59" s="8"/>
      <c r="G59" s="527"/>
      <c r="H59" s="9"/>
      <c r="I59" s="9"/>
      <c r="J59" s="115"/>
      <c r="K59" s="280"/>
      <c r="L59" s="147"/>
      <c r="M59" s="193"/>
      <c r="N59" s="178"/>
      <c r="O59" s="8"/>
      <c r="P59" s="85"/>
      <c r="Q59" s="451"/>
      <c r="R59" s="451"/>
      <c r="S59" s="451"/>
      <c r="T59" s="451"/>
      <c r="U59" s="451"/>
      <c r="V59" s="451"/>
      <c r="W59" s="451"/>
      <c r="X59" s="451"/>
      <c r="Y59" s="451"/>
      <c r="Z59" s="451"/>
      <c r="AA59" s="451"/>
      <c r="AB59" s="451"/>
      <c r="AC59" s="47"/>
    </row>
    <row r="60" spans="1:29" ht="17.100000000000001" customHeight="1" thickBot="1">
      <c r="A60" s="448"/>
      <c r="B60" s="944">
        <f>COUNT(B57:B59)</f>
        <v>0</v>
      </c>
      <c r="C60" s="995" t="s">
        <v>15</v>
      </c>
      <c r="D60" s="996"/>
      <c r="E60" s="27"/>
      <c r="F60" s="27"/>
      <c r="G60" s="658">
        <f>SUM(G57:G59)</f>
        <v>0</v>
      </c>
      <c r="H60" s="54"/>
      <c r="I60" s="55"/>
      <c r="J60" s="56"/>
      <c r="K60" s="335"/>
      <c r="L60" s="56"/>
      <c r="M60" s="189"/>
      <c r="N60" s="180"/>
      <c r="O60" s="29"/>
      <c r="P60" s="85"/>
      <c r="Q60" s="946"/>
      <c r="R60" s="946"/>
      <c r="S60" s="946"/>
      <c r="T60" s="946"/>
      <c r="U60" s="946"/>
      <c r="V60" s="946"/>
      <c r="W60" s="946"/>
      <c r="X60" s="946"/>
      <c r="Y60" s="946"/>
      <c r="Z60" s="946"/>
      <c r="AA60" s="946"/>
      <c r="AB60" s="946"/>
      <c r="AC60" s="47"/>
    </row>
    <row r="61" spans="1:29" ht="7.5" customHeight="1">
      <c r="A61" s="448"/>
      <c r="B61" s="75"/>
      <c r="C61" s="75"/>
      <c r="D61" s="75"/>
      <c r="E61" s="75"/>
      <c r="F61" s="75"/>
      <c r="G61" s="75"/>
      <c r="H61" s="76"/>
      <c r="I61" s="76"/>
      <c r="J61" s="76"/>
      <c r="K61" s="76"/>
      <c r="L61" s="76"/>
      <c r="M61" s="77"/>
      <c r="N61" s="181"/>
      <c r="O61" s="75"/>
      <c r="P61" s="85"/>
      <c r="Q61" s="452"/>
      <c r="R61" s="452"/>
      <c r="S61" s="452"/>
      <c r="T61" s="452"/>
      <c r="U61" s="452"/>
      <c r="V61" s="452"/>
      <c r="W61" s="452"/>
      <c r="X61" s="452"/>
      <c r="Y61" s="452"/>
      <c r="Z61" s="452"/>
      <c r="AA61" s="452"/>
      <c r="AB61" s="452"/>
      <c r="AC61" s="47"/>
    </row>
    <row r="62" spans="1:29" ht="17.100000000000001" customHeight="1" thickBot="1">
      <c r="A62" s="448"/>
      <c r="B62" s="26">
        <f>B60+B56</f>
        <v>0</v>
      </c>
      <c r="C62" s="995" t="s">
        <v>13</v>
      </c>
      <c r="D62" s="996"/>
      <c r="E62" s="27"/>
      <c r="F62" s="27"/>
      <c r="G62" s="26">
        <f>G60+G56</f>
        <v>0</v>
      </c>
      <c r="H62" s="54"/>
      <c r="I62" s="55"/>
      <c r="J62" s="56"/>
      <c r="K62" s="335"/>
      <c r="L62" s="56"/>
      <c r="M62" s="189"/>
      <c r="N62" s="180"/>
      <c r="O62" s="29"/>
      <c r="P62" s="85"/>
      <c r="Q62" s="453">
        <f>SUM(Q53:Q61)</f>
        <v>0</v>
      </c>
      <c r="R62" s="453">
        <f t="shared" ref="R62:AB62" si="0">SUM(R53:R61)</f>
        <v>0</v>
      </c>
      <c r="S62" s="453">
        <f t="shared" si="0"/>
        <v>0</v>
      </c>
      <c r="T62" s="453">
        <f t="shared" si="0"/>
        <v>0</v>
      </c>
      <c r="U62" s="453">
        <f t="shared" si="0"/>
        <v>0</v>
      </c>
      <c r="V62" s="453">
        <f t="shared" si="0"/>
        <v>0</v>
      </c>
      <c r="W62" s="453">
        <f t="shared" si="0"/>
        <v>0</v>
      </c>
      <c r="X62" s="453">
        <f t="shared" si="0"/>
        <v>0</v>
      </c>
      <c r="Y62" s="453">
        <f t="shared" si="0"/>
        <v>0</v>
      </c>
      <c r="Z62" s="453">
        <f t="shared" si="0"/>
        <v>0</v>
      </c>
      <c r="AA62" s="453">
        <f t="shared" si="0"/>
        <v>0</v>
      </c>
      <c r="AB62" s="453">
        <f t="shared" si="0"/>
        <v>0</v>
      </c>
      <c r="AC62" s="47"/>
    </row>
    <row r="63" spans="1:29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7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7.100000000000001" customHeight="1" thickBot="1">
      <c r="A64" s="47"/>
      <c r="B64" s="26">
        <f>B62+B43+B19</f>
        <v>0</v>
      </c>
      <c r="C64" s="995" t="s">
        <v>13</v>
      </c>
      <c r="D64" s="996"/>
      <c r="E64" s="27"/>
      <c r="F64" s="27"/>
      <c r="G64" s="26">
        <f>G62+G43+G19</f>
        <v>0</v>
      </c>
      <c r="H64" s="28"/>
      <c r="I64" s="29"/>
      <c r="J64" s="30"/>
      <c r="K64" s="337"/>
      <c r="L64" s="30"/>
      <c r="M64" s="189"/>
      <c r="N64" s="184"/>
      <c r="O64" s="29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>
      <c r="A71" s="4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>
      <c r="A72" s="4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>
      <c r="A73" s="44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>
      <c r="A74" s="44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202"/>
      <c r="O74" s="47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>
      <c r="A75" s="4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</sheetData>
  <sortState ref="B14:P18">
    <sortCondition ref="F14:F18"/>
  </sortState>
  <mergeCells count="43">
    <mergeCell ref="H27:J27"/>
    <mergeCell ref="O27:O28"/>
    <mergeCell ref="B47:O47"/>
    <mergeCell ref="C41:D41"/>
    <mergeCell ref="Q51:AB51"/>
    <mergeCell ref="B2:O2"/>
    <mergeCell ref="B3:O3"/>
    <mergeCell ref="B6:B7"/>
    <mergeCell ref="D6:D7"/>
    <mergeCell ref="E6:E7"/>
    <mergeCell ref="F6:F7"/>
    <mergeCell ref="H6:J6"/>
    <mergeCell ref="O6:O7"/>
    <mergeCell ref="B23:O23"/>
    <mergeCell ref="B24:O24"/>
    <mergeCell ref="B27:B28"/>
    <mergeCell ref="D27:D28"/>
    <mergeCell ref="C8:D8"/>
    <mergeCell ref="E27:E28"/>
    <mergeCell ref="F27:F28"/>
    <mergeCell ref="C60:D60"/>
    <mergeCell ref="C62:D62"/>
    <mergeCell ref="C64:D64"/>
    <mergeCell ref="C43:D43"/>
    <mergeCell ref="C53:D53"/>
    <mergeCell ref="C57:D57"/>
    <mergeCell ref="B48:O48"/>
    <mergeCell ref="B51:B52"/>
    <mergeCell ref="D51:D52"/>
    <mergeCell ref="E51:E52"/>
    <mergeCell ref="F51:F52"/>
    <mergeCell ref="H51:J51"/>
    <mergeCell ref="O51:O52"/>
    <mergeCell ref="C56:D56"/>
    <mergeCell ref="C10:D10"/>
    <mergeCell ref="C14:D14"/>
    <mergeCell ref="C29:D29"/>
    <mergeCell ref="C38:D38"/>
    <mergeCell ref="C32:D32"/>
    <mergeCell ref="C13:D13"/>
    <mergeCell ref="C17:D17"/>
    <mergeCell ref="C37:D37"/>
    <mergeCell ref="C19:D19"/>
  </mergeCells>
  <pageMargins left="0.5" right="0.2" top="0.5" bottom="0.25" header="0" footer="0"/>
  <pageSetup paperSize="256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75"/>
  <sheetViews>
    <sheetView topLeftCell="A40" workbookViewId="0">
      <selection activeCell="B9" sqref="B9:O10"/>
    </sheetView>
  </sheetViews>
  <sheetFormatPr defaultRowHeight="12.75"/>
  <cols>
    <col min="1" max="1" width="5.7109375" style="16" customWidth="1"/>
    <col min="2" max="2" width="5.140625" style="16" customWidth="1"/>
    <col min="3" max="3" width="10.7109375" style="16" customWidth="1"/>
    <col min="4" max="4" width="23.28515625" style="16" customWidth="1"/>
    <col min="5" max="5" width="11.7109375" style="16" customWidth="1"/>
    <col min="6" max="13" width="10.7109375" style="16" customWidth="1"/>
    <col min="14" max="14" width="12.140625" style="176" customWidth="1"/>
    <col min="15" max="15" width="25.14062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7"/>
      <c r="B3" s="986" t="s">
        <v>43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B8" s="6" t="s">
        <v>28</v>
      </c>
      <c r="C8" s="1017" t="str">
        <f>'Hut-BP'!C8</f>
        <v>Penjualan sd. 2019</v>
      </c>
      <c r="D8" s="1018"/>
      <c r="E8" s="8"/>
      <c r="F8" s="8"/>
      <c r="G8" s="527"/>
      <c r="H8" s="9"/>
      <c r="I8" s="9"/>
      <c r="J8" s="115"/>
      <c r="K8" s="280"/>
      <c r="L8" s="147"/>
      <c r="M8" s="271"/>
      <c r="N8" s="178"/>
      <c r="O8" s="8"/>
      <c r="P8" s="78"/>
      <c r="U8" s="20"/>
    </row>
    <row r="9" spans="1:29" ht="17.100000000000001" customHeight="1">
      <c r="A9" s="671"/>
      <c r="B9" s="3"/>
      <c r="C9" s="627"/>
      <c r="D9" s="37"/>
      <c r="E9" s="51"/>
      <c r="F9" s="37"/>
      <c r="G9" s="668"/>
      <c r="H9" s="52"/>
      <c r="I9" s="79"/>
      <c r="J9" s="115"/>
      <c r="K9" s="280"/>
      <c r="L9" s="147"/>
      <c r="M9" s="271"/>
      <c r="N9" s="178"/>
      <c r="O9" s="8"/>
      <c r="P9" s="7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47"/>
      <c r="B10" s="19"/>
      <c r="C10" s="254"/>
      <c r="D10" s="19"/>
      <c r="E10" s="19"/>
      <c r="F10" s="19"/>
      <c r="G10" s="254"/>
      <c r="H10" s="53"/>
      <c r="I10" s="53"/>
      <c r="J10" s="166"/>
      <c r="K10" s="334"/>
      <c r="L10" s="328"/>
      <c r="M10" s="273"/>
      <c r="N10" s="179"/>
      <c r="O10" s="19"/>
      <c r="P10" s="77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s="155" customFormat="1" ht="17.100000000000001" customHeight="1" thickBot="1">
      <c r="A11" s="46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414"/>
      <c r="L11" s="413"/>
      <c r="M11" s="199"/>
      <c r="N11" s="198"/>
      <c r="O11" s="171"/>
      <c r="P11" s="154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spans="1:29" s="2" customFormat="1" ht="17.100000000000001" customHeight="1">
      <c r="B12" s="319" t="s">
        <v>29</v>
      </c>
      <c r="C12" s="1019" t="str">
        <f>'Hut-BP'!C20</f>
        <v>Penjualan 2020</v>
      </c>
      <c r="D12" s="1020"/>
      <c r="E12" s="321"/>
      <c r="F12" s="321"/>
      <c r="G12" s="321"/>
      <c r="H12" s="322"/>
      <c r="I12" s="322"/>
      <c r="J12" s="323"/>
      <c r="K12" s="336"/>
      <c r="L12" s="369"/>
      <c r="M12" s="364"/>
      <c r="N12" s="325"/>
      <c r="O12" s="321"/>
      <c r="P12" s="78"/>
      <c r="U12" s="20"/>
    </row>
    <row r="13" spans="1:29" ht="17.100000000000001" customHeight="1">
      <c r="A13" s="47"/>
      <c r="B13" s="3"/>
      <c r="C13" s="217"/>
      <c r="D13" s="8"/>
      <c r="E13" s="8"/>
      <c r="F13" s="8"/>
      <c r="G13" s="527"/>
      <c r="H13" s="9"/>
      <c r="I13" s="9"/>
      <c r="J13" s="115"/>
      <c r="K13" s="280"/>
      <c r="L13" s="147"/>
      <c r="M13" s="187"/>
      <c r="N13" s="178"/>
      <c r="O13" s="8"/>
      <c r="P13" s="7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s="21" customFormat="1" ht="17.100000000000001" customHeight="1">
      <c r="A14" s="445"/>
      <c r="B14" s="3"/>
      <c r="C14" s="217"/>
      <c r="D14" s="8"/>
      <c r="E14" s="8"/>
      <c r="F14" s="8"/>
      <c r="G14" s="527"/>
      <c r="H14" s="9"/>
      <c r="I14" s="9"/>
      <c r="J14" s="115"/>
      <c r="K14" s="280"/>
      <c r="L14" s="147"/>
      <c r="M14" s="187"/>
      <c r="N14" s="178"/>
      <c r="O14" s="8"/>
      <c r="P14" s="77"/>
      <c r="Q14" s="47"/>
      <c r="R14" s="47"/>
      <c r="S14" s="47"/>
      <c r="T14" s="47"/>
      <c r="U14" s="47"/>
      <c r="V14" s="445"/>
      <c r="W14" s="445"/>
      <c r="X14" s="445"/>
      <c r="Y14" s="445"/>
      <c r="Z14" s="445"/>
      <c r="AA14" s="445"/>
      <c r="AB14" s="445"/>
      <c r="AC14" s="445"/>
    </row>
    <row r="15" spans="1:29" s="172" customFormat="1" ht="17.100000000000001" customHeight="1" thickBot="1">
      <c r="A15" s="468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415"/>
      <c r="J15" s="413"/>
      <c r="K15" s="414"/>
      <c r="L15" s="413"/>
      <c r="M15" s="199"/>
      <c r="N15" s="198"/>
      <c r="O15" s="171"/>
      <c r="P15" s="154"/>
      <c r="Q15" s="467"/>
      <c r="R15" s="467"/>
      <c r="S15" s="467"/>
      <c r="T15" s="467"/>
      <c r="U15" s="467"/>
      <c r="V15" s="468"/>
      <c r="W15" s="468"/>
      <c r="X15" s="468"/>
      <c r="Y15" s="468"/>
      <c r="Z15" s="468"/>
      <c r="AA15" s="468"/>
      <c r="AB15" s="468"/>
      <c r="AC15" s="468"/>
    </row>
    <row r="16" spans="1:29" s="21" customFormat="1" ht="7.5" customHeight="1">
      <c r="A16" s="445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77"/>
      <c r="Q16" s="47"/>
      <c r="R16" s="47"/>
      <c r="S16" s="47"/>
      <c r="T16" s="47"/>
      <c r="U16" s="47"/>
      <c r="V16" s="445"/>
      <c r="W16" s="445"/>
      <c r="X16" s="445"/>
      <c r="Y16" s="445"/>
      <c r="Z16" s="445"/>
      <c r="AA16" s="445"/>
      <c r="AB16" s="445"/>
      <c r="AC16" s="445"/>
    </row>
    <row r="17" spans="1:29" s="172" customFormat="1" ht="17.100000000000001" customHeight="1" thickBot="1">
      <c r="A17" s="468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415"/>
      <c r="J17" s="413"/>
      <c r="K17" s="414"/>
      <c r="L17" s="413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20.100000000000001" customHeight="1">
      <c r="A21" s="47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20.100000000000001" customHeight="1">
      <c r="A22" s="47"/>
      <c r="B22" s="986" t="s">
        <v>43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7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2" customFormat="1" ht="17.100000000000001" customHeight="1"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22"/>
    </row>
    <row r="26" spans="1:29" s="2" customFormat="1" ht="17.100000000000001" customHeight="1" thickBot="1"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22"/>
    </row>
    <row r="27" spans="1:29" s="2" customFormat="1" ht="17.100000000000001" customHeight="1">
      <c r="B27" s="6" t="s">
        <v>28</v>
      </c>
      <c r="C27" s="1017" t="str">
        <f>'Hut-BP'!C8</f>
        <v>Penjualan sd. 2019</v>
      </c>
      <c r="D27" s="1018"/>
      <c r="E27" s="8"/>
      <c r="F27" s="8"/>
      <c r="G27" s="527"/>
      <c r="H27" s="9"/>
      <c r="I27" s="9"/>
      <c r="J27" s="115"/>
      <c r="K27" s="280"/>
      <c r="L27" s="147"/>
      <c r="M27" s="187"/>
      <c r="N27" s="178"/>
      <c r="O27" s="8"/>
      <c r="P27" s="78"/>
      <c r="U27" s="20"/>
    </row>
    <row r="28" spans="1:29" ht="17.100000000000001" customHeight="1">
      <c r="A28" s="47"/>
      <c r="B28" s="3"/>
      <c r="C28" s="217"/>
      <c r="D28" s="37"/>
      <c r="E28" s="37"/>
      <c r="F28" s="88"/>
      <c r="G28" s="397"/>
      <c r="H28" s="102"/>
      <c r="I28" s="79"/>
      <c r="J28" s="115"/>
      <c r="K28" s="280"/>
      <c r="L28" s="147"/>
      <c r="M28" s="187"/>
      <c r="N28" s="178"/>
      <c r="O28" s="8"/>
      <c r="P28" s="7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7.100000000000001" customHeight="1">
      <c r="A29" s="47"/>
      <c r="B29" s="19"/>
      <c r="C29" s="254"/>
      <c r="D29" s="19"/>
      <c r="E29" s="19"/>
      <c r="F29" s="19"/>
      <c r="G29" s="254"/>
      <c r="H29" s="53"/>
      <c r="I29" s="53"/>
      <c r="J29" s="166"/>
      <c r="K29" s="334"/>
      <c r="L29" s="328"/>
      <c r="M29" s="188"/>
      <c r="N29" s="179"/>
      <c r="O29" s="19"/>
      <c r="P29" s="77"/>
      <c r="Q29" s="47"/>
      <c r="R29" s="447"/>
      <c r="S29" s="447"/>
      <c r="T29" s="4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7.100000000000001" customHeight="1" thickBot="1">
      <c r="A30" s="47"/>
      <c r="B30" s="944">
        <f>COUNT(B27:B29)</f>
        <v>0</v>
      </c>
      <c r="C30" s="995" t="s">
        <v>15</v>
      </c>
      <c r="D30" s="996"/>
      <c r="E30" s="27"/>
      <c r="F30" s="27"/>
      <c r="G30" s="658">
        <f>SUM(G27:G29)</f>
        <v>0</v>
      </c>
      <c r="H30" s="54"/>
      <c r="I30" s="55"/>
      <c r="J30" s="56"/>
      <c r="K30" s="335"/>
      <c r="L30" s="56"/>
      <c r="M30" s="189"/>
      <c r="N30" s="180"/>
      <c r="O30" s="29"/>
      <c r="P30" s="7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s="2" customFormat="1" ht="17.100000000000001" customHeight="1">
      <c r="B31" s="319" t="s">
        <v>29</v>
      </c>
      <c r="C31" s="1019" t="str">
        <f>'Hut-BP'!C20</f>
        <v>Penjualan 2020</v>
      </c>
      <c r="D31" s="1020"/>
      <c r="E31" s="321"/>
      <c r="F31" s="321"/>
      <c r="G31" s="321"/>
      <c r="H31" s="322"/>
      <c r="I31" s="322"/>
      <c r="J31" s="323"/>
      <c r="K31" s="336"/>
      <c r="L31" s="369"/>
      <c r="M31" s="364"/>
      <c r="N31" s="325"/>
      <c r="O31" s="321"/>
      <c r="P31" s="78"/>
      <c r="U31" s="20"/>
    </row>
    <row r="32" spans="1:29" ht="17.100000000000001" customHeight="1">
      <c r="A32" s="47"/>
      <c r="B32" s="3"/>
      <c r="C32" s="217"/>
      <c r="D32" s="8"/>
      <c r="E32" s="8"/>
      <c r="F32" s="8"/>
      <c r="G32" s="527"/>
      <c r="H32" s="9"/>
      <c r="I32" s="9"/>
      <c r="J32" s="115"/>
      <c r="K32" s="280"/>
      <c r="L32" s="147"/>
      <c r="M32" s="187"/>
      <c r="N32" s="178"/>
      <c r="O32" s="8"/>
      <c r="P32" s="7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s="21" customFormat="1" ht="17.100000000000001" customHeight="1">
      <c r="A33" s="445"/>
      <c r="B33" s="3"/>
      <c r="C33" s="217"/>
      <c r="D33" s="8"/>
      <c r="E33" s="8"/>
      <c r="F33" s="8"/>
      <c r="G33" s="527"/>
      <c r="H33" s="9"/>
      <c r="I33" s="9"/>
      <c r="J33" s="115"/>
      <c r="K33" s="280"/>
      <c r="L33" s="147"/>
      <c r="M33" s="187"/>
      <c r="N33" s="178"/>
      <c r="O33" s="8"/>
      <c r="P33" s="77"/>
      <c r="Q33" s="47"/>
      <c r="R33" s="47"/>
      <c r="S33" s="47"/>
      <c r="T33" s="47"/>
      <c r="U33" s="47"/>
      <c r="V33" s="445"/>
      <c r="W33" s="445"/>
      <c r="X33" s="445"/>
      <c r="Y33" s="445"/>
      <c r="Z33" s="445"/>
      <c r="AA33" s="445"/>
      <c r="AB33" s="445"/>
      <c r="AC33" s="445"/>
    </row>
    <row r="34" spans="1:29" s="21" customFormat="1" ht="17.100000000000001" customHeight="1" thickBot="1">
      <c r="A34" s="445"/>
      <c r="B34" s="944">
        <f>COUNT(B31:B33)</f>
        <v>0</v>
      </c>
      <c r="C34" s="995" t="s">
        <v>15</v>
      </c>
      <c r="D34" s="996"/>
      <c r="E34" s="27"/>
      <c r="F34" s="27"/>
      <c r="G34" s="658">
        <f>SUM(G31:G33)</f>
        <v>0</v>
      </c>
      <c r="H34" s="54"/>
      <c r="I34" s="55"/>
      <c r="J34" s="56"/>
      <c r="K34" s="335"/>
      <c r="L34" s="56"/>
      <c r="M34" s="189"/>
      <c r="N34" s="180"/>
      <c r="O34" s="29"/>
      <c r="P34" s="77"/>
      <c r="Q34" s="47"/>
      <c r="R34" s="47"/>
      <c r="S34" s="47"/>
      <c r="T34" s="47"/>
      <c r="U34" s="47"/>
      <c r="V34" s="445"/>
      <c r="W34" s="445"/>
      <c r="X34" s="445"/>
      <c r="Y34" s="445"/>
      <c r="Z34" s="445"/>
      <c r="AA34" s="445"/>
      <c r="AB34" s="445"/>
      <c r="AC34" s="445"/>
    </row>
    <row r="35" spans="1:29" s="21" customFormat="1" ht="7.5" customHeight="1">
      <c r="A35" s="445"/>
      <c r="B35" s="75"/>
      <c r="C35" s="75"/>
      <c r="D35" s="75"/>
      <c r="E35" s="75"/>
      <c r="F35" s="75"/>
      <c r="G35" s="75"/>
      <c r="H35" s="76"/>
      <c r="I35" s="76"/>
      <c r="J35" s="76"/>
      <c r="K35" s="76"/>
      <c r="L35" s="76"/>
      <c r="M35" s="77"/>
      <c r="N35" s="181"/>
      <c r="O35" s="75"/>
      <c r="P35" s="77"/>
      <c r="Q35" s="47"/>
      <c r="R35" s="47"/>
      <c r="S35" s="47"/>
      <c r="T35" s="47"/>
      <c r="U35" s="47"/>
      <c r="V35" s="445"/>
      <c r="W35" s="445"/>
      <c r="X35" s="445"/>
      <c r="Y35" s="445"/>
      <c r="Z35" s="445"/>
      <c r="AA35" s="445"/>
      <c r="AB35" s="445"/>
      <c r="AC35" s="445"/>
    </row>
    <row r="36" spans="1:29" s="21" customFormat="1" ht="17.100000000000001" customHeight="1" thickBot="1">
      <c r="A36" s="445"/>
      <c r="B36" s="26">
        <f>B34+B30</f>
        <v>0</v>
      </c>
      <c r="C36" s="995" t="s">
        <v>13</v>
      </c>
      <c r="D36" s="996"/>
      <c r="E36" s="27"/>
      <c r="F36" s="27"/>
      <c r="G36" s="658">
        <f>G30+G34</f>
        <v>0</v>
      </c>
      <c r="H36" s="54"/>
      <c r="I36" s="55"/>
      <c r="J36" s="56"/>
      <c r="K36" s="335"/>
      <c r="L36" s="56"/>
      <c r="M36" s="189"/>
      <c r="N36" s="180"/>
      <c r="O36" s="29"/>
      <c r="P36" s="77"/>
      <c r="Q36" s="47"/>
      <c r="R36" s="47"/>
      <c r="S36" s="47"/>
      <c r="T36" s="47"/>
      <c r="U36" s="47"/>
      <c r="V36" s="445"/>
      <c r="W36" s="445"/>
      <c r="X36" s="445"/>
      <c r="Y36" s="445"/>
      <c r="Z36" s="445"/>
      <c r="AA36" s="445"/>
      <c r="AB36" s="445"/>
      <c r="AC36" s="445"/>
    </row>
    <row r="37" spans="1:29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202"/>
      <c r="O37" s="47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20.100000000000001" customHeight="1">
      <c r="A40" s="448"/>
      <c r="B40" s="986" t="s">
        <v>47</v>
      </c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20.100000000000001" customHeight="1">
      <c r="A41" s="448"/>
      <c r="B41" s="986" t="s">
        <v>43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446"/>
      <c r="C42" s="446"/>
      <c r="D42" s="446"/>
      <c r="E42" s="446"/>
      <c r="F42" s="446"/>
      <c r="G42" s="647"/>
      <c r="H42" s="446"/>
      <c r="I42" s="446"/>
      <c r="J42" s="446"/>
      <c r="K42" s="446"/>
      <c r="L42" s="446"/>
      <c r="M42" s="446"/>
      <c r="N42" s="446"/>
      <c r="O42" s="44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>
      <c r="A43" s="4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s="2" customFormat="1" ht="17.100000000000001" customHeight="1">
      <c r="A44" s="119"/>
      <c r="B44" s="987" t="s">
        <v>22</v>
      </c>
      <c r="C44" s="435" t="s">
        <v>73</v>
      </c>
      <c r="D44" s="987" t="s">
        <v>0</v>
      </c>
      <c r="E44" s="989" t="s">
        <v>1</v>
      </c>
      <c r="F44" s="1000" t="s">
        <v>2</v>
      </c>
      <c r="G44" s="649" t="s">
        <v>88</v>
      </c>
      <c r="H44" s="1002" t="s">
        <v>14</v>
      </c>
      <c r="I44" s="1003"/>
      <c r="J44" s="1003"/>
      <c r="K44" s="435" t="s">
        <v>73</v>
      </c>
      <c r="L44" s="435" t="s">
        <v>73</v>
      </c>
      <c r="M44" s="161" t="s">
        <v>22</v>
      </c>
      <c r="N44" s="162" t="s">
        <v>49</v>
      </c>
      <c r="O44" s="984" t="s">
        <v>12</v>
      </c>
      <c r="P44" s="80"/>
      <c r="Q44" s="1004" t="str">
        <f>'Hut-BP'!Q52:AB52</f>
        <v>Terbit 2020</v>
      </c>
      <c r="R44" s="1021"/>
      <c r="S44" s="1021"/>
      <c r="T44" s="1021"/>
      <c r="U44" s="1021"/>
      <c r="V44" s="1021"/>
      <c r="W44" s="1021"/>
      <c r="X44" s="1021"/>
      <c r="Y44" s="1021"/>
      <c r="Z44" s="1021"/>
      <c r="AA44" s="1021"/>
      <c r="AB44" s="1022"/>
    </row>
    <row r="45" spans="1:29" s="2" customFormat="1" ht="17.100000000000001" customHeight="1" thickBot="1">
      <c r="A45" s="119"/>
      <c r="B45" s="988"/>
      <c r="C45" s="304" t="s">
        <v>74</v>
      </c>
      <c r="D45" s="988"/>
      <c r="E45" s="990"/>
      <c r="F45" s="1001"/>
      <c r="G45" s="650" t="s">
        <v>89</v>
      </c>
      <c r="H45" s="31" t="s">
        <v>86</v>
      </c>
      <c r="I45" s="32" t="s">
        <v>23</v>
      </c>
      <c r="J45" s="33" t="s">
        <v>36</v>
      </c>
      <c r="K45" s="304" t="s">
        <v>77</v>
      </c>
      <c r="L45" s="304" t="s">
        <v>75</v>
      </c>
      <c r="M45" s="31" t="s">
        <v>23</v>
      </c>
      <c r="N45" s="163" t="s">
        <v>48</v>
      </c>
      <c r="O45" s="985"/>
      <c r="P45" s="80"/>
      <c r="Q45" s="436" t="s">
        <v>58</v>
      </c>
      <c r="R45" s="436" t="s">
        <v>59</v>
      </c>
      <c r="S45" s="436" t="s">
        <v>60</v>
      </c>
      <c r="T45" s="436" t="s">
        <v>61</v>
      </c>
      <c r="U45" s="436" t="s">
        <v>62</v>
      </c>
      <c r="V45" s="436" t="s">
        <v>63</v>
      </c>
      <c r="W45" s="436" t="s">
        <v>64</v>
      </c>
      <c r="X45" s="436" t="s">
        <v>65</v>
      </c>
      <c r="Y45" s="436" t="s">
        <v>66</v>
      </c>
      <c r="Z45" s="436" t="s">
        <v>67</v>
      </c>
      <c r="AA45" s="436" t="s">
        <v>68</v>
      </c>
      <c r="AB45" s="436" t="s">
        <v>69</v>
      </c>
    </row>
    <row r="46" spans="1:29" s="2" customFormat="1" ht="17.100000000000001" customHeight="1">
      <c r="A46" s="119"/>
      <c r="B46" s="6" t="s">
        <v>28</v>
      </c>
      <c r="C46" s="1017" t="str">
        <f>'Hut-BP'!C8</f>
        <v>Penjualan sd. 2019</v>
      </c>
      <c r="D46" s="1018"/>
      <c r="E46" s="8"/>
      <c r="F46" s="8"/>
      <c r="G46" s="527"/>
      <c r="H46" s="9"/>
      <c r="I46" s="9"/>
      <c r="J46" s="115"/>
      <c r="K46" s="280"/>
      <c r="L46" s="147"/>
      <c r="M46" s="193"/>
      <c r="N46" s="178"/>
      <c r="O46" s="8"/>
      <c r="P46" s="80"/>
      <c r="Q46" s="251"/>
      <c r="R46" s="251"/>
      <c r="S46" s="251"/>
      <c r="T46" s="251"/>
      <c r="U46" s="252"/>
      <c r="V46" s="251"/>
      <c r="W46" s="251"/>
      <c r="X46" s="251"/>
      <c r="Y46" s="251"/>
      <c r="Z46" s="251"/>
      <c r="AA46" s="251"/>
      <c r="AB46" s="251"/>
    </row>
    <row r="47" spans="1:29" s="125" customFormat="1" ht="17.100000000000001" customHeight="1">
      <c r="A47" s="449"/>
      <c r="B47" s="13"/>
      <c r="C47" s="224"/>
      <c r="D47" s="128"/>
      <c r="E47" s="128"/>
      <c r="F47" s="128"/>
      <c r="G47" s="657"/>
      <c r="H47" s="129"/>
      <c r="I47" s="123"/>
      <c r="J47" s="167"/>
      <c r="K47" s="281"/>
      <c r="L47" s="327"/>
      <c r="M47" s="195"/>
      <c r="N47" s="182"/>
      <c r="O47" s="122"/>
      <c r="P47" s="157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4"/>
    </row>
    <row r="48" spans="1:29" ht="17.100000000000001" customHeight="1">
      <c r="A48" s="448"/>
      <c r="B48" s="19"/>
      <c r="C48" s="254"/>
      <c r="D48" s="19"/>
      <c r="E48" s="19"/>
      <c r="F48" s="19"/>
      <c r="G48" s="254"/>
      <c r="H48" s="53"/>
      <c r="I48" s="53"/>
      <c r="J48" s="166"/>
      <c r="K48" s="334"/>
      <c r="L48" s="328"/>
      <c r="M48" s="200"/>
      <c r="N48" s="179"/>
      <c r="O48" s="19"/>
      <c r="P48" s="85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  <c r="AB48" s="451"/>
      <c r="AC48" s="47"/>
    </row>
    <row r="49" spans="1:29" ht="17.100000000000001" customHeight="1" thickBot="1">
      <c r="A49" s="448"/>
      <c r="B49" s="944">
        <f>COUNT(B46:B48)</f>
        <v>0</v>
      </c>
      <c r="C49" s="995" t="s">
        <v>15</v>
      </c>
      <c r="D49" s="996"/>
      <c r="E49" s="27"/>
      <c r="F49" s="27"/>
      <c r="G49" s="653">
        <f>SUM(G46:G48)</f>
        <v>0</v>
      </c>
      <c r="H49" s="54"/>
      <c r="I49" s="55"/>
      <c r="J49" s="56"/>
      <c r="K49" s="335"/>
      <c r="L49" s="56"/>
      <c r="M49" s="189"/>
      <c r="N49" s="180"/>
      <c r="O49" s="29"/>
      <c r="P49" s="85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7"/>
    </row>
    <row r="50" spans="1:29" s="2" customFormat="1" ht="17.100000000000001" customHeight="1">
      <c r="A50" s="119"/>
      <c r="B50" s="319" t="s">
        <v>29</v>
      </c>
      <c r="C50" s="1019" t="str">
        <f>'Hut-BP'!C20</f>
        <v>Penjualan 2020</v>
      </c>
      <c r="D50" s="1020"/>
      <c r="E50" s="321"/>
      <c r="F50" s="321"/>
      <c r="G50" s="321"/>
      <c r="H50" s="322"/>
      <c r="I50" s="322"/>
      <c r="J50" s="323"/>
      <c r="K50" s="336"/>
      <c r="L50" s="369"/>
      <c r="M50" s="324"/>
      <c r="N50" s="325"/>
      <c r="O50" s="321"/>
      <c r="P50" s="80"/>
      <c r="Q50" s="251"/>
      <c r="R50" s="251"/>
      <c r="S50" s="251"/>
      <c r="T50" s="251"/>
      <c r="U50" s="252"/>
      <c r="V50" s="251"/>
      <c r="W50" s="251"/>
      <c r="X50" s="251"/>
      <c r="Y50" s="251"/>
      <c r="Z50" s="251"/>
      <c r="AA50" s="251"/>
      <c r="AB50" s="251"/>
    </row>
    <row r="51" spans="1:29" ht="17.100000000000001" customHeight="1">
      <c r="A51" s="448"/>
      <c r="B51" s="3"/>
      <c r="C51" s="217"/>
      <c r="D51" s="8"/>
      <c r="E51" s="8"/>
      <c r="F51" s="8"/>
      <c r="G51" s="527"/>
      <c r="H51" s="9"/>
      <c r="I51" s="9"/>
      <c r="J51" s="115"/>
      <c r="K51" s="280"/>
      <c r="L51" s="147"/>
      <c r="M51" s="193"/>
      <c r="N51" s="178"/>
      <c r="O51" s="8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80"/>
      <c r="L52" s="147"/>
      <c r="M52" s="193"/>
      <c r="N52" s="178"/>
      <c r="O52" s="8"/>
      <c r="P52" s="85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7"/>
    </row>
    <row r="53" spans="1:29" ht="17.100000000000001" customHeight="1" thickBot="1">
      <c r="A53" s="448"/>
      <c r="B53" s="944">
        <f>COUNT(B50:B52)</f>
        <v>0</v>
      </c>
      <c r="C53" s="995" t="s">
        <v>15</v>
      </c>
      <c r="D53" s="996"/>
      <c r="E53" s="27"/>
      <c r="F53" s="27"/>
      <c r="G53" s="653">
        <f>SUM(G50:G52)</f>
        <v>0</v>
      </c>
      <c r="H53" s="54"/>
      <c r="I53" s="55"/>
      <c r="J53" s="56"/>
      <c r="K53" s="335"/>
      <c r="L53" s="56"/>
      <c r="M53" s="189"/>
      <c r="N53" s="180"/>
      <c r="O53" s="29"/>
      <c r="P53" s="85"/>
      <c r="Q53" s="946"/>
      <c r="R53" s="946"/>
      <c r="S53" s="946"/>
      <c r="T53" s="946"/>
      <c r="U53" s="946"/>
      <c r="V53" s="946"/>
      <c r="W53" s="946"/>
      <c r="X53" s="946"/>
      <c r="Y53" s="946"/>
      <c r="Z53" s="946"/>
      <c r="AA53" s="946"/>
      <c r="AB53" s="946"/>
      <c r="AC53" s="47"/>
    </row>
    <row r="54" spans="1:29" ht="7.5" customHeight="1">
      <c r="A54" s="448"/>
      <c r="B54" s="75"/>
      <c r="C54" s="75"/>
      <c r="D54" s="75"/>
      <c r="E54" s="75"/>
      <c r="F54" s="75"/>
      <c r="G54" s="75"/>
      <c r="H54" s="76"/>
      <c r="I54" s="76"/>
      <c r="J54" s="76"/>
      <c r="K54" s="76"/>
      <c r="L54" s="76"/>
      <c r="M54" s="77"/>
      <c r="N54" s="181"/>
      <c r="O54" s="75"/>
      <c r="P54" s="85"/>
      <c r="Q54" s="452"/>
      <c r="R54" s="452"/>
      <c r="S54" s="452"/>
      <c r="T54" s="452"/>
      <c r="U54" s="452"/>
      <c r="V54" s="452"/>
      <c r="W54" s="452"/>
      <c r="X54" s="452"/>
      <c r="Y54" s="452"/>
      <c r="Z54" s="452"/>
      <c r="AA54" s="452"/>
      <c r="AB54" s="452"/>
      <c r="AC54" s="47"/>
    </row>
    <row r="55" spans="1:29" ht="17.100000000000001" customHeight="1" thickBot="1">
      <c r="A55" s="448"/>
      <c r="B55" s="26">
        <f>B53+B49</f>
        <v>0</v>
      </c>
      <c r="C55" s="995" t="s">
        <v>13</v>
      </c>
      <c r="D55" s="996"/>
      <c r="E55" s="27"/>
      <c r="F55" s="27"/>
      <c r="G55" s="26">
        <f>G53+G49</f>
        <v>0</v>
      </c>
      <c r="H55" s="54"/>
      <c r="I55" s="55"/>
      <c r="J55" s="56"/>
      <c r="K55" s="335"/>
      <c r="L55" s="56"/>
      <c r="M55" s="189"/>
      <c r="N55" s="180"/>
      <c r="O55" s="29"/>
      <c r="P55" s="85"/>
      <c r="Q55" s="453">
        <f>SUM(Q46:Q54)</f>
        <v>0</v>
      </c>
      <c r="R55" s="453">
        <f t="shared" ref="R55:AB55" si="0">SUM(R46:R54)</f>
        <v>0</v>
      </c>
      <c r="S55" s="453">
        <f t="shared" si="0"/>
        <v>0</v>
      </c>
      <c r="T55" s="453">
        <f t="shared" si="0"/>
        <v>0</v>
      </c>
      <c r="U55" s="453">
        <f t="shared" si="0"/>
        <v>0</v>
      </c>
      <c r="V55" s="453">
        <f t="shared" si="0"/>
        <v>0</v>
      </c>
      <c r="W55" s="453">
        <f t="shared" si="0"/>
        <v>0</v>
      </c>
      <c r="X55" s="453">
        <f t="shared" si="0"/>
        <v>0</v>
      </c>
      <c r="Y55" s="453">
        <f t="shared" si="0"/>
        <v>0</v>
      </c>
      <c r="Z55" s="453">
        <f t="shared" si="0"/>
        <v>0</v>
      </c>
      <c r="AA55" s="453">
        <f t="shared" si="0"/>
        <v>0</v>
      </c>
      <c r="AB55" s="453">
        <f t="shared" si="0"/>
        <v>0</v>
      </c>
      <c r="AC55" s="47"/>
    </row>
    <row r="56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77"/>
      <c r="N56" s="202"/>
      <c r="O56" s="47"/>
      <c r="P56" s="4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7.100000000000001" customHeight="1" thickBot="1">
      <c r="A57" s="47"/>
      <c r="B57" s="26">
        <f>B55+B36+B17</f>
        <v>0</v>
      </c>
      <c r="C57" s="995" t="s">
        <v>13</v>
      </c>
      <c r="D57" s="996"/>
      <c r="E57" s="27"/>
      <c r="F57" s="27"/>
      <c r="G57" s="26">
        <f>G55+G36+G17</f>
        <v>0</v>
      </c>
      <c r="H57" s="28"/>
      <c r="I57" s="29"/>
      <c r="J57" s="30"/>
      <c r="K57" s="337"/>
      <c r="L57" s="30"/>
      <c r="M57" s="189"/>
      <c r="N57" s="184"/>
      <c r="O57" s="29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202"/>
      <c r="O74" s="47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</sheetData>
  <sortState ref="B9:P13">
    <sortCondition ref="F9:F13"/>
  </sortState>
  <mergeCells count="41">
    <mergeCell ref="O25:O26"/>
    <mergeCell ref="B40:O40"/>
    <mergeCell ref="B41:O41"/>
    <mergeCell ref="B44:B45"/>
    <mergeCell ref="D44:D45"/>
    <mergeCell ref="E44:E45"/>
    <mergeCell ref="F44:F45"/>
    <mergeCell ref="H44:J44"/>
    <mergeCell ref="O44:O45"/>
    <mergeCell ref="Q44:AB44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C53:D53"/>
    <mergeCell ref="C57:D57"/>
    <mergeCell ref="C55:D55"/>
    <mergeCell ref="C36:D36"/>
    <mergeCell ref="C50:D50"/>
    <mergeCell ref="C49:D49"/>
    <mergeCell ref="C8:D8"/>
    <mergeCell ref="C12:D12"/>
    <mergeCell ref="C27:D27"/>
    <mergeCell ref="C46:D46"/>
    <mergeCell ref="C31:D31"/>
    <mergeCell ref="C11:D11"/>
    <mergeCell ref="C15:D15"/>
    <mergeCell ref="C30:D30"/>
    <mergeCell ref="C34:D34"/>
    <mergeCell ref="C17:D17"/>
  </mergeCells>
  <printOptions horizontalCentered="1"/>
  <pageMargins left="0.5" right="0.2" top="0.5" bottom="0.2" header="0" footer="0"/>
  <pageSetup paperSize="256" scale="9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88"/>
  <sheetViews>
    <sheetView topLeftCell="A72" workbookViewId="0">
      <selection activeCell="B30" sqref="B30:O46"/>
    </sheetView>
  </sheetViews>
  <sheetFormatPr defaultRowHeight="12.75"/>
  <cols>
    <col min="1" max="1" width="5.7109375" style="118" customWidth="1"/>
    <col min="2" max="2" width="5.140625" style="16" customWidth="1"/>
    <col min="3" max="3" width="8.7109375" style="16" customWidth="1"/>
    <col min="4" max="4" width="25.42578125" style="16" customWidth="1"/>
    <col min="5" max="5" width="13.7109375" style="16" customWidth="1"/>
    <col min="6" max="9" width="10.7109375" style="16" customWidth="1"/>
    <col min="10" max="10" width="11.28515625" style="16" customWidth="1"/>
    <col min="11" max="13" width="10.7109375" style="16" customWidth="1"/>
    <col min="14" max="14" width="12.140625" style="176" customWidth="1"/>
    <col min="15" max="15" width="28.8554687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48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48"/>
      <c r="B3" s="986" t="s">
        <v>41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A8" s="119"/>
      <c r="B8" s="312" t="s">
        <v>28</v>
      </c>
      <c r="C8" s="1010" t="str">
        <f>'Hut-VKB'!C8:D8</f>
        <v>Penjualan sd. 2019</v>
      </c>
      <c r="D8" s="1011"/>
      <c r="E8" s="314"/>
      <c r="F8" s="314"/>
      <c r="G8" s="314"/>
      <c r="H8" s="385"/>
      <c r="I8" s="385"/>
      <c r="J8" s="330"/>
      <c r="K8" s="363"/>
      <c r="L8" s="329"/>
      <c r="M8" s="959"/>
      <c r="N8" s="177"/>
      <c r="O8" s="314"/>
      <c r="P8" s="78"/>
      <c r="U8" s="20"/>
    </row>
    <row r="9" spans="1:29" ht="17.100000000000001" customHeight="1">
      <c r="A9" s="448"/>
      <c r="B9" s="788"/>
      <c r="C9" s="1023" t="s">
        <v>25</v>
      </c>
      <c r="D9" s="1024"/>
      <c r="E9" s="804"/>
      <c r="F9" s="804"/>
      <c r="G9" s="804"/>
      <c r="H9" s="960"/>
      <c r="I9" s="960"/>
      <c r="J9" s="950"/>
      <c r="K9" s="895"/>
      <c r="L9" s="749"/>
      <c r="M9" s="958"/>
      <c r="N9" s="796"/>
      <c r="O9" s="788"/>
      <c r="P9" s="85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s="125" customFormat="1" ht="17.100000000000001" customHeight="1">
      <c r="A10" s="614"/>
      <c r="B10" s="804"/>
      <c r="C10" s="942"/>
      <c r="D10" s="961"/>
      <c r="E10" s="804"/>
      <c r="F10" s="804"/>
      <c r="G10" s="804"/>
      <c r="H10" s="962"/>
      <c r="I10" s="962"/>
      <c r="J10" s="951"/>
      <c r="K10" s="615"/>
      <c r="L10" s="963"/>
      <c r="M10" s="952"/>
      <c r="N10" s="964"/>
      <c r="O10" s="804"/>
      <c r="P10" s="135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70"/>
      <c r="AB10" s="470"/>
      <c r="AC10" s="454"/>
    </row>
    <row r="11" spans="1:29" s="2" customFormat="1" ht="17.100000000000001" customHeight="1">
      <c r="A11" s="119"/>
      <c r="B11" s="804"/>
      <c r="C11" s="965"/>
      <c r="D11" s="966"/>
      <c r="E11" s="804"/>
      <c r="F11" s="804"/>
      <c r="G11" s="793"/>
      <c r="H11" s="920"/>
      <c r="I11" s="920"/>
      <c r="J11" s="951"/>
      <c r="K11" s="895"/>
      <c r="L11" s="749"/>
      <c r="M11" s="958"/>
      <c r="N11" s="796"/>
      <c r="O11" s="793"/>
      <c r="P11" s="78"/>
      <c r="U11" s="20"/>
    </row>
    <row r="12" spans="1:29" ht="17.100000000000001" customHeight="1">
      <c r="A12" s="448"/>
      <c r="B12" s="528"/>
      <c r="C12" s="528"/>
      <c r="D12" s="528"/>
      <c r="E12" s="528"/>
      <c r="F12" s="528"/>
      <c r="G12" s="528"/>
      <c r="H12" s="789"/>
      <c r="I12" s="789"/>
      <c r="J12" s="967"/>
      <c r="K12" s="968"/>
      <c r="L12" s="402"/>
      <c r="M12" s="969"/>
      <c r="N12" s="191"/>
      <c r="O12" s="528"/>
      <c r="P12" s="77"/>
      <c r="Q12" s="47"/>
      <c r="R12" s="447"/>
      <c r="S12" s="447"/>
      <c r="T12" s="4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7.100000000000001" customHeight="1" thickBot="1">
      <c r="A13" s="448"/>
      <c r="B13" s="944">
        <f>COUNT(B8:B12)</f>
        <v>0</v>
      </c>
      <c r="C13" s="995" t="s">
        <v>15</v>
      </c>
      <c r="D13" s="996"/>
      <c r="E13" s="112"/>
      <c r="F13" s="112"/>
      <c r="G13" s="658">
        <f>SUM(G8:G12)</f>
        <v>0</v>
      </c>
      <c r="H13" s="170"/>
      <c r="I13" s="170"/>
      <c r="J13" s="413"/>
      <c r="K13" s="414"/>
      <c r="L13" s="413"/>
      <c r="M13" s="199"/>
      <c r="N13" s="198"/>
      <c r="O13" s="171"/>
      <c r="P13" s="7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s="2" customFormat="1" ht="17.100000000000001" customHeight="1">
      <c r="A14" s="119"/>
      <c r="B14" s="319" t="s">
        <v>29</v>
      </c>
      <c r="C14" s="1019" t="str">
        <f>'Hut-VKB'!C12:D12</f>
        <v>Penjualan 2020</v>
      </c>
      <c r="D14" s="1020"/>
      <c r="E14" s="321"/>
      <c r="F14" s="321"/>
      <c r="G14" s="607"/>
      <c r="H14" s="322"/>
      <c r="I14" s="322"/>
      <c r="J14" s="323"/>
      <c r="K14" s="336"/>
      <c r="L14" s="369"/>
      <c r="M14" s="364"/>
      <c r="N14" s="325"/>
      <c r="O14" s="321"/>
      <c r="P14" s="78"/>
      <c r="U14" s="20"/>
    </row>
    <row r="15" spans="1:29" s="2" customFormat="1" ht="17.100000000000001" customHeight="1">
      <c r="A15" s="119"/>
      <c r="B15" s="296"/>
      <c r="C15" s="939"/>
      <c r="D15" s="914"/>
      <c r="E15" s="804"/>
      <c r="F15" s="804"/>
      <c r="G15" s="321"/>
      <c r="H15" s="322"/>
      <c r="I15" s="322"/>
      <c r="J15" s="167"/>
      <c r="K15" s="817"/>
      <c r="L15" s="369"/>
      <c r="M15" s="913"/>
      <c r="N15" s="325"/>
      <c r="O15" s="321"/>
      <c r="P15" s="78"/>
      <c r="U15" s="20"/>
    </row>
    <row r="16" spans="1:29" ht="17.100000000000001" customHeight="1">
      <c r="A16" s="448"/>
      <c r="B16" s="19"/>
      <c r="C16" s="254"/>
      <c r="D16" s="19"/>
      <c r="E16" s="19"/>
      <c r="F16" s="19"/>
      <c r="G16" s="254"/>
      <c r="H16" s="53"/>
      <c r="I16" s="53"/>
      <c r="J16" s="345"/>
      <c r="K16" s="334"/>
      <c r="L16" s="328"/>
      <c r="M16" s="188"/>
      <c r="N16" s="179"/>
      <c r="O16" s="19"/>
      <c r="P16" s="77"/>
      <c r="Q16" s="47"/>
      <c r="R16" s="447"/>
      <c r="S16" s="447"/>
      <c r="T16" s="4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s="172" customFormat="1" ht="17.100000000000001" customHeight="1" thickBot="1">
      <c r="A17" s="670"/>
      <c r="B17" s="944">
        <f>COUNT(B14:B16)</f>
        <v>0</v>
      </c>
      <c r="C17" s="1025" t="s">
        <v>15</v>
      </c>
      <c r="D17" s="1026"/>
      <c r="E17" s="112"/>
      <c r="F17" s="112"/>
      <c r="G17" s="658">
        <f>SUM(G14:G16)</f>
        <v>0</v>
      </c>
      <c r="H17" s="170"/>
      <c r="I17" s="170"/>
      <c r="J17" s="413"/>
      <c r="K17" s="414"/>
      <c r="L17" s="413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 s="172" customFormat="1" ht="7.5" customHeight="1">
      <c r="A18" s="670"/>
      <c r="B18" s="679"/>
      <c r="C18" s="679"/>
      <c r="D18" s="679"/>
      <c r="E18" s="679"/>
      <c r="F18" s="679"/>
      <c r="G18" s="679"/>
      <c r="H18" s="680"/>
      <c r="I18" s="680"/>
      <c r="J18" s="680"/>
      <c r="K18" s="680"/>
      <c r="L18" s="680"/>
      <c r="M18" s="154"/>
      <c r="N18" s="681"/>
      <c r="O18" s="679"/>
      <c r="P18" s="154"/>
      <c r="Q18" s="467"/>
      <c r="R18" s="467"/>
      <c r="S18" s="467"/>
      <c r="T18" s="467"/>
      <c r="U18" s="467"/>
      <c r="V18" s="468"/>
      <c r="W18" s="468"/>
      <c r="X18" s="468"/>
      <c r="Y18" s="468"/>
      <c r="Z18" s="468"/>
      <c r="AA18" s="468"/>
      <c r="AB18" s="468"/>
      <c r="AC18" s="468"/>
    </row>
    <row r="19" spans="1:29" s="172" customFormat="1" ht="17.100000000000001" customHeight="1" thickBot="1">
      <c r="A19" s="670"/>
      <c r="B19" s="26">
        <f>B17+B13</f>
        <v>0</v>
      </c>
      <c r="C19" s="995" t="s">
        <v>13</v>
      </c>
      <c r="D19" s="996"/>
      <c r="E19" s="112"/>
      <c r="F19" s="112"/>
      <c r="G19" s="658">
        <f>G13+G17</f>
        <v>0</v>
      </c>
      <c r="H19" s="170"/>
      <c r="I19" s="415"/>
      <c r="J19" s="413"/>
      <c r="K19" s="414"/>
      <c r="L19" s="413"/>
      <c r="M19" s="199"/>
      <c r="N19" s="198"/>
      <c r="O19" s="171"/>
      <c r="P19" s="154"/>
      <c r="Q19" s="467"/>
      <c r="R19" s="467"/>
      <c r="S19" s="467"/>
      <c r="T19" s="467"/>
      <c r="U19" s="467"/>
      <c r="V19" s="468"/>
      <c r="W19" s="468"/>
      <c r="X19" s="468"/>
      <c r="Y19" s="468"/>
      <c r="Z19" s="468"/>
      <c r="AA19" s="468"/>
      <c r="AB19" s="468"/>
      <c r="AC19" s="468"/>
    </row>
    <row r="20" spans="1:29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>
      <c r="A21" s="448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202"/>
      <c r="O21" s="47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>
      <c r="A22" s="448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202"/>
      <c r="O22" s="47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48"/>
      <c r="B23" s="986" t="s">
        <v>46</v>
      </c>
      <c r="C23" s="986"/>
      <c r="D23" s="986"/>
      <c r="E23" s="986"/>
      <c r="F23" s="986"/>
      <c r="G23" s="986"/>
      <c r="H23" s="986"/>
      <c r="I23" s="986"/>
      <c r="J23" s="986"/>
      <c r="K23" s="986"/>
      <c r="L23" s="986"/>
      <c r="M23" s="986"/>
      <c r="N23" s="986"/>
      <c r="O23" s="98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20.100000000000001" customHeight="1">
      <c r="A24" s="448"/>
      <c r="B24" s="986" t="s">
        <v>41</v>
      </c>
      <c r="C24" s="986"/>
      <c r="D24" s="986"/>
      <c r="E24" s="986"/>
      <c r="F24" s="986"/>
      <c r="G24" s="986"/>
      <c r="H24" s="986"/>
      <c r="I24" s="986"/>
      <c r="J24" s="986"/>
      <c r="K24" s="986"/>
      <c r="L24" s="986"/>
      <c r="M24" s="986"/>
      <c r="N24" s="986"/>
      <c r="O24" s="986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20.100000000000001" customHeight="1">
      <c r="A25" s="448"/>
      <c r="B25" s="446"/>
      <c r="C25" s="446"/>
      <c r="D25" s="446"/>
      <c r="E25" s="446"/>
      <c r="F25" s="446"/>
      <c r="G25" s="647"/>
      <c r="H25" s="446"/>
      <c r="I25" s="446"/>
      <c r="J25" s="446"/>
      <c r="K25" s="446"/>
      <c r="L25" s="446"/>
      <c r="M25" s="446"/>
      <c r="N25" s="446"/>
      <c r="O25" s="446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>
      <c r="A26" s="448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202"/>
      <c r="O26" s="47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s="2" customFormat="1" ht="17.100000000000001" customHeight="1">
      <c r="A27" s="119"/>
      <c r="B27" s="987" t="s">
        <v>22</v>
      </c>
      <c r="C27" s="435" t="s">
        <v>73</v>
      </c>
      <c r="D27" s="987" t="s">
        <v>0</v>
      </c>
      <c r="E27" s="989" t="s">
        <v>1</v>
      </c>
      <c r="F27" s="1000" t="s">
        <v>2</v>
      </c>
      <c r="G27" s="649" t="s">
        <v>88</v>
      </c>
      <c r="H27" s="1002" t="s">
        <v>14</v>
      </c>
      <c r="I27" s="1003"/>
      <c r="J27" s="1003"/>
      <c r="K27" s="435" t="s">
        <v>73</v>
      </c>
      <c r="L27" s="435" t="s">
        <v>73</v>
      </c>
      <c r="M27" s="161" t="s">
        <v>22</v>
      </c>
      <c r="N27" s="162" t="s">
        <v>49</v>
      </c>
      <c r="O27" s="984" t="s">
        <v>12</v>
      </c>
      <c r="P27" s="22"/>
    </row>
    <row r="28" spans="1:29" s="2" customFormat="1" ht="17.100000000000001" customHeight="1" thickBot="1">
      <c r="A28" s="119"/>
      <c r="B28" s="988"/>
      <c r="C28" s="304" t="s">
        <v>74</v>
      </c>
      <c r="D28" s="988"/>
      <c r="E28" s="990"/>
      <c r="F28" s="1001"/>
      <c r="G28" s="650" t="s">
        <v>89</v>
      </c>
      <c r="H28" s="31" t="s">
        <v>86</v>
      </c>
      <c r="I28" s="32" t="s">
        <v>23</v>
      </c>
      <c r="J28" s="33" t="s">
        <v>36</v>
      </c>
      <c r="K28" s="304" t="s">
        <v>77</v>
      </c>
      <c r="L28" s="304" t="s">
        <v>75</v>
      </c>
      <c r="M28" s="31" t="s">
        <v>23</v>
      </c>
      <c r="N28" s="163" t="s">
        <v>48</v>
      </c>
      <c r="O28" s="985"/>
      <c r="P28" s="22"/>
    </row>
    <row r="29" spans="1:29" s="2" customFormat="1" ht="17.100000000000001" customHeight="1">
      <c r="A29" s="119"/>
      <c r="B29" s="6" t="s">
        <v>28</v>
      </c>
      <c r="C29" s="1017" t="str">
        <f>'Hut-VKB'!C8:D8</f>
        <v>Penjualan sd. 2019</v>
      </c>
      <c r="D29" s="1018"/>
      <c r="E29" s="8"/>
      <c r="F29" s="8"/>
      <c r="G29" s="527"/>
      <c r="H29" s="9"/>
      <c r="I29" s="9"/>
      <c r="J29" s="115"/>
      <c r="K29" s="280"/>
      <c r="L29" s="147"/>
      <c r="M29" s="187"/>
      <c r="N29" s="178"/>
      <c r="O29" s="8"/>
      <c r="P29" s="78"/>
      <c r="U29" s="20"/>
    </row>
    <row r="30" spans="1:29" s="2" customFormat="1" ht="17.100000000000001" customHeight="1">
      <c r="A30" s="119"/>
      <c r="B30" s="287"/>
      <c r="C30" s="426"/>
      <c r="D30" s="838"/>
      <c r="E30" s="838"/>
      <c r="F30" s="802"/>
      <c r="G30" s="882"/>
      <c r="H30" s="883"/>
      <c r="I30" s="884"/>
      <c r="J30" s="803"/>
      <c r="K30" s="432"/>
      <c r="L30" s="552"/>
      <c r="M30" s="784"/>
      <c r="N30" s="201"/>
      <c r="O30" s="781"/>
      <c r="P30" s="78"/>
      <c r="U30" s="20"/>
    </row>
    <row r="31" spans="1:29" s="2" customFormat="1" ht="17.100000000000001" customHeight="1">
      <c r="A31" s="119"/>
      <c r="B31" s="287"/>
      <c r="C31" s="426"/>
      <c r="D31" s="871"/>
      <c r="E31" s="561"/>
      <c r="F31" s="872"/>
      <c r="G31" s="873"/>
      <c r="H31" s="874"/>
      <c r="I31" s="875"/>
      <c r="J31" s="827"/>
      <c r="K31" s="432"/>
      <c r="L31" s="552"/>
      <c r="M31" s="784"/>
      <c r="N31" s="201"/>
      <c r="O31" s="781"/>
      <c r="P31" s="78"/>
      <c r="U31" s="20"/>
    </row>
    <row r="32" spans="1:29" s="2" customFormat="1" ht="17.100000000000001" customHeight="1">
      <c r="A32" s="119"/>
      <c r="B32" s="287"/>
      <c r="C32" s="426"/>
      <c r="D32" s="561"/>
      <c r="E32" s="561"/>
      <c r="F32" s="823"/>
      <c r="G32" s="815"/>
      <c r="H32" s="824"/>
      <c r="I32" s="825"/>
      <c r="J32" s="822"/>
      <c r="K32" s="280"/>
      <c r="L32" s="147"/>
      <c r="M32" s="278"/>
      <c r="N32" s="223"/>
      <c r="O32" s="262"/>
      <c r="P32" s="78"/>
      <c r="U32" s="20"/>
    </row>
    <row r="33" spans="1:29" s="2" customFormat="1" ht="17.100000000000001" customHeight="1">
      <c r="A33" s="119"/>
      <c r="B33" s="287"/>
      <c r="C33" s="939"/>
      <c r="D33" s="915"/>
      <c r="E33" s="804"/>
      <c r="F33" s="804"/>
      <c r="G33" s="804"/>
      <c r="H33" s="322"/>
      <c r="I33" s="322"/>
      <c r="J33" s="167"/>
      <c r="K33" s="916"/>
      <c r="L33" s="369"/>
      <c r="M33" s="913"/>
      <c r="N33" s="325"/>
      <c r="O33" s="321"/>
      <c r="P33" s="78"/>
      <c r="U33" s="20"/>
    </row>
    <row r="34" spans="1:29" s="125" customFormat="1" ht="17.100000000000001" customHeight="1">
      <c r="A34" s="449"/>
      <c r="B34" s="13"/>
      <c r="C34" s="1012"/>
      <c r="D34" s="1013"/>
      <c r="E34" s="13"/>
      <c r="F34" s="13"/>
      <c r="G34" s="652"/>
      <c r="H34" s="127"/>
      <c r="I34" s="127"/>
      <c r="J34" s="167"/>
      <c r="K34" s="281"/>
      <c r="L34" s="327"/>
      <c r="M34" s="190"/>
      <c r="N34" s="182"/>
      <c r="O34" s="13"/>
      <c r="P34" s="135"/>
      <c r="Q34" s="454"/>
      <c r="R34" s="454"/>
      <c r="S34" s="454"/>
      <c r="T34" s="454"/>
      <c r="U34" s="454"/>
      <c r="V34" s="454"/>
      <c r="W34" s="454"/>
      <c r="X34" s="454"/>
      <c r="Y34" s="454"/>
      <c r="Z34" s="454"/>
      <c r="AA34" s="454"/>
      <c r="AB34" s="454"/>
      <c r="AC34" s="454"/>
    </row>
    <row r="35" spans="1:29" s="125" customFormat="1" ht="17.100000000000001" customHeight="1">
      <c r="A35" s="614"/>
      <c r="B35" s="13"/>
      <c r="C35" s="405"/>
      <c r="D35" s="128"/>
      <c r="E35" s="128"/>
      <c r="F35" s="128"/>
      <c r="G35" s="657"/>
      <c r="H35" s="129"/>
      <c r="I35" s="130"/>
      <c r="J35" s="167"/>
      <c r="K35" s="281"/>
      <c r="L35" s="327"/>
      <c r="M35" s="190"/>
      <c r="N35" s="182"/>
      <c r="O35" s="464"/>
      <c r="P35" s="124"/>
      <c r="Q35" s="454"/>
      <c r="R35" s="139"/>
      <c r="S35" s="140"/>
      <c r="T35" s="456"/>
      <c r="U35" s="454"/>
      <c r="V35" s="454"/>
      <c r="W35" s="454"/>
      <c r="X35" s="454"/>
      <c r="Y35" s="454"/>
      <c r="Z35" s="454"/>
      <c r="AA35" s="454"/>
      <c r="AB35" s="454"/>
      <c r="AC35" s="454"/>
    </row>
    <row r="36" spans="1:29" s="125" customFormat="1" ht="17.100000000000001" customHeight="1">
      <c r="A36" s="524"/>
      <c r="B36" s="3"/>
      <c r="C36" s="418"/>
      <c r="D36" s="37"/>
      <c r="E36" s="37"/>
      <c r="F36" s="88"/>
      <c r="G36" s="397"/>
      <c r="H36" s="102"/>
      <c r="I36" s="79"/>
      <c r="J36" s="115"/>
      <c r="K36" s="280"/>
      <c r="L36" s="147"/>
      <c r="M36" s="187"/>
      <c r="N36" s="178"/>
      <c r="O36" s="465"/>
      <c r="P36" s="85"/>
      <c r="Q36" s="47"/>
      <c r="R36" s="17"/>
      <c r="S36" s="18"/>
      <c r="T36" s="447"/>
      <c r="U36" s="47"/>
      <c r="V36" s="47"/>
      <c r="W36" s="47"/>
      <c r="X36" s="47"/>
      <c r="Y36" s="47"/>
      <c r="Z36" s="47"/>
      <c r="AA36" s="47"/>
      <c r="AB36" s="47"/>
      <c r="AC36" s="454"/>
    </row>
    <row r="37" spans="1:29" ht="17.100000000000001" customHeight="1">
      <c r="A37" s="524"/>
      <c r="B37" s="3"/>
      <c r="C37" s="418"/>
      <c r="D37" s="37"/>
      <c r="E37" s="37"/>
      <c r="F37" s="88"/>
      <c r="G37" s="397"/>
      <c r="H37" s="102"/>
      <c r="I37" s="79"/>
      <c r="J37" s="115"/>
      <c r="K37" s="280"/>
      <c r="L37" s="147"/>
      <c r="M37" s="187"/>
      <c r="N37" s="178"/>
      <c r="O37" s="465"/>
      <c r="P37" s="77"/>
      <c r="Q37" s="47"/>
      <c r="R37" s="17"/>
      <c r="S37" s="18"/>
      <c r="T37" s="4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7.100000000000001" customHeight="1">
      <c r="A38" s="524"/>
      <c r="B38" s="3"/>
      <c r="C38" s="377"/>
      <c r="D38" s="678"/>
      <c r="E38" s="37"/>
      <c r="F38" s="88"/>
      <c r="G38" s="397"/>
      <c r="H38" s="102"/>
      <c r="I38" s="79"/>
      <c r="J38" s="115"/>
      <c r="K38" s="280"/>
      <c r="L38" s="147"/>
      <c r="M38" s="187"/>
      <c r="N38" s="178"/>
      <c r="O38" s="465"/>
      <c r="P38" s="105"/>
      <c r="Q38" s="47"/>
      <c r="R38" s="17"/>
      <c r="S38" s="18"/>
      <c r="T38" s="4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7.100000000000001" customHeight="1">
      <c r="A39" s="614"/>
      <c r="B39" s="3"/>
      <c r="C39" s="646"/>
      <c r="D39" s="128"/>
      <c r="E39" s="128"/>
      <c r="F39" s="134"/>
      <c r="G39" s="676"/>
      <c r="H39" s="677"/>
      <c r="I39" s="130"/>
      <c r="J39" s="167"/>
      <c r="K39" s="634"/>
      <c r="L39" s="610"/>
      <c r="M39" s="633"/>
      <c r="N39" s="608"/>
      <c r="O39" s="296"/>
      <c r="P39" s="124"/>
      <c r="Q39" s="454"/>
      <c r="R39" s="139"/>
      <c r="S39" s="140"/>
      <c r="T39" s="456"/>
      <c r="U39" s="454"/>
      <c r="V39" s="454"/>
      <c r="W39" s="454"/>
      <c r="X39" s="454"/>
      <c r="Y39" s="454"/>
      <c r="Z39" s="454"/>
      <c r="AA39" s="454"/>
      <c r="AB39" s="454"/>
      <c r="AC39" s="47"/>
    </row>
    <row r="40" spans="1:29" ht="17.100000000000001" customHeight="1">
      <c r="A40" s="614"/>
      <c r="B40" s="3"/>
      <c r="C40" s="646"/>
      <c r="D40" s="128"/>
      <c r="E40" s="128"/>
      <c r="F40" s="134"/>
      <c r="G40" s="676"/>
      <c r="H40" s="677"/>
      <c r="I40" s="130"/>
      <c r="J40" s="167"/>
      <c r="K40" s="634"/>
      <c r="L40" s="610"/>
      <c r="M40" s="633"/>
      <c r="N40" s="608"/>
      <c r="O40" s="296"/>
      <c r="P40" s="124"/>
      <c r="Q40" s="454"/>
      <c r="R40" s="139"/>
      <c r="S40" s="140"/>
      <c r="T40" s="456"/>
      <c r="U40" s="454"/>
      <c r="V40" s="454"/>
      <c r="W40" s="454"/>
      <c r="X40" s="454"/>
      <c r="Y40" s="454"/>
      <c r="Z40" s="454"/>
      <c r="AA40" s="454"/>
      <c r="AB40" s="454"/>
      <c r="AC40" s="47"/>
    </row>
    <row r="41" spans="1:29" ht="17.100000000000001" customHeight="1">
      <c r="A41" s="614"/>
      <c r="B41" s="3"/>
      <c r="C41" s="646"/>
      <c r="D41" s="128"/>
      <c r="E41" s="128"/>
      <c r="F41" s="134"/>
      <c r="G41" s="676"/>
      <c r="H41" s="677"/>
      <c r="I41" s="130"/>
      <c r="J41" s="167"/>
      <c r="K41" s="634"/>
      <c r="L41" s="610"/>
      <c r="M41" s="633"/>
      <c r="N41" s="608"/>
      <c r="O41" s="296"/>
      <c r="P41" s="124"/>
      <c r="Q41" s="454"/>
      <c r="R41" s="139"/>
      <c r="S41" s="140"/>
      <c r="T41" s="456"/>
      <c r="U41" s="454"/>
      <c r="V41" s="454"/>
      <c r="W41" s="454"/>
      <c r="X41" s="454"/>
      <c r="Y41" s="454"/>
      <c r="Z41" s="454"/>
      <c r="AA41" s="454"/>
      <c r="AB41" s="454"/>
      <c r="AC41" s="47"/>
    </row>
    <row r="42" spans="1:29" ht="17.100000000000001" customHeight="1">
      <c r="A42" s="614"/>
      <c r="B42" s="3"/>
      <c r="C42" s="907"/>
      <c r="D42" s="255"/>
      <c r="E42" s="255"/>
      <c r="F42" s="894"/>
      <c r="G42" s="910"/>
      <c r="H42" s="908"/>
      <c r="I42" s="592"/>
      <c r="J42" s="256"/>
      <c r="K42" s="911"/>
      <c r="L42" s="775"/>
      <c r="M42" s="912"/>
      <c r="N42" s="909"/>
      <c r="O42" s="296"/>
      <c r="P42" s="124"/>
      <c r="Q42" s="454"/>
      <c r="R42" s="139"/>
      <c r="S42" s="140"/>
      <c r="T42" s="456"/>
      <c r="U42" s="454"/>
      <c r="V42" s="454"/>
      <c r="W42" s="454"/>
      <c r="X42" s="454"/>
      <c r="Y42" s="454"/>
      <c r="Z42" s="454"/>
      <c r="AA42" s="454"/>
      <c r="AB42" s="454"/>
      <c r="AC42" s="47"/>
    </row>
    <row r="43" spans="1:29" ht="17.100000000000001" customHeight="1">
      <c r="A43" s="524"/>
      <c r="B43" s="3"/>
      <c r="C43" s="419"/>
      <c r="D43" s="37"/>
      <c r="E43" s="51"/>
      <c r="F43" s="37"/>
      <c r="G43" s="668"/>
      <c r="H43" s="52"/>
      <c r="I43" s="79"/>
      <c r="J43" s="256"/>
      <c r="K43" s="280"/>
      <c r="L43" s="147"/>
      <c r="M43" s="187"/>
      <c r="N43" s="178"/>
      <c r="O43" s="254"/>
      <c r="P43" s="77"/>
      <c r="Q43" s="47"/>
      <c r="R43" s="17"/>
      <c r="S43" s="18"/>
      <c r="T43" s="4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7.100000000000001" customHeight="1">
      <c r="A44" s="524"/>
      <c r="B44" s="3"/>
      <c r="C44" s="419"/>
      <c r="D44" s="37"/>
      <c r="E44" s="51"/>
      <c r="F44" s="37"/>
      <c r="G44" s="668"/>
      <c r="H44" s="52"/>
      <c r="I44" s="79"/>
      <c r="J44" s="256"/>
      <c r="K44" s="280"/>
      <c r="L44" s="147"/>
      <c r="M44" s="187"/>
      <c r="N44" s="178"/>
      <c r="O44" s="254"/>
      <c r="P44" s="77"/>
      <c r="Q44" s="47"/>
      <c r="R44" s="17"/>
      <c r="S44" s="18"/>
      <c r="T44" s="4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s="2" customFormat="1" ht="17.100000000000001" customHeight="1">
      <c r="A45" s="119"/>
      <c r="B45" s="3"/>
      <c r="C45" s="939"/>
      <c r="D45" s="914"/>
      <c r="E45" s="804"/>
      <c r="F45" s="804"/>
      <c r="G45" s="321"/>
      <c r="H45" s="322"/>
      <c r="I45" s="322"/>
      <c r="J45" s="167"/>
      <c r="K45" s="817"/>
      <c r="L45" s="369"/>
      <c r="M45" s="913"/>
      <c r="N45" s="325"/>
      <c r="O45" s="321"/>
      <c r="P45" s="78"/>
      <c r="U45" s="20"/>
    </row>
    <row r="46" spans="1:29" s="125" customFormat="1" ht="17.100000000000001" customHeight="1">
      <c r="A46" s="449"/>
      <c r="B46" s="121"/>
      <c r="C46" s="296"/>
      <c r="D46" s="121"/>
      <c r="E46" s="121"/>
      <c r="F46" s="121"/>
      <c r="G46" s="296"/>
      <c r="H46" s="145"/>
      <c r="I46" s="145"/>
      <c r="J46" s="168"/>
      <c r="K46" s="392"/>
      <c r="L46" s="390"/>
      <c r="M46" s="609"/>
      <c r="N46" s="197"/>
      <c r="O46" s="121"/>
      <c r="P46" s="124"/>
      <c r="Q46" s="454"/>
      <c r="R46" s="456"/>
      <c r="S46" s="456"/>
      <c r="T46" s="456"/>
      <c r="U46" s="454"/>
      <c r="V46" s="454"/>
      <c r="W46" s="454"/>
      <c r="X46" s="454"/>
      <c r="Y46" s="454"/>
      <c r="Z46" s="454"/>
      <c r="AA46" s="454"/>
      <c r="AB46" s="454"/>
      <c r="AC46" s="454"/>
    </row>
    <row r="47" spans="1:29" s="155" customFormat="1" ht="17.100000000000001" customHeight="1" thickBot="1">
      <c r="A47" s="457"/>
      <c r="B47" s="944">
        <f>COUNT(B29:B46)</f>
        <v>0</v>
      </c>
      <c r="C47" s="995" t="s">
        <v>15</v>
      </c>
      <c r="D47" s="996"/>
      <c r="E47" s="112"/>
      <c r="F47" s="112"/>
      <c r="G47" s="658">
        <f>SUM(G29:G46)</f>
        <v>0</v>
      </c>
      <c r="H47" s="170"/>
      <c r="I47" s="415"/>
      <c r="J47" s="413"/>
      <c r="K47" s="414"/>
      <c r="L47" s="413"/>
      <c r="M47" s="199"/>
      <c r="N47" s="198"/>
      <c r="O47" s="171"/>
      <c r="P47" s="154"/>
      <c r="Q47" s="467"/>
      <c r="R47" s="467"/>
      <c r="S47" s="467"/>
      <c r="T47" s="467"/>
      <c r="U47" s="467"/>
      <c r="V47" s="467"/>
      <c r="W47" s="467"/>
      <c r="X47" s="467"/>
      <c r="Y47" s="467"/>
      <c r="Z47" s="467"/>
      <c r="AA47" s="467"/>
      <c r="AB47" s="467"/>
      <c r="AC47" s="467"/>
    </row>
    <row r="48" spans="1:29" s="2" customFormat="1" ht="17.100000000000001" customHeight="1">
      <c r="A48" s="119"/>
      <c r="B48" s="319" t="s">
        <v>29</v>
      </c>
      <c r="C48" s="1019" t="str">
        <f>'Hut-VKB'!C12:D12</f>
        <v>Penjualan 2020</v>
      </c>
      <c r="D48" s="1020"/>
      <c r="E48" s="321"/>
      <c r="F48" s="321"/>
      <c r="G48" s="607"/>
      <c r="H48" s="322"/>
      <c r="I48" s="322"/>
      <c r="J48" s="323"/>
      <c r="K48" s="336"/>
      <c r="L48" s="369"/>
      <c r="M48" s="364"/>
      <c r="N48" s="325"/>
      <c r="O48" s="321"/>
      <c r="P48" s="78"/>
      <c r="U48" s="20"/>
    </row>
    <row r="49" spans="1:29" s="2" customFormat="1" ht="17.100000000000001" customHeight="1">
      <c r="A49" s="119"/>
      <c r="B49" s="296"/>
      <c r="C49" s="939"/>
      <c r="D49" s="914"/>
      <c r="E49" s="804"/>
      <c r="F49" s="804"/>
      <c r="G49" s="321"/>
      <c r="H49" s="322"/>
      <c r="I49" s="322"/>
      <c r="J49" s="167"/>
      <c r="K49" s="817"/>
      <c r="L49" s="369"/>
      <c r="M49" s="913"/>
      <c r="N49" s="325"/>
      <c r="O49" s="321"/>
      <c r="P49" s="78"/>
      <c r="U49" s="20"/>
    </row>
    <row r="50" spans="1:29" s="21" customFormat="1" ht="17.100000000000001" customHeight="1">
      <c r="A50" s="283"/>
      <c r="B50" s="3"/>
      <c r="C50" s="217"/>
      <c r="D50" s="8"/>
      <c r="E50" s="8"/>
      <c r="F50" s="8"/>
      <c r="G50" s="527"/>
      <c r="H50" s="9"/>
      <c r="I50" s="9"/>
      <c r="J50" s="115"/>
      <c r="K50" s="280"/>
      <c r="L50" s="147"/>
      <c r="M50" s="187"/>
      <c r="N50" s="178"/>
      <c r="O50" s="8"/>
      <c r="P50" s="77"/>
      <c r="Q50" s="47"/>
      <c r="R50" s="47"/>
      <c r="S50" s="47"/>
      <c r="T50" s="47"/>
      <c r="U50" s="47"/>
      <c r="V50" s="445"/>
      <c r="W50" s="445"/>
      <c r="X50" s="445"/>
      <c r="Y50" s="445"/>
      <c r="Z50" s="445"/>
      <c r="AA50" s="445"/>
      <c r="AB50" s="445"/>
      <c r="AC50" s="445"/>
    </row>
    <row r="51" spans="1:29" s="172" customFormat="1" ht="17.100000000000001" customHeight="1" thickBot="1">
      <c r="A51" s="670"/>
      <c r="B51" s="944">
        <f>COUNT(B48:B50)</f>
        <v>0</v>
      </c>
      <c r="C51" s="995" t="s">
        <v>15</v>
      </c>
      <c r="D51" s="996"/>
      <c r="E51" s="112"/>
      <c r="F51" s="112"/>
      <c r="G51" s="658">
        <f>SUM(G48:G50)</f>
        <v>0</v>
      </c>
      <c r="H51" s="170"/>
      <c r="I51" s="415"/>
      <c r="J51" s="413"/>
      <c r="K51" s="414"/>
      <c r="L51" s="413"/>
      <c r="M51" s="199"/>
      <c r="N51" s="198"/>
      <c r="O51" s="171"/>
      <c r="P51" s="154"/>
      <c r="Q51" s="467"/>
      <c r="R51" s="467"/>
      <c r="S51" s="467"/>
      <c r="T51" s="467"/>
      <c r="U51" s="467"/>
      <c r="V51" s="468"/>
      <c r="W51" s="468"/>
      <c r="X51" s="468"/>
      <c r="Y51" s="468"/>
      <c r="Z51" s="468"/>
      <c r="AA51" s="468"/>
      <c r="AB51" s="468"/>
      <c r="AC51" s="468"/>
    </row>
    <row r="52" spans="1:29" s="21" customFormat="1" ht="7.5" customHeight="1">
      <c r="A52" s="283"/>
      <c r="B52" s="75"/>
      <c r="C52" s="75"/>
      <c r="D52" s="75"/>
      <c r="E52" s="75"/>
      <c r="F52" s="75"/>
      <c r="G52" s="75"/>
      <c r="H52" s="76"/>
      <c r="I52" s="76"/>
      <c r="J52" s="76"/>
      <c r="K52" s="76"/>
      <c r="L52" s="76"/>
      <c r="M52" s="77"/>
      <c r="N52" s="181"/>
      <c r="O52" s="75"/>
      <c r="P52" s="77"/>
      <c r="Q52" s="47"/>
      <c r="R52" s="47"/>
      <c r="S52" s="47"/>
      <c r="T52" s="47"/>
      <c r="U52" s="47"/>
      <c r="V52" s="445"/>
      <c r="W52" s="445"/>
      <c r="X52" s="445"/>
      <c r="Y52" s="445"/>
      <c r="Z52" s="445"/>
      <c r="AA52" s="445"/>
      <c r="AB52" s="445"/>
      <c r="AC52" s="445"/>
    </row>
    <row r="53" spans="1:29" s="172" customFormat="1" ht="17.100000000000001" customHeight="1" thickBot="1">
      <c r="A53" s="670"/>
      <c r="B53" s="26">
        <f>B51+B47</f>
        <v>0</v>
      </c>
      <c r="C53" s="995" t="s">
        <v>13</v>
      </c>
      <c r="D53" s="996"/>
      <c r="E53" s="112"/>
      <c r="F53" s="112"/>
      <c r="G53" s="658">
        <f>G47+G51</f>
        <v>0</v>
      </c>
      <c r="H53" s="170"/>
      <c r="I53" s="415"/>
      <c r="J53" s="413"/>
      <c r="K53" s="414"/>
      <c r="L53" s="413"/>
      <c r="M53" s="199"/>
      <c r="N53" s="198"/>
      <c r="O53" s="171"/>
      <c r="P53" s="154"/>
      <c r="Q53" s="467"/>
      <c r="R53" s="467"/>
      <c r="S53" s="467"/>
      <c r="T53" s="467"/>
      <c r="U53" s="467"/>
      <c r="V53" s="468"/>
      <c r="W53" s="468"/>
      <c r="X53" s="468"/>
      <c r="Y53" s="468"/>
      <c r="Z53" s="468"/>
      <c r="AA53" s="468"/>
      <c r="AB53" s="468"/>
      <c r="AC53" s="468"/>
    </row>
    <row r="54" spans="1:29">
      <c r="A54" s="44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202"/>
      <c r="O54" s="47"/>
      <c r="P54" s="445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>
      <c r="A55" s="44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202"/>
      <c r="O55" s="47"/>
      <c r="P55" s="445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>
      <c r="A56" s="44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202"/>
      <c r="O56" s="47"/>
      <c r="P56" s="4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20.100000000000001" customHeight="1">
      <c r="A57" s="448"/>
      <c r="B57" s="986" t="s">
        <v>47</v>
      </c>
      <c r="C57" s="986"/>
      <c r="D57" s="986"/>
      <c r="E57" s="986"/>
      <c r="F57" s="986"/>
      <c r="G57" s="986"/>
      <c r="H57" s="986"/>
      <c r="I57" s="986"/>
      <c r="J57" s="986"/>
      <c r="K57" s="986"/>
      <c r="L57" s="986"/>
      <c r="M57" s="986"/>
      <c r="N57" s="986"/>
      <c r="O57" s="986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20.100000000000001" customHeight="1">
      <c r="A58" s="448"/>
      <c r="B58" s="986" t="s">
        <v>41</v>
      </c>
      <c r="C58" s="986"/>
      <c r="D58" s="986"/>
      <c r="E58" s="986"/>
      <c r="F58" s="986"/>
      <c r="G58" s="986"/>
      <c r="H58" s="986"/>
      <c r="I58" s="986"/>
      <c r="J58" s="986"/>
      <c r="K58" s="986"/>
      <c r="L58" s="986"/>
      <c r="M58" s="986"/>
      <c r="N58" s="986"/>
      <c r="O58" s="986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20.100000000000001" customHeight="1">
      <c r="A59" s="448"/>
      <c r="B59" s="446"/>
      <c r="C59" s="446"/>
      <c r="D59" s="446"/>
      <c r="E59" s="446"/>
      <c r="F59" s="446"/>
      <c r="G59" s="647"/>
      <c r="H59" s="446"/>
      <c r="I59" s="446"/>
      <c r="J59" s="446"/>
      <c r="K59" s="446"/>
      <c r="L59" s="446"/>
      <c r="M59" s="446"/>
      <c r="N59" s="446"/>
      <c r="O59" s="446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s="2" customFormat="1" ht="17.100000000000001" customHeight="1">
      <c r="A61" s="119"/>
      <c r="B61" s="987" t="s">
        <v>22</v>
      </c>
      <c r="C61" s="435" t="s">
        <v>73</v>
      </c>
      <c r="D61" s="987" t="s">
        <v>0</v>
      </c>
      <c r="E61" s="989" t="s">
        <v>1</v>
      </c>
      <c r="F61" s="1000" t="s">
        <v>2</v>
      </c>
      <c r="G61" s="649" t="s">
        <v>88</v>
      </c>
      <c r="H61" s="1002" t="s">
        <v>14</v>
      </c>
      <c r="I61" s="1003"/>
      <c r="J61" s="1003"/>
      <c r="K61" s="435" t="s">
        <v>73</v>
      </c>
      <c r="L61" s="435" t="s">
        <v>73</v>
      </c>
      <c r="M61" s="161" t="s">
        <v>22</v>
      </c>
      <c r="N61" s="162" t="s">
        <v>49</v>
      </c>
      <c r="O61" s="984" t="s">
        <v>12</v>
      </c>
      <c r="P61" s="80"/>
      <c r="Q61" s="1005" t="str">
        <f>'Hut-VKB'!Q44:AB44</f>
        <v>Terbit 2020</v>
      </c>
      <c r="R61" s="1021"/>
      <c r="S61" s="1021"/>
      <c r="T61" s="1021"/>
      <c r="U61" s="1021"/>
      <c r="V61" s="1021"/>
      <c r="W61" s="1021"/>
      <c r="X61" s="1021"/>
      <c r="Y61" s="1021"/>
      <c r="Z61" s="1021"/>
      <c r="AA61" s="1021"/>
      <c r="AB61" s="1022"/>
    </row>
    <row r="62" spans="1:29" s="2" customFormat="1" ht="17.100000000000001" customHeight="1" thickBot="1">
      <c r="A62" s="119"/>
      <c r="B62" s="988"/>
      <c r="C62" s="304" t="s">
        <v>74</v>
      </c>
      <c r="D62" s="988"/>
      <c r="E62" s="990"/>
      <c r="F62" s="1001"/>
      <c r="G62" s="650" t="s">
        <v>89</v>
      </c>
      <c r="H62" s="31" t="s">
        <v>86</v>
      </c>
      <c r="I62" s="32" t="s">
        <v>23</v>
      </c>
      <c r="J62" s="33" t="s">
        <v>36</v>
      </c>
      <c r="K62" s="304" t="s">
        <v>77</v>
      </c>
      <c r="L62" s="304" t="s">
        <v>75</v>
      </c>
      <c r="M62" s="31" t="s">
        <v>23</v>
      </c>
      <c r="N62" s="163" t="s">
        <v>48</v>
      </c>
      <c r="O62" s="985"/>
      <c r="P62" s="80"/>
      <c r="Q62" s="436" t="s">
        <v>58</v>
      </c>
      <c r="R62" s="436" t="s">
        <v>59</v>
      </c>
      <c r="S62" s="436" t="s">
        <v>60</v>
      </c>
      <c r="T62" s="436" t="s">
        <v>61</v>
      </c>
      <c r="U62" s="436" t="s">
        <v>62</v>
      </c>
      <c r="V62" s="436" t="s">
        <v>63</v>
      </c>
      <c r="W62" s="436" t="s">
        <v>64</v>
      </c>
      <c r="X62" s="436" t="s">
        <v>65</v>
      </c>
      <c r="Y62" s="436" t="s">
        <v>66</v>
      </c>
      <c r="Z62" s="436" t="s">
        <v>67</v>
      </c>
      <c r="AA62" s="436" t="s">
        <v>68</v>
      </c>
      <c r="AB62" s="436" t="s">
        <v>69</v>
      </c>
    </row>
    <row r="63" spans="1:29" s="2" customFormat="1" ht="17.100000000000001" customHeight="1">
      <c r="A63" s="119"/>
      <c r="B63" s="6" t="s">
        <v>28</v>
      </c>
      <c r="C63" s="1017" t="str">
        <f>'Hut-VKB'!C8:D8</f>
        <v>Penjualan sd. 2019</v>
      </c>
      <c r="D63" s="1018"/>
      <c r="E63" s="8"/>
      <c r="F63" s="8"/>
      <c r="G63" s="527"/>
      <c r="H63" s="9"/>
      <c r="I63" s="9"/>
      <c r="J63" s="115"/>
      <c r="K63" s="420"/>
      <c r="L63" s="421"/>
      <c r="M63" s="193"/>
      <c r="N63" s="178"/>
      <c r="O63" s="8"/>
      <c r="P63" s="80"/>
      <c r="Q63" s="411"/>
      <c r="R63" s="411"/>
      <c r="S63" s="411"/>
      <c r="T63" s="411"/>
      <c r="U63" s="422"/>
      <c r="V63" s="411"/>
      <c r="W63" s="411"/>
      <c r="X63" s="411"/>
      <c r="Y63" s="411"/>
      <c r="Z63" s="411"/>
      <c r="AA63" s="411"/>
      <c r="AB63" s="411"/>
    </row>
    <row r="64" spans="1:29" ht="17.100000000000001" customHeight="1">
      <c r="A64" s="449"/>
      <c r="B64" s="3"/>
      <c r="C64" s="405"/>
      <c r="D64" s="128"/>
      <c r="E64" s="128"/>
      <c r="F64" s="134"/>
      <c r="G64" s="676"/>
      <c r="H64" s="677"/>
      <c r="I64" s="130"/>
      <c r="J64" s="167"/>
      <c r="K64" s="634"/>
      <c r="L64" s="610"/>
      <c r="M64" s="635"/>
      <c r="N64" s="608"/>
      <c r="O64" s="464"/>
      <c r="P64" s="124"/>
      <c r="Q64" s="466"/>
      <c r="R64" s="466"/>
      <c r="S64" s="466"/>
      <c r="T64" s="466"/>
      <c r="U64" s="466"/>
      <c r="V64" s="466"/>
      <c r="W64" s="466"/>
      <c r="X64" s="466"/>
      <c r="Y64" s="466"/>
      <c r="Z64" s="466"/>
      <c r="AA64" s="466"/>
      <c r="AB64" s="466"/>
      <c r="AC64" s="47"/>
    </row>
    <row r="65" spans="1:29" ht="17.100000000000001" customHeight="1">
      <c r="A65" s="448"/>
      <c r="B65" s="19"/>
      <c r="C65" s="254"/>
      <c r="D65" s="19"/>
      <c r="E65" s="19"/>
      <c r="F65" s="19"/>
      <c r="G65" s="254"/>
      <c r="H65" s="53"/>
      <c r="I65" s="53"/>
      <c r="J65" s="166"/>
      <c r="K65" s="334"/>
      <c r="L65" s="328"/>
      <c r="M65" s="200"/>
      <c r="N65" s="179"/>
      <c r="O65" s="19"/>
      <c r="P65" s="85"/>
      <c r="Q65" s="466"/>
      <c r="R65" s="466"/>
      <c r="S65" s="466"/>
      <c r="T65" s="466"/>
      <c r="U65" s="466"/>
      <c r="V65" s="466"/>
      <c r="W65" s="466"/>
      <c r="X65" s="466"/>
      <c r="Y65" s="466"/>
      <c r="Z65" s="466"/>
      <c r="AA65" s="466"/>
      <c r="AB65" s="466"/>
      <c r="AC65" s="47"/>
    </row>
    <row r="66" spans="1:29" ht="17.100000000000001" customHeight="1" thickBot="1">
      <c r="A66" s="448"/>
      <c r="B66" s="944">
        <f>COUNT(B63:B65)</f>
        <v>0</v>
      </c>
      <c r="C66" s="995" t="s">
        <v>15</v>
      </c>
      <c r="D66" s="996"/>
      <c r="E66" s="27"/>
      <c r="F66" s="27"/>
      <c r="G66" s="653">
        <f>SUM(G63:G65)</f>
        <v>0</v>
      </c>
      <c r="H66" s="54"/>
      <c r="I66" s="55"/>
      <c r="J66" s="56"/>
      <c r="K66" s="335"/>
      <c r="L66" s="56"/>
      <c r="M66" s="189"/>
      <c r="N66" s="180"/>
      <c r="O66" s="29"/>
      <c r="P66" s="85"/>
      <c r="Q66" s="423"/>
      <c r="R66" s="423"/>
      <c r="S66" s="423"/>
      <c r="T66" s="423"/>
      <c r="U66" s="423"/>
      <c r="V66" s="423"/>
      <c r="W66" s="423"/>
      <c r="X66" s="423"/>
      <c r="Y66" s="423"/>
      <c r="Z66" s="423"/>
      <c r="AA66" s="423"/>
      <c r="AB66" s="423"/>
      <c r="AC66" s="47"/>
    </row>
    <row r="67" spans="1:29" s="2" customFormat="1" ht="17.100000000000001" customHeight="1">
      <c r="A67" s="119"/>
      <c r="B67" s="319" t="s">
        <v>29</v>
      </c>
      <c r="C67" s="1019" t="str">
        <f>'Hut-VKB'!C12:D12</f>
        <v>Penjualan 2020</v>
      </c>
      <c r="D67" s="1020"/>
      <c r="E67" s="321"/>
      <c r="F67" s="321"/>
      <c r="G67" s="607"/>
      <c r="H67" s="322"/>
      <c r="I67" s="322"/>
      <c r="J67" s="323"/>
      <c r="K67" s="336"/>
      <c r="L67" s="369"/>
      <c r="M67" s="364"/>
      <c r="N67" s="325"/>
      <c r="O67" s="321"/>
      <c r="P67" s="80"/>
      <c r="Q67" s="424"/>
      <c r="R67" s="424"/>
      <c r="S67" s="424"/>
      <c r="T67" s="424"/>
      <c r="U67" s="425"/>
      <c r="V67" s="424"/>
      <c r="W67" s="424"/>
      <c r="X67" s="424"/>
      <c r="Y67" s="424"/>
      <c r="Z67" s="424"/>
      <c r="AA67" s="424"/>
      <c r="AB67" s="424"/>
    </row>
    <row r="68" spans="1:29" ht="17.100000000000001" customHeight="1">
      <c r="A68" s="448"/>
      <c r="B68" s="3"/>
      <c r="C68" s="217"/>
      <c r="D68" s="8"/>
      <c r="E68" s="8"/>
      <c r="F68" s="8"/>
      <c r="G68" s="527"/>
      <c r="H68" s="9"/>
      <c r="I68" s="9"/>
      <c r="J68" s="115">
        <f t="shared" ref="J68" si="0">I68-H68</f>
        <v>0</v>
      </c>
      <c r="K68" s="554"/>
      <c r="L68" s="555"/>
      <c r="M68" s="593"/>
      <c r="N68" s="594"/>
      <c r="O68" s="583"/>
      <c r="P68" s="85"/>
      <c r="Q68" s="466"/>
      <c r="R68" s="466"/>
      <c r="S68" s="466"/>
      <c r="T68" s="466"/>
      <c r="U68" s="466"/>
      <c r="V68" s="466"/>
      <c r="W68" s="466"/>
      <c r="X68" s="466"/>
      <c r="Y68" s="466"/>
      <c r="Z68" s="466"/>
      <c r="AA68" s="466"/>
      <c r="AB68" s="466"/>
      <c r="AC68" s="47"/>
    </row>
    <row r="69" spans="1:29" ht="17.100000000000001" customHeight="1">
      <c r="A69" s="448"/>
      <c r="B69" s="3"/>
      <c r="C69" s="217"/>
      <c r="D69" s="8"/>
      <c r="E69" s="8"/>
      <c r="F69" s="8"/>
      <c r="G69" s="527"/>
      <c r="H69" s="9"/>
      <c r="I69" s="9"/>
      <c r="J69" s="115"/>
      <c r="K69" s="554"/>
      <c r="L69" s="555"/>
      <c r="M69" s="593"/>
      <c r="N69" s="594"/>
      <c r="O69" s="583"/>
      <c r="P69" s="85"/>
      <c r="Q69" s="466"/>
      <c r="R69" s="466"/>
      <c r="S69" s="466"/>
      <c r="T69" s="466"/>
      <c r="U69" s="466"/>
      <c r="V69" s="466"/>
      <c r="W69" s="466"/>
      <c r="X69" s="466"/>
      <c r="Y69" s="466"/>
      <c r="Z69" s="466"/>
      <c r="AA69" s="466"/>
      <c r="AB69" s="466"/>
      <c r="AC69" s="47"/>
    </row>
    <row r="70" spans="1:29" ht="17.100000000000001" customHeight="1" thickBot="1">
      <c r="A70" s="448"/>
      <c r="B70" s="944">
        <f>COUNT(B67:B69)</f>
        <v>0</v>
      </c>
      <c r="C70" s="995" t="s">
        <v>15</v>
      </c>
      <c r="D70" s="996"/>
      <c r="E70" s="27"/>
      <c r="F70" s="27"/>
      <c r="G70" s="653">
        <f>SUM(G67:G69)</f>
        <v>0</v>
      </c>
      <c r="H70" s="54"/>
      <c r="I70" s="55"/>
      <c r="J70" s="56"/>
      <c r="K70" s="335"/>
      <c r="L70" s="56"/>
      <c r="M70" s="189"/>
      <c r="N70" s="180"/>
      <c r="O70" s="29"/>
      <c r="P70" s="85"/>
      <c r="Q70" s="946"/>
      <c r="R70" s="946"/>
      <c r="S70" s="946"/>
      <c r="T70" s="946"/>
      <c r="U70" s="946"/>
      <c r="V70" s="946"/>
      <c r="W70" s="946"/>
      <c r="X70" s="946"/>
      <c r="Y70" s="946"/>
      <c r="Z70" s="946"/>
      <c r="AA70" s="946"/>
      <c r="AB70" s="946"/>
      <c r="AC70" s="47"/>
    </row>
    <row r="71" spans="1:29" ht="7.5" customHeight="1">
      <c r="A71" s="448"/>
      <c r="B71" s="75"/>
      <c r="C71" s="75"/>
      <c r="D71" s="75"/>
      <c r="E71" s="75"/>
      <c r="F71" s="75"/>
      <c r="G71" s="75"/>
      <c r="H71" s="76"/>
      <c r="I71" s="76"/>
      <c r="J71" s="76"/>
      <c r="K71" s="76"/>
      <c r="L71" s="76"/>
      <c r="M71" s="77"/>
      <c r="N71" s="181"/>
      <c r="O71" s="75"/>
      <c r="P71" s="85"/>
      <c r="Q71" s="452"/>
      <c r="R71" s="452"/>
      <c r="S71" s="452"/>
      <c r="T71" s="452"/>
      <c r="U71" s="452"/>
      <c r="V71" s="452"/>
      <c r="W71" s="452"/>
      <c r="X71" s="452"/>
      <c r="Y71" s="452"/>
      <c r="Z71" s="452"/>
      <c r="AA71" s="452"/>
      <c r="AB71" s="452"/>
      <c r="AC71" s="47"/>
    </row>
    <row r="72" spans="1:29" ht="17.100000000000001" customHeight="1" thickBot="1">
      <c r="A72" s="448"/>
      <c r="B72" s="26">
        <f>B70+B66</f>
        <v>0</v>
      </c>
      <c r="C72" s="995" t="s">
        <v>13</v>
      </c>
      <c r="D72" s="996"/>
      <c r="E72" s="27"/>
      <c r="F72" s="27"/>
      <c r="G72" s="653">
        <f>G66+G70</f>
        <v>0</v>
      </c>
      <c r="H72" s="54"/>
      <c r="I72" s="55"/>
      <c r="J72" s="56"/>
      <c r="K72" s="335"/>
      <c r="L72" s="56"/>
      <c r="M72" s="189"/>
      <c r="N72" s="180"/>
      <c r="O72" s="29"/>
      <c r="P72" s="85"/>
      <c r="Q72" s="453">
        <f t="shared" ref="Q72:AB72" si="1">SUM(Q63:Q71)</f>
        <v>0</v>
      </c>
      <c r="R72" s="453">
        <f t="shared" si="1"/>
        <v>0</v>
      </c>
      <c r="S72" s="453">
        <f t="shared" si="1"/>
        <v>0</v>
      </c>
      <c r="T72" s="453">
        <f t="shared" si="1"/>
        <v>0</v>
      </c>
      <c r="U72" s="453">
        <f t="shared" si="1"/>
        <v>0</v>
      </c>
      <c r="V72" s="453">
        <f t="shared" si="1"/>
        <v>0</v>
      </c>
      <c r="W72" s="453">
        <f t="shared" si="1"/>
        <v>0</v>
      </c>
      <c r="X72" s="453">
        <f t="shared" si="1"/>
        <v>0</v>
      </c>
      <c r="Y72" s="453">
        <f t="shared" si="1"/>
        <v>0</v>
      </c>
      <c r="Z72" s="453">
        <f t="shared" si="1"/>
        <v>0</v>
      </c>
      <c r="AA72" s="453">
        <f t="shared" si="1"/>
        <v>0</v>
      </c>
      <c r="AB72" s="453">
        <f t="shared" si="1"/>
        <v>0</v>
      </c>
      <c r="AC72" s="47"/>
    </row>
    <row r="73" spans="1:29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7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7.100000000000001" customHeight="1" thickBot="1">
      <c r="A74" s="47"/>
      <c r="B74" s="26">
        <f>B72+B53+B19</f>
        <v>0</v>
      </c>
      <c r="C74" s="995" t="s">
        <v>13</v>
      </c>
      <c r="D74" s="996"/>
      <c r="E74" s="27"/>
      <c r="F74" s="27"/>
      <c r="G74" s="26">
        <f>G72+G53+G19</f>
        <v>0</v>
      </c>
      <c r="H74" s="28"/>
      <c r="I74" s="29"/>
      <c r="J74" s="30"/>
      <c r="K74" s="337"/>
      <c r="L74" s="30"/>
      <c r="M74" s="189"/>
      <c r="N74" s="184"/>
      <c r="O74" s="29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>
      <c r="A75" s="4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>
      <c r="A76" s="44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202"/>
      <c r="O76" s="47"/>
      <c r="P76" s="445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>
      <c r="A77" s="44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202"/>
      <c r="O77" s="47"/>
      <c r="P77" s="445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>
      <c r="A78" s="44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202"/>
      <c r="O78" s="47"/>
      <c r="P78" s="44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>
      <c r="A79" s="44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202"/>
      <c r="O79" s="47"/>
      <c r="P79" s="4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>
      <c r="A80" s="44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202"/>
      <c r="O80" s="47"/>
      <c r="P80" s="445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>
      <c r="A81" s="44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202"/>
      <c r="O81" s="47"/>
      <c r="P81" s="445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>
      <c r="A82" s="44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202"/>
      <c r="O82" s="47"/>
      <c r="P82" s="445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>
      <c r="A83" s="44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202"/>
      <c r="O83" s="47"/>
      <c r="P83" s="445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>
      <c r="A84" s="44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202"/>
      <c r="O84" s="47"/>
      <c r="P84" s="445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>
      <c r="A85" s="44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202"/>
      <c r="O85" s="47"/>
      <c r="P85" s="445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>
      <c r="A86" s="44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202"/>
      <c r="O86" s="47"/>
      <c r="P86" s="445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>
      <c r="A87" s="44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202"/>
      <c r="O87" s="47"/>
      <c r="P87" s="445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>
      <c r="A88" s="44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202"/>
      <c r="O88" s="47"/>
      <c r="P88" s="445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</sheetData>
  <sortState ref="A34:Y39">
    <sortCondition ref="F34:F39"/>
  </sortState>
  <mergeCells count="43">
    <mergeCell ref="O27:O28"/>
    <mergeCell ref="B57:O57"/>
    <mergeCell ref="B58:O58"/>
    <mergeCell ref="B61:B62"/>
    <mergeCell ref="D61:D62"/>
    <mergeCell ref="E61:E62"/>
    <mergeCell ref="F61:F62"/>
    <mergeCell ref="H61:J61"/>
    <mergeCell ref="O61:O62"/>
    <mergeCell ref="C53:D53"/>
    <mergeCell ref="C48:D48"/>
    <mergeCell ref="C47:D47"/>
    <mergeCell ref="C51:D51"/>
    <mergeCell ref="Q61:AB61"/>
    <mergeCell ref="B2:O2"/>
    <mergeCell ref="B3:O3"/>
    <mergeCell ref="B6:B7"/>
    <mergeCell ref="D6:D7"/>
    <mergeCell ref="E6:E7"/>
    <mergeCell ref="F6:F7"/>
    <mergeCell ref="H6:J6"/>
    <mergeCell ref="O6:O7"/>
    <mergeCell ref="B23:O23"/>
    <mergeCell ref="B24:O24"/>
    <mergeCell ref="B27:B28"/>
    <mergeCell ref="D27:D28"/>
    <mergeCell ref="E27:E28"/>
    <mergeCell ref="F27:F28"/>
    <mergeCell ref="H27:J27"/>
    <mergeCell ref="C8:D8"/>
    <mergeCell ref="C14:D14"/>
    <mergeCell ref="C9:D9"/>
    <mergeCell ref="C29:D29"/>
    <mergeCell ref="C34:D34"/>
    <mergeCell ref="C13:D13"/>
    <mergeCell ref="C17:D17"/>
    <mergeCell ref="C19:D19"/>
    <mergeCell ref="C72:D72"/>
    <mergeCell ref="C63:D63"/>
    <mergeCell ref="C74:D74"/>
    <mergeCell ref="C67:D67"/>
    <mergeCell ref="C66:D66"/>
    <mergeCell ref="C70:D70"/>
  </mergeCells>
  <pageMargins left="0.5" right="0.2" top="0.5" bottom="0.2" header="0" footer="0"/>
  <pageSetup paperSize="256" scale="9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70"/>
  <sheetViews>
    <sheetView topLeftCell="A28" workbookViewId="0">
      <selection activeCell="B9" sqref="B9:O10"/>
    </sheetView>
  </sheetViews>
  <sheetFormatPr defaultRowHeight="12.75"/>
  <cols>
    <col min="1" max="1" width="5.7109375" style="16" customWidth="1"/>
    <col min="2" max="2" width="5.140625" style="16" customWidth="1"/>
    <col min="3" max="3" width="10.140625" style="16" customWidth="1"/>
    <col min="4" max="4" width="23.7109375" style="16" customWidth="1"/>
    <col min="5" max="5" width="12.5703125" style="16" customWidth="1"/>
    <col min="6" max="13" width="10.7109375" style="16" customWidth="1"/>
    <col min="14" max="14" width="12.140625" style="176" customWidth="1"/>
    <col min="15" max="15" width="19.14062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7" t="s">
        <v>79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7"/>
      <c r="B3" s="986" t="s">
        <v>42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B8" s="6" t="s">
        <v>28</v>
      </c>
      <c r="C8" s="1010" t="str">
        <f>'Hut-VKB'!C8:D8</f>
        <v>Penjualan sd. 2019</v>
      </c>
      <c r="D8" s="1011"/>
      <c r="E8" s="8"/>
      <c r="F8" s="8"/>
      <c r="G8" s="527"/>
      <c r="H8" s="9"/>
      <c r="I8" s="9"/>
      <c r="J8" s="221"/>
      <c r="K8" s="280"/>
      <c r="L8" s="147"/>
      <c r="M8" s="187"/>
      <c r="N8" s="178"/>
      <c r="O8" s="8"/>
      <c r="P8" s="78"/>
      <c r="U8" s="20"/>
    </row>
    <row r="9" spans="1:29" ht="17.100000000000001" customHeight="1">
      <c r="A9" s="671"/>
      <c r="B9" s="3"/>
      <c r="C9" s="419"/>
      <c r="D9" s="37"/>
      <c r="E9" s="51"/>
      <c r="F9" s="37"/>
      <c r="G9" s="668"/>
      <c r="H9" s="52"/>
      <c r="I9" s="79"/>
      <c r="J9" s="221"/>
      <c r="K9" s="280"/>
      <c r="L9" s="147"/>
      <c r="M9" s="187"/>
      <c r="N9" s="178"/>
      <c r="O9" s="8"/>
      <c r="P9" s="7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47"/>
      <c r="B10" s="19"/>
      <c r="C10" s="254"/>
      <c r="D10" s="19"/>
      <c r="E10" s="19"/>
      <c r="F10" s="19"/>
      <c r="G10" s="254"/>
      <c r="H10" s="53"/>
      <c r="I10" s="53"/>
      <c r="J10" s="345"/>
      <c r="K10" s="334"/>
      <c r="L10" s="328"/>
      <c r="M10" s="188"/>
      <c r="N10" s="179"/>
      <c r="O10" s="19"/>
      <c r="P10" s="77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s="155" customFormat="1" ht="17.100000000000001" customHeight="1" thickBot="1">
      <c r="A11" s="46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414"/>
      <c r="L11" s="413"/>
      <c r="M11" s="199"/>
      <c r="N11" s="198"/>
      <c r="O11" s="171"/>
      <c r="P11" s="154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spans="1:29" s="2" customFormat="1" ht="17.100000000000001" customHeight="1">
      <c r="B12" s="319" t="s">
        <v>29</v>
      </c>
      <c r="C12" s="1019" t="str">
        <f>'Hut-VKB'!C12:D12</f>
        <v>Penjualan 2020</v>
      </c>
      <c r="D12" s="1020"/>
      <c r="E12" s="321"/>
      <c r="F12" s="321"/>
      <c r="G12" s="321"/>
      <c r="H12" s="322"/>
      <c r="I12" s="322"/>
      <c r="J12" s="323"/>
      <c r="K12" s="336"/>
      <c r="L12" s="369"/>
      <c r="M12" s="364"/>
      <c r="N12" s="325"/>
      <c r="O12" s="321"/>
      <c r="P12" s="78"/>
      <c r="U12" s="20"/>
    </row>
    <row r="13" spans="1:29" ht="17.100000000000001" customHeight="1">
      <c r="A13" s="47"/>
      <c r="B13" s="3"/>
      <c r="C13" s="217"/>
      <c r="D13" s="8"/>
      <c r="E13" s="8"/>
      <c r="F13" s="8"/>
      <c r="G13" s="527"/>
      <c r="H13" s="9"/>
      <c r="I13" s="9"/>
      <c r="J13" s="221"/>
      <c r="K13" s="280"/>
      <c r="L13" s="147"/>
      <c r="M13" s="187"/>
      <c r="N13" s="178"/>
      <c r="O13" s="8"/>
      <c r="P13" s="7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s="21" customFormat="1" ht="17.100000000000001" customHeight="1">
      <c r="A14" s="445"/>
      <c r="B14" s="3"/>
      <c r="C14" s="217"/>
      <c r="D14" s="8"/>
      <c r="E14" s="8"/>
      <c r="F14" s="8"/>
      <c r="G14" s="527"/>
      <c r="H14" s="9"/>
      <c r="I14" s="9"/>
      <c r="J14" s="221"/>
      <c r="K14" s="280"/>
      <c r="L14" s="147"/>
      <c r="M14" s="187"/>
      <c r="N14" s="178"/>
      <c r="O14" s="8"/>
      <c r="P14" s="77"/>
      <c r="Q14" s="47"/>
      <c r="R14" s="47"/>
      <c r="S14" s="47"/>
      <c r="T14" s="47"/>
      <c r="U14" s="47"/>
      <c r="V14" s="445"/>
      <c r="W14" s="445"/>
      <c r="X14" s="445"/>
      <c r="Y14" s="445"/>
      <c r="Z14" s="445"/>
      <c r="AA14" s="445"/>
      <c r="AB14" s="445"/>
      <c r="AC14" s="445"/>
    </row>
    <row r="15" spans="1:29" s="172" customFormat="1" ht="17.100000000000001" customHeight="1" thickBot="1">
      <c r="A15" s="468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170"/>
      <c r="J15" s="413"/>
      <c r="K15" s="414"/>
      <c r="L15" s="413"/>
      <c r="M15" s="199"/>
      <c r="N15" s="198"/>
      <c r="O15" s="171"/>
      <c r="P15" s="154"/>
      <c r="Q15" s="467"/>
      <c r="R15" s="467"/>
      <c r="S15" s="467"/>
      <c r="T15" s="467"/>
      <c r="U15" s="467"/>
      <c r="V15" s="468"/>
      <c r="W15" s="468"/>
      <c r="X15" s="468"/>
      <c r="Y15" s="468"/>
      <c r="Z15" s="468"/>
      <c r="AA15" s="468"/>
      <c r="AB15" s="468"/>
      <c r="AC15" s="468"/>
    </row>
    <row r="16" spans="1:29" s="21" customFormat="1" ht="7.5" customHeight="1">
      <c r="A16" s="445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77"/>
      <c r="Q16" s="47"/>
      <c r="R16" s="47"/>
      <c r="S16" s="47"/>
      <c r="T16" s="47"/>
      <c r="U16" s="47"/>
      <c r="V16" s="445"/>
      <c r="W16" s="445"/>
      <c r="X16" s="445"/>
      <c r="Y16" s="445"/>
      <c r="Z16" s="445"/>
      <c r="AA16" s="445"/>
      <c r="AB16" s="445"/>
      <c r="AC16" s="445"/>
    </row>
    <row r="17" spans="1:29" s="172" customFormat="1" ht="17.100000000000001" customHeight="1" thickBot="1">
      <c r="A17" s="468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170"/>
      <c r="J17" s="413"/>
      <c r="K17" s="414"/>
      <c r="L17" s="413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20.100000000000001" customHeight="1">
      <c r="A21" s="47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20.100000000000001" customHeight="1">
      <c r="A22" s="47"/>
      <c r="B22" s="986" t="s">
        <v>42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7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2" customFormat="1" ht="17.100000000000001" customHeight="1"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22"/>
    </row>
    <row r="26" spans="1:29" s="2" customFormat="1" ht="17.100000000000001" customHeight="1" thickBot="1"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22"/>
    </row>
    <row r="27" spans="1:29" s="2" customFormat="1" ht="17.100000000000001" customHeight="1">
      <c r="B27" s="6" t="s">
        <v>28</v>
      </c>
      <c r="C27" s="1010" t="str">
        <f>'Hut-VKB'!C8:D8</f>
        <v>Penjualan sd. 2019</v>
      </c>
      <c r="D27" s="1011"/>
      <c r="E27" s="8"/>
      <c r="F27" s="8"/>
      <c r="G27" s="527"/>
      <c r="H27" s="9"/>
      <c r="I27" s="9"/>
      <c r="J27" s="221"/>
      <c r="K27" s="280"/>
      <c r="L27" s="147"/>
      <c r="M27" s="187"/>
      <c r="N27" s="178"/>
      <c r="O27" s="8"/>
      <c r="P27" s="78"/>
      <c r="U27" s="20"/>
    </row>
    <row r="28" spans="1:29" s="2" customFormat="1" ht="17.100000000000001" customHeight="1">
      <c r="B28" s="142"/>
      <c r="C28" s="284"/>
      <c r="D28" s="143"/>
      <c r="E28" s="117"/>
      <c r="F28" s="117"/>
      <c r="G28" s="668"/>
      <c r="H28" s="146"/>
      <c r="I28" s="116"/>
      <c r="J28" s="221"/>
      <c r="K28" s="280"/>
      <c r="L28" s="147"/>
      <c r="M28" s="187"/>
      <c r="N28" s="178"/>
      <c r="O28" s="117"/>
      <c r="P28" s="78"/>
      <c r="U28" s="20"/>
    </row>
    <row r="29" spans="1:29" ht="17.100000000000001" customHeight="1">
      <c r="A29" s="47"/>
      <c r="B29" s="19"/>
      <c r="C29" s="254"/>
      <c r="D29" s="19"/>
      <c r="E29" s="19"/>
      <c r="F29" s="19"/>
      <c r="G29" s="254"/>
      <c r="H29" s="53"/>
      <c r="I29" s="53"/>
      <c r="J29" s="345"/>
      <c r="K29" s="334"/>
      <c r="L29" s="328"/>
      <c r="M29" s="188"/>
      <c r="N29" s="179"/>
      <c r="O29" s="19"/>
      <c r="P29" s="77"/>
      <c r="Q29" s="47"/>
      <c r="R29" s="447"/>
      <c r="S29" s="447"/>
      <c r="T29" s="4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s="155" customFormat="1" ht="17.100000000000001" customHeight="1" thickBot="1">
      <c r="A30" s="467"/>
      <c r="B30" s="944">
        <f>COUNT(B27:B29)</f>
        <v>0</v>
      </c>
      <c r="C30" s="995" t="s">
        <v>15</v>
      </c>
      <c r="D30" s="996"/>
      <c r="E30" s="112"/>
      <c r="F30" s="112"/>
      <c r="G30" s="658">
        <f>SUM(G27:G29)</f>
        <v>0</v>
      </c>
      <c r="H30" s="170"/>
      <c r="I30" s="170"/>
      <c r="J30" s="413"/>
      <c r="K30" s="414"/>
      <c r="L30" s="413"/>
      <c r="M30" s="199"/>
      <c r="N30" s="198"/>
      <c r="O30" s="171"/>
      <c r="P30" s="154"/>
      <c r="Q30" s="467"/>
      <c r="R30" s="467"/>
      <c r="S30" s="467"/>
      <c r="T30" s="467"/>
      <c r="U30" s="467"/>
      <c r="V30" s="467"/>
      <c r="W30" s="467"/>
      <c r="X30" s="467"/>
      <c r="Y30" s="467"/>
      <c r="Z30" s="467"/>
      <c r="AA30" s="467"/>
      <c r="AB30" s="467"/>
      <c r="AC30" s="467"/>
    </row>
    <row r="31" spans="1:29" s="2" customFormat="1" ht="17.100000000000001" customHeight="1">
      <c r="B31" s="319" t="s">
        <v>29</v>
      </c>
      <c r="C31" s="1019" t="str">
        <f>'Hut-VKB'!C12:D12</f>
        <v>Penjualan 2020</v>
      </c>
      <c r="D31" s="1020"/>
      <c r="E31" s="321"/>
      <c r="F31" s="321"/>
      <c r="G31" s="321"/>
      <c r="H31" s="322"/>
      <c r="I31" s="322"/>
      <c r="J31" s="323"/>
      <c r="K31" s="336"/>
      <c r="L31" s="369"/>
      <c r="M31" s="364"/>
      <c r="N31" s="325"/>
      <c r="O31" s="321"/>
      <c r="P31" s="78"/>
      <c r="U31" s="20"/>
    </row>
    <row r="32" spans="1:29" ht="17.100000000000001" customHeight="1">
      <c r="A32" s="47"/>
      <c r="B32" s="3"/>
      <c r="C32" s="217"/>
      <c r="D32" s="8"/>
      <c r="E32" s="8"/>
      <c r="F32" s="8"/>
      <c r="G32" s="527"/>
      <c r="H32" s="9"/>
      <c r="I32" s="9"/>
      <c r="J32" s="221"/>
      <c r="K32" s="280"/>
      <c r="L32" s="147"/>
      <c r="M32" s="187"/>
      <c r="N32" s="178"/>
      <c r="O32" s="8"/>
      <c r="P32" s="7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s="21" customFormat="1" ht="17.100000000000001" customHeight="1">
      <c r="A33" s="445"/>
      <c r="B33" s="3"/>
      <c r="C33" s="217"/>
      <c r="D33" s="8"/>
      <c r="E33" s="8"/>
      <c r="F33" s="8"/>
      <c r="G33" s="527"/>
      <c r="H33" s="9"/>
      <c r="I33" s="9"/>
      <c r="J33" s="221"/>
      <c r="K33" s="280"/>
      <c r="L33" s="147"/>
      <c r="M33" s="187"/>
      <c r="N33" s="178"/>
      <c r="O33" s="8"/>
      <c r="P33" s="77"/>
      <c r="Q33" s="47"/>
      <c r="R33" s="47"/>
      <c r="S33" s="47"/>
      <c r="T33" s="47"/>
      <c r="U33" s="47"/>
      <c r="V33" s="445"/>
      <c r="W33" s="445"/>
      <c r="X33" s="445"/>
      <c r="Y33" s="445"/>
      <c r="Z33" s="445"/>
      <c r="AA33" s="445"/>
      <c r="AB33" s="445"/>
      <c r="AC33" s="445"/>
    </row>
    <row r="34" spans="1:29" s="172" customFormat="1" ht="17.100000000000001" customHeight="1" thickBot="1">
      <c r="A34" s="468"/>
      <c r="B34" s="944">
        <f>COUNT(B31:B33)</f>
        <v>0</v>
      </c>
      <c r="C34" s="995" t="s">
        <v>15</v>
      </c>
      <c r="D34" s="996"/>
      <c r="E34" s="112"/>
      <c r="F34" s="112"/>
      <c r="G34" s="658">
        <f>SUM(G31:G33)</f>
        <v>0</v>
      </c>
      <c r="H34" s="170"/>
      <c r="I34" s="170"/>
      <c r="J34" s="413"/>
      <c r="K34" s="414"/>
      <c r="L34" s="413"/>
      <c r="M34" s="199"/>
      <c r="N34" s="198"/>
      <c r="O34" s="171"/>
      <c r="P34" s="154"/>
      <c r="Q34" s="467"/>
      <c r="R34" s="467"/>
      <c r="S34" s="467"/>
      <c r="T34" s="467"/>
      <c r="U34" s="467"/>
      <c r="V34" s="468"/>
      <c r="W34" s="468"/>
      <c r="X34" s="468"/>
      <c r="Y34" s="468"/>
      <c r="Z34" s="468"/>
      <c r="AA34" s="468"/>
      <c r="AB34" s="468"/>
      <c r="AC34" s="468"/>
    </row>
    <row r="35" spans="1:29" s="21" customFormat="1" ht="7.5" customHeight="1">
      <c r="A35" s="445"/>
      <c r="B35" s="75"/>
      <c r="C35" s="75"/>
      <c r="D35" s="75"/>
      <c r="E35" s="75"/>
      <c r="F35" s="75"/>
      <c r="G35" s="75"/>
      <c r="H35" s="76"/>
      <c r="I35" s="76"/>
      <c r="J35" s="76"/>
      <c r="K35" s="76"/>
      <c r="L35" s="76"/>
      <c r="M35" s="77"/>
      <c r="N35" s="181"/>
      <c r="O35" s="75"/>
      <c r="P35" s="77"/>
      <c r="Q35" s="47"/>
      <c r="R35" s="47"/>
      <c r="S35" s="47"/>
      <c r="T35" s="47"/>
      <c r="U35" s="47"/>
      <c r="V35" s="445"/>
      <c r="W35" s="445"/>
      <c r="X35" s="445"/>
      <c r="Y35" s="445"/>
      <c r="Z35" s="445"/>
      <c r="AA35" s="445"/>
      <c r="AB35" s="445"/>
      <c r="AC35" s="445"/>
    </row>
    <row r="36" spans="1:29" s="172" customFormat="1" ht="17.100000000000001" customHeight="1" thickBot="1">
      <c r="A36" s="468"/>
      <c r="B36" s="26">
        <f>B34+B30</f>
        <v>0</v>
      </c>
      <c r="C36" s="995" t="s">
        <v>13</v>
      </c>
      <c r="D36" s="996"/>
      <c r="E36" s="112"/>
      <c r="F36" s="112"/>
      <c r="G36" s="658">
        <f>G30+G34</f>
        <v>0</v>
      </c>
      <c r="H36" s="170"/>
      <c r="I36" s="170"/>
      <c r="J36" s="170"/>
      <c r="K36" s="415"/>
      <c r="L36" s="413"/>
      <c r="M36" s="199"/>
      <c r="N36" s="198"/>
      <c r="O36" s="171"/>
      <c r="P36" s="154"/>
      <c r="Q36" s="467"/>
      <c r="R36" s="467"/>
      <c r="S36" s="467"/>
      <c r="T36" s="467"/>
      <c r="U36" s="467"/>
      <c r="V36" s="468"/>
      <c r="W36" s="468"/>
      <c r="X36" s="468"/>
      <c r="Y36" s="468"/>
      <c r="Z36" s="468"/>
      <c r="AA36" s="468"/>
      <c r="AB36" s="468"/>
      <c r="AC36" s="468"/>
    </row>
    <row r="37" spans="1:29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202"/>
      <c r="O37" s="47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20.100000000000001" customHeight="1">
      <c r="A40" s="448"/>
      <c r="B40" s="986" t="s">
        <v>47</v>
      </c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20.100000000000001" customHeight="1">
      <c r="A41" s="448"/>
      <c r="B41" s="986" t="s">
        <v>42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446"/>
      <c r="C42" s="446"/>
      <c r="D42" s="446"/>
      <c r="E42" s="446"/>
      <c r="F42" s="446"/>
      <c r="G42" s="647"/>
      <c r="H42" s="446"/>
      <c r="I42" s="446"/>
      <c r="J42" s="446"/>
      <c r="K42" s="446"/>
      <c r="L42" s="446"/>
      <c r="M42" s="446"/>
      <c r="N42" s="446"/>
      <c r="O42" s="44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>
      <c r="A43" s="4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s="2" customFormat="1" ht="17.100000000000001" customHeight="1">
      <c r="A44" s="119"/>
      <c r="B44" s="987" t="s">
        <v>22</v>
      </c>
      <c r="C44" s="435" t="s">
        <v>73</v>
      </c>
      <c r="D44" s="987" t="s">
        <v>0</v>
      </c>
      <c r="E44" s="989" t="s">
        <v>1</v>
      </c>
      <c r="F44" s="1000" t="s">
        <v>2</v>
      </c>
      <c r="G44" s="649" t="s">
        <v>88</v>
      </c>
      <c r="H44" s="1002" t="s">
        <v>14</v>
      </c>
      <c r="I44" s="1003"/>
      <c r="J44" s="1003"/>
      <c r="K44" s="435" t="s">
        <v>73</v>
      </c>
      <c r="L44" s="435" t="s">
        <v>73</v>
      </c>
      <c r="M44" s="161" t="s">
        <v>22</v>
      </c>
      <c r="N44" s="162" t="s">
        <v>49</v>
      </c>
      <c r="O44" s="984" t="s">
        <v>12</v>
      </c>
      <c r="P44" s="80"/>
      <c r="Q44" s="1005" t="str">
        <f>'Hut-VKB'!Q44:AB44</f>
        <v>Terbit 2020</v>
      </c>
      <c r="R44" s="1021"/>
      <c r="S44" s="1021"/>
      <c r="T44" s="1021"/>
      <c r="U44" s="1021"/>
      <c r="V44" s="1021"/>
      <c r="W44" s="1021"/>
      <c r="X44" s="1021"/>
      <c r="Y44" s="1021"/>
      <c r="Z44" s="1021"/>
      <c r="AA44" s="1021"/>
      <c r="AB44" s="1022"/>
    </row>
    <row r="45" spans="1:29" s="2" customFormat="1" ht="17.100000000000001" customHeight="1" thickBot="1">
      <c r="A45" s="119"/>
      <c r="B45" s="988"/>
      <c r="C45" s="304" t="s">
        <v>74</v>
      </c>
      <c r="D45" s="988"/>
      <c r="E45" s="990"/>
      <c r="F45" s="1001"/>
      <c r="G45" s="650" t="s">
        <v>89</v>
      </c>
      <c r="H45" s="31" t="s">
        <v>86</v>
      </c>
      <c r="I45" s="32" t="s">
        <v>23</v>
      </c>
      <c r="J45" s="33" t="s">
        <v>36</v>
      </c>
      <c r="K45" s="304" t="s">
        <v>77</v>
      </c>
      <c r="L45" s="304" t="s">
        <v>75</v>
      </c>
      <c r="M45" s="31" t="s">
        <v>23</v>
      </c>
      <c r="N45" s="163" t="s">
        <v>48</v>
      </c>
      <c r="O45" s="985"/>
      <c r="P45" s="80"/>
      <c r="Q45" s="436" t="s">
        <v>58</v>
      </c>
      <c r="R45" s="436" t="s">
        <v>59</v>
      </c>
      <c r="S45" s="436" t="s">
        <v>60</v>
      </c>
      <c r="T45" s="436" t="s">
        <v>61</v>
      </c>
      <c r="U45" s="436" t="s">
        <v>62</v>
      </c>
      <c r="V45" s="436" t="s">
        <v>63</v>
      </c>
      <c r="W45" s="436" t="s">
        <v>64</v>
      </c>
      <c r="X45" s="436" t="s">
        <v>65</v>
      </c>
      <c r="Y45" s="436" t="s">
        <v>66</v>
      </c>
      <c r="Z45" s="436" t="s">
        <v>67</v>
      </c>
      <c r="AA45" s="436" t="s">
        <v>68</v>
      </c>
      <c r="AB45" s="436" t="s">
        <v>69</v>
      </c>
    </row>
    <row r="46" spans="1:29" s="2" customFormat="1" ht="17.100000000000001" customHeight="1">
      <c r="A46" s="119"/>
      <c r="B46" s="6" t="s">
        <v>28</v>
      </c>
      <c r="C46" s="1010" t="str">
        <f>'Hut-VKB'!C8:D8</f>
        <v>Penjualan sd. 2019</v>
      </c>
      <c r="D46" s="1011"/>
      <c r="E46" s="8"/>
      <c r="F46" s="8"/>
      <c r="G46" s="527"/>
      <c r="H46" s="9"/>
      <c r="I46" s="9"/>
      <c r="J46" s="115"/>
      <c r="K46" s="280"/>
      <c r="L46" s="147"/>
      <c r="M46" s="193"/>
      <c r="N46" s="178"/>
      <c r="O46" s="8"/>
      <c r="P46" s="80"/>
      <c r="Q46" s="251"/>
      <c r="R46" s="251"/>
      <c r="S46" s="251"/>
      <c r="T46" s="251"/>
      <c r="U46" s="252"/>
      <c r="V46" s="251"/>
      <c r="W46" s="251"/>
      <c r="X46" s="251"/>
      <c r="Y46" s="251"/>
      <c r="Z46" s="251"/>
      <c r="AA46" s="251"/>
      <c r="AB46" s="251"/>
    </row>
    <row r="47" spans="1:29" s="125" customFormat="1" ht="17.100000000000001" customHeight="1">
      <c r="A47" s="449"/>
      <c r="B47" s="13"/>
      <c r="C47" s="224"/>
      <c r="D47" s="128"/>
      <c r="E47" s="128"/>
      <c r="F47" s="128"/>
      <c r="G47" s="657"/>
      <c r="H47" s="129"/>
      <c r="I47" s="123"/>
      <c r="J47" s="167"/>
      <c r="K47" s="281"/>
      <c r="L47" s="327"/>
      <c r="M47" s="195"/>
      <c r="N47" s="182"/>
      <c r="O47" s="122"/>
      <c r="P47" s="157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4"/>
    </row>
    <row r="48" spans="1:29" ht="17.100000000000001" customHeight="1">
      <c r="A48" s="448"/>
      <c r="B48" s="19"/>
      <c r="C48" s="254"/>
      <c r="D48" s="19"/>
      <c r="E48" s="19"/>
      <c r="F48" s="19"/>
      <c r="G48" s="254"/>
      <c r="H48" s="53"/>
      <c r="I48" s="53"/>
      <c r="J48" s="166"/>
      <c r="K48" s="334"/>
      <c r="L48" s="328"/>
      <c r="M48" s="200"/>
      <c r="N48" s="179"/>
      <c r="O48" s="19"/>
      <c r="P48" s="85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  <c r="AB48" s="451"/>
      <c r="AC48" s="47"/>
    </row>
    <row r="49" spans="1:29" ht="17.100000000000001" customHeight="1" thickBot="1">
      <c r="A49" s="448"/>
      <c r="B49" s="944">
        <f>COUNT(B46:B48)</f>
        <v>0</v>
      </c>
      <c r="C49" s="995" t="s">
        <v>15</v>
      </c>
      <c r="D49" s="996"/>
      <c r="E49" s="27"/>
      <c r="F49" s="27"/>
      <c r="G49" s="653">
        <f>SUM(G46:G48)</f>
        <v>0</v>
      </c>
      <c r="H49" s="54"/>
      <c r="I49" s="55"/>
      <c r="J49" s="56"/>
      <c r="K49" s="335"/>
      <c r="L49" s="56"/>
      <c r="M49" s="189"/>
      <c r="N49" s="180"/>
      <c r="O49" s="29"/>
      <c r="P49" s="85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7"/>
    </row>
    <row r="50" spans="1:29" s="2" customFormat="1" ht="17.100000000000001" customHeight="1">
      <c r="A50" s="119"/>
      <c r="B50" s="319" t="s">
        <v>29</v>
      </c>
      <c r="C50" s="1019" t="str">
        <f>'Hut-VKB'!C12:D12</f>
        <v>Penjualan 2020</v>
      </c>
      <c r="D50" s="1020"/>
      <c r="E50" s="321"/>
      <c r="F50" s="321"/>
      <c r="G50" s="321"/>
      <c r="H50" s="322"/>
      <c r="I50" s="322"/>
      <c r="J50" s="323"/>
      <c r="K50" s="336"/>
      <c r="L50" s="369"/>
      <c r="M50" s="324"/>
      <c r="N50" s="325"/>
      <c r="O50" s="321"/>
      <c r="P50" s="80"/>
      <c r="Q50" s="251"/>
      <c r="R50" s="251"/>
      <c r="S50" s="251"/>
      <c r="T50" s="251"/>
      <c r="U50" s="252"/>
      <c r="V50" s="251"/>
      <c r="W50" s="251"/>
      <c r="X50" s="251"/>
      <c r="Y50" s="251"/>
      <c r="Z50" s="251"/>
      <c r="AA50" s="251"/>
      <c r="AB50" s="251"/>
    </row>
    <row r="51" spans="1:29" ht="17.100000000000001" customHeight="1">
      <c r="A51" s="448"/>
      <c r="B51" s="3"/>
      <c r="C51" s="217"/>
      <c r="D51" s="8"/>
      <c r="E51" s="8"/>
      <c r="F51" s="8"/>
      <c r="G51" s="527"/>
      <c r="H51" s="9"/>
      <c r="I51" s="9"/>
      <c r="J51" s="115"/>
      <c r="K51" s="280"/>
      <c r="L51" s="147"/>
      <c r="M51" s="193"/>
      <c r="N51" s="178"/>
      <c r="O51" s="8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80"/>
      <c r="L52" s="147"/>
      <c r="M52" s="193"/>
      <c r="N52" s="178"/>
      <c r="O52" s="8"/>
      <c r="P52" s="85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7"/>
    </row>
    <row r="53" spans="1:29" ht="17.100000000000001" customHeight="1" thickBot="1">
      <c r="A53" s="448"/>
      <c r="B53" s="944">
        <f>COUNT(B50:B52)</f>
        <v>0</v>
      </c>
      <c r="C53" s="995" t="s">
        <v>15</v>
      </c>
      <c r="D53" s="996"/>
      <c r="E53" s="27"/>
      <c r="F53" s="27"/>
      <c r="G53" s="653">
        <f>SUM(G50:G52)</f>
        <v>0</v>
      </c>
      <c r="H53" s="54"/>
      <c r="I53" s="55"/>
      <c r="J53" s="56"/>
      <c r="K53" s="335"/>
      <c r="L53" s="56"/>
      <c r="M53" s="189"/>
      <c r="N53" s="180"/>
      <c r="O53" s="29"/>
      <c r="P53" s="85"/>
      <c r="Q53" s="946"/>
      <c r="R53" s="946"/>
      <c r="S53" s="946"/>
      <c r="T53" s="946"/>
      <c r="U53" s="946"/>
      <c r="V53" s="946"/>
      <c r="W53" s="946"/>
      <c r="X53" s="946"/>
      <c r="Y53" s="946"/>
      <c r="Z53" s="946"/>
      <c r="AA53" s="946"/>
      <c r="AB53" s="946"/>
      <c r="AC53" s="47"/>
    </row>
    <row r="54" spans="1:29" ht="7.5" customHeight="1">
      <c r="A54" s="448"/>
      <c r="B54" s="75"/>
      <c r="C54" s="75"/>
      <c r="D54" s="75"/>
      <c r="E54" s="75"/>
      <c r="F54" s="75"/>
      <c r="G54" s="75"/>
      <c r="H54" s="76"/>
      <c r="I54" s="76"/>
      <c r="J54" s="76"/>
      <c r="K54" s="76"/>
      <c r="L54" s="76"/>
      <c r="M54" s="77"/>
      <c r="N54" s="181"/>
      <c r="O54" s="75"/>
      <c r="P54" s="85"/>
      <c r="Q54" s="452"/>
      <c r="R54" s="452"/>
      <c r="S54" s="452"/>
      <c r="T54" s="452"/>
      <c r="U54" s="452"/>
      <c r="V54" s="452"/>
      <c r="W54" s="452"/>
      <c r="X54" s="452"/>
      <c r="Y54" s="452"/>
      <c r="Z54" s="452"/>
      <c r="AA54" s="452"/>
      <c r="AB54" s="452"/>
      <c r="AC54" s="47"/>
    </row>
    <row r="55" spans="1:29" ht="17.100000000000001" customHeight="1" thickBot="1">
      <c r="A55" s="448"/>
      <c r="B55" s="26">
        <f>B53+B49</f>
        <v>0</v>
      </c>
      <c r="C55" s="995" t="s">
        <v>13</v>
      </c>
      <c r="D55" s="996"/>
      <c r="E55" s="27"/>
      <c r="F55" s="27"/>
      <c r="G55" s="26">
        <f>G53+G49</f>
        <v>0</v>
      </c>
      <c r="H55" s="54"/>
      <c r="I55" s="55"/>
      <c r="J55" s="56"/>
      <c r="K55" s="335"/>
      <c r="L55" s="56"/>
      <c r="M55" s="189"/>
      <c r="N55" s="180"/>
      <c r="O55" s="29"/>
      <c r="P55" s="85"/>
      <c r="Q55" s="453">
        <f>SUM(Q46:Q54)</f>
        <v>0</v>
      </c>
      <c r="R55" s="453">
        <f t="shared" ref="R55:AB55" si="0">SUM(R46:R54)</f>
        <v>0</v>
      </c>
      <c r="S55" s="453">
        <f t="shared" si="0"/>
        <v>0</v>
      </c>
      <c r="T55" s="453">
        <f t="shared" si="0"/>
        <v>0</v>
      </c>
      <c r="U55" s="453">
        <f t="shared" si="0"/>
        <v>0</v>
      </c>
      <c r="V55" s="453">
        <f t="shared" si="0"/>
        <v>0</v>
      </c>
      <c r="W55" s="453">
        <f t="shared" si="0"/>
        <v>0</v>
      </c>
      <c r="X55" s="453">
        <f t="shared" si="0"/>
        <v>0</v>
      </c>
      <c r="Y55" s="453">
        <f t="shared" si="0"/>
        <v>0</v>
      </c>
      <c r="Z55" s="453">
        <f t="shared" si="0"/>
        <v>0</v>
      </c>
      <c r="AA55" s="453">
        <f t="shared" si="0"/>
        <v>0</v>
      </c>
      <c r="AB55" s="453">
        <f t="shared" si="0"/>
        <v>0</v>
      </c>
      <c r="AC55" s="47"/>
    </row>
    <row r="56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77"/>
      <c r="N56" s="202"/>
      <c r="O56" s="47"/>
      <c r="P56" s="4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7.100000000000001" customHeight="1" thickBot="1">
      <c r="A57" s="47"/>
      <c r="B57" s="26">
        <f>B55+B36+B17</f>
        <v>0</v>
      </c>
      <c r="C57" s="995" t="s">
        <v>13</v>
      </c>
      <c r="D57" s="996"/>
      <c r="E57" s="27"/>
      <c r="F57" s="27"/>
      <c r="G57" s="26">
        <f>G55+G36+G17</f>
        <v>0</v>
      </c>
      <c r="H57" s="28"/>
      <c r="I57" s="29"/>
      <c r="J57" s="30"/>
      <c r="K57" s="337"/>
      <c r="L57" s="30"/>
      <c r="M57" s="189"/>
      <c r="N57" s="184"/>
      <c r="O57" s="29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</sheetData>
  <mergeCells count="41">
    <mergeCell ref="C8:D8"/>
    <mergeCell ref="C12:D12"/>
    <mergeCell ref="C27:D27"/>
    <mergeCell ref="C31:D31"/>
    <mergeCell ref="C46:D46"/>
    <mergeCell ref="C11:D11"/>
    <mergeCell ref="C15:D15"/>
    <mergeCell ref="C17:D17"/>
    <mergeCell ref="O25:O26"/>
    <mergeCell ref="B40:O40"/>
    <mergeCell ref="B41:O41"/>
    <mergeCell ref="B44:B45"/>
    <mergeCell ref="D44:D45"/>
    <mergeCell ref="E44:E45"/>
    <mergeCell ref="F44:F45"/>
    <mergeCell ref="H44:J44"/>
    <mergeCell ref="O44:O45"/>
    <mergeCell ref="C30:D30"/>
    <mergeCell ref="C34:D34"/>
    <mergeCell ref="Q44:AB44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C49:D49"/>
    <mergeCell ref="C53:D53"/>
    <mergeCell ref="C55:D55"/>
    <mergeCell ref="C57:D57"/>
    <mergeCell ref="C36:D36"/>
    <mergeCell ref="C50:D50"/>
  </mergeCells>
  <pageMargins left="0.5" right="0.2" top="0.5" bottom="0.2" header="0" footer="0"/>
  <pageSetup paperSize="2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6"/>
  <sheetViews>
    <sheetView topLeftCell="A50" workbookViewId="0">
      <selection activeCell="A62" sqref="A62:XFD99"/>
    </sheetView>
  </sheetViews>
  <sheetFormatPr defaultRowHeight="12.75"/>
  <cols>
    <col min="1" max="1" width="5.7109375" style="16" customWidth="1"/>
    <col min="2" max="2" width="5.140625" style="16" customWidth="1"/>
    <col min="3" max="3" width="10.7109375" style="16" customWidth="1"/>
    <col min="4" max="4" width="25.140625" style="16" customWidth="1"/>
    <col min="5" max="5" width="11.7109375" style="16" customWidth="1"/>
    <col min="6" max="13" width="10.7109375" style="16" customWidth="1"/>
    <col min="14" max="14" width="12.140625" style="176" customWidth="1"/>
    <col min="15" max="15" width="25.140625" style="16" customWidth="1"/>
    <col min="16" max="16384" width="9.140625" style="16"/>
  </cols>
  <sheetData>
    <row r="1" spans="1:28" ht="20.100000000000001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20.100000000000001" customHeight="1">
      <c r="A3" s="47"/>
      <c r="B3" s="986" t="s">
        <v>71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</row>
    <row r="7" spans="1:28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</row>
    <row r="8" spans="1:28" s="2" customFormat="1" ht="17.100000000000001" customHeight="1">
      <c r="B8" s="312" t="s">
        <v>28</v>
      </c>
      <c r="C8" s="1027" t="str">
        <f>'Hut-VKB'!C8:D8</f>
        <v>Penjualan sd. 2019</v>
      </c>
      <c r="D8" s="1027"/>
      <c r="E8" s="314"/>
      <c r="F8" s="314"/>
      <c r="G8" s="314"/>
      <c r="H8" s="385"/>
      <c r="I8" s="385"/>
      <c r="J8" s="385"/>
      <c r="K8" s="385"/>
      <c r="L8" s="385"/>
      <c r="M8" s="316"/>
      <c r="N8" s="317"/>
      <c r="O8" s="314"/>
    </row>
    <row r="9" spans="1:28" s="2" customFormat="1" ht="17.100000000000001" customHeight="1">
      <c r="B9" s="917"/>
      <c r="C9" s="970"/>
      <c r="D9" s="970"/>
      <c r="E9" s="793"/>
      <c r="F9" s="793"/>
      <c r="G9" s="793"/>
      <c r="H9" s="920"/>
      <c r="I9" s="920"/>
      <c r="J9" s="920"/>
      <c r="K9" s="920"/>
      <c r="L9" s="920"/>
      <c r="M9" s="921"/>
      <c r="N9" s="922"/>
      <c r="O9" s="793"/>
    </row>
    <row r="10" spans="1:28" ht="17.100000000000001" customHeight="1">
      <c r="A10" s="47"/>
      <c r="B10" s="528"/>
      <c r="C10" s="528"/>
      <c r="D10" s="528"/>
      <c r="E10" s="528"/>
      <c r="F10" s="528"/>
      <c r="G10" s="528"/>
      <c r="H10" s="789"/>
      <c r="I10" s="789"/>
      <c r="J10" s="789"/>
      <c r="K10" s="789"/>
      <c r="L10" s="789"/>
      <c r="M10" s="790"/>
      <c r="N10" s="791"/>
      <c r="O10" s="528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s="155" customFormat="1" ht="17.100000000000001" customHeight="1" thickBot="1">
      <c r="A11" s="46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414"/>
      <c r="L11" s="413"/>
      <c r="M11" s="199"/>
      <c r="N11" s="198"/>
      <c r="O11" s="171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</row>
    <row r="12" spans="1:28" s="2" customFormat="1" ht="17.100000000000001" customHeight="1">
      <c r="B12" s="319" t="s">
        <v>29</v>
      </c>
      <c r="C12" s="1019" t="str">
        <f>'Hut-VKB'!C12:D12</f>
        <v>Penjualan 2020</v>
      </c>
      <c r="D12" s="1020"/>
      <c r="E12" s="321"/>
      <c r="F12" s="321"/>
      <c r="G12" s="321"/>
      <c r="H12" s="322"/>
      <c r="I12" s="322"/>
      <c r="J12" s="323"/>
      <c r="K12" s="336"/>
      <c r="L12" s="369"/>
      <c r="M12" s="364"/>
      <c r="N12" s="325"/>
      <c r="O12" s="321"/>
    </row>
    <row r="13" spans="1:28" ht="17.100000000000001" customHeight="1">
      <c r="A13" s="47"/>
      <c r="B13" s="287"/>
      <c r="C13" s="287"/>
      <c r="D13" s="8"/>
      <c r="E13" s="262"/>
      <c r="F13" s="262"/>
      <c r="G13" s="527"/>
      <c r="H13" s="263"/>
      <c r="I13" s="263"/>
      <c r="J13" s="221"/>
      <c r="K13" s="280"/>
      <c r="L13" s="147"/>
      <c r="M13" s="278"/>
      <c r="N13" s="223"/>
      <c r="O13" s="262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s="21" customFormat="1" ht="17.100000000000001" customHeight="1">
      <c r="A14" s="445"/>
      <c r="B14" s="3"/>
      <c r="C14" s="217"/>
      <c r="D14" s="8"/>
      <c r="E14" s="8"/>
      <c r="F14" s="8"/>
      <c r="G14" s="527"/>
      <c r="H14" s="9"/>
      <c r="I14" s="9"/>
      <c r="J14" s="221"/>
      <c r="K14" s="280"/>
      <c r="L14" s="147"/>
      <c r="M14" s="187"/>
      <c r="N14" s="178"/>
      <c r="O14" s="8"/>
      <c r="P14" s="445"/>
      <c r="Q14" s="445"/>
      <c r="R14" s="445"/>
      <c r="S14" s="445"/>
      <c r="T14" s="445"/>
      <c r="U14" s="445"/>
      <c r="V14" s="445"/>
      <c r="W14" s="445"/>
      <c r="X14" s="445"/>
      <c r="Y14" s="445"/>
      <c r="Z14" s="445"/>
      <c r="AA14" s="445"/>
      <c r="AB14" s="445"/>
    </row>
    <row r="15" spans="1:28" s="172" customFormat="1" ht="17.100000000000001" customHeight="1" thickBot="1">
      <c r="A15" s="468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170"/>
      <c r="J15" s="413"/>
      <c r="K15" s="414"/>
      <c r="L15" s="413"/>
      <c r="M15" s="199"/>
      <c r="N15" s="198"/>
      <c r="O15" s="171"/>
      <c r="P15" s="468"/>
      <c r="Q15" s="468"/>
      <c r="R15" s="468"/>
      <c r="S15" s="468"/>
      <c r="T15" s="468"/>
      <c r="U15" s="468"/>
      <c r="V15" s="468"/>
      <c r="W15" s="468"/>
      <c r="X15" s="468"/>
      <c r="Y15" s="468"/>
      <c r="Z15" s="468"/>
      <c r="AA15" s="468"/>
      <c r="AB15" s="468"/>
    </row>
    <row r="16" spans="1:28" s="21" customFormat="1" ht="7.5" customHeight="1">
      <c r="A16" s="445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445"/>
      <c r="Q16" s="445"/>
      <c r="R16" s="445"/>
      <c r="S16" s="445"/>
      <c r="T16" s="445"/>
      <c r="U16" s="445"/>
      <c r="V16" s="445"/>
      <c r="W16" s="445"/>
      <c r="X16" s="445"/>
      <c r="Y16" s="445"/>
      <c r="Z16" s="445"/>
      <c r="AA16" s="445"/>
      <c r="AB16" s="445"/>
    </row>
    <row r="17" spans="1:28" s="172" customFormat="1" ht="17.100000000000001" customHeight="1" thickBot="1">
      <c r="A17" s="468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170"/>
      <c r="J17" s="170"/>
      <c r="K17" s="415"/>
      <c r="L17" s="413"/>
      <c r="M17" s="199"/>
      <c r="N17" s="198"/>
      <c r="O17" s="171"/>
      <c r="P17" s="468"/>
      <c r="Q17" s="468"/>
      <c r="R17" s="468"/>
      <c r="S17" s="468"/>
      <c r="T17" s="468"/>
      <c r="U17" s="468"/>
      <c r="V17" s="468"/>
      <c r="W17" s="468"/>
      <c r="X17" s="468"/>
      <c r="Y17" s="468"/>
      <c r="Z17" s="468"/>
      <c r="AA17" s="468"/>
      <c r="AB17" s="468"/>
    </row>
    <row r="18" spans="1:2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20.100000000000001" customHeight="1">
      <c r="A21" s="47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20.100000000000001" customHeight="1">
      <c r="A22" s="47"/>
      <c r="B22" s="986" t="s">
        <v>71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20.100000000000001" customHeight="1">
      <c r="A23" s="47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s="2" customFormat="1" ht="17.100000000000001" customHeight="1"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</row>
    <row r="26" spans="1:28" s="2" customFormat="1" ht="17.100000000000001" customHeight="1" thickBot="1"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</row>
    <row r="27" spans="1:28" s="2" customFormat="1" ht="17.100000000000001" customHeight="1">
      <c r="B27" s="6" t="s">
        <v>28</v>
      </c>
      <c r="C27" s="1010" t="str">
        <f>'Hut-VKB'!C8:D8</f>
        <v>Penjualan sd. 2019</v>
      </c>
      <c r="D27" s="1011"/>
      <c r="E27" s="8"/>
      <c r="F27" s="8"/>
      <c r="G27" s="527"/>
      <c r="H27" s="9"/>
      <c r="I27" s="9"/>
      <c r="J27" s="221"/>
      <c r="K27" s="280"/>
      <c r="L27" s="147"/>
      <c r="M27" s="187"/>
      <c r="N27" s="178"/>
      <c r="O27" s="8"/>
    </row>
    <row r="28" spans="1:28" s="44" customFormat="1" ht="17.100000000000001" customHeight="1">
      <c r="A28" s="671"/>
      <c r="B28" s="488"/>
      <c r="C28" s="489"/>
      <c r="D28" s="11"/>
      <c r="E28" s="395"/>
      <c r="F28" s="395"/>
      <c r="G28" s="661"/>
      <c r="H28" s="490"/>
      <c r="I28" s="490"/>
      <c r="J28" s="115"/>
      <c r="K28" s="826"/>
      <c r="L28" s="216"/>
      <c r="M28" s="491"/>
      <c r="N28" s="492"/>
      <c r="O28" s="395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s="44" customFormat="1" ht="17.100000000000001" customHeight="1">
      <c r="A29" s="671"/>
      <c r="B29" s="488"/>
      <c r="C29" s="489"/>
      <c r="D29" s="11"/>
      <c r="E29" s="395"/>
      <c r="F29" s="395"/>
      <c r="G29" s="661"/>
      <c r="H29" s="490"/>
      <c r="I29" s="490"/>
      <c r="J29" s="115"/>
      <c r="K29" s="826"/>
      <c r="L29" s="216"/>
      <c r="M29" s="491"/>
      <c r="N29" s="492"/>
      <c r="O29" s="395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17.100000000000001" customHeight="1">
      <c r="A30" s="47"/>
      <c r="B30" s="19"/>
      <c r="C30" s="254"/>
      <c r="D30" s="19"/>
      <c r="E30" s="19"/>
      <c r="F30" s="19"/>
      <c r="G30" s="254"/>
      <c r="H30" s="53"/>
      <c r="I30" s="53"/>
      <c r="J30" s="345"/>
      <c r="K30" s="334"/>
      <c r="L30" s="328"/>
      <c r="M30" s="188"/>
      <c r="N30" s="179"/>
      <c r="O30" s="19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spans="1:28" s="155" customFormat="1" ht="17.100000000000001" customHeight="1" thickBot="1">
      <c r="A31" s="467"/>
      <c r="B31" s="944">
        <f>COUNT(B28:B30)</f>
        <v>0</v>
      </c>
      <c r="C31" s="995" t="s">
        <v>15</v>
      </c>
      <c r="D31" s="996"/>
      <c r="E31" s="112"/>
      <c r="F31" s="112"/>
      <c r="G31" s="658">
        <f>SUM(G28:G30)</f>
        <v>0</v>
      </c>
      <c r="H31" s="170"/>
      <c r="I31" s="170"/>
      <c r="J31" s="413"/>
      <c r="K31" s="414"/>
      <c r="L31" s="413"/>
      <c r="M31" s="199"/>
      <c r="N31" s="198"/>
      <c r="O31" s="171"/>
      <c r="P31" s="467"/>
      <c r="Q31" s="467"/>
      <c r="R31" s="467"/>
      <c r="S31" s="467"/>
      <c r="T31" s="467"/>
      <c r="U31" s="467"/>
      <c r="V31" s="467"/>
      <c r="W31" s="467"/>
      <c r="X31" s="467"/>
      <c r="Y31" s="467"/>
      <c r="Z31" s="467"/>
      <c r="AA31" s="467"/>
      <c r="AB31" s="467"/>
    </row>
    <row r="32" spans="1:28" s="2" customFormat="1" ht="17.100000000000001" customHeight="1">
      <c r="B32" s="319" t="s">
        <v>29</v>
      </c>
      <c r="C32" s="1019" t="str">
        <f>'Hut-VKB'!C12:D12</f>
        <v>Penjualan 2020</v>
      </c>
      <c r="D32" s="1020"/>
      <c r="E32" s="321"/>
      <c r="F32" s="321"/>
      <c r="G32" s="321"/>
      <c r="H32" s="322"/>
      <c r="I32" s="322"/>
      <c r="J32" s="323"/>
      <c r="K32" s="336"/>
      <c r="L32" s="369"/>
      <c r="M32" s="364"/>
      <c r="N32" s="325"/>
      <c r="O32" s="321"/>
    </row>
    <row r="33" spans="1:28" ht="17.100000000000001" customHeight="1">
      <c r="A33" s="47"/>
      <c r="B33" s="3"/>
      <c r="C33" s="217"/>
      <c r="D33" s="8"/>
      <c r="E33" s="8"/>
      <c r="F33" s="8"/>
      <c r="G33" s="527"/>
      <c r="H33" s="9"/>
      <c r="I33" s="9"/>
      <c r="J33" s="221"/>
      <c r="K33" s="280"/>
      <c r="L33" s="147"/>
      <c r="M33" s="187"/>
      <c r="N33" s="178"/>
      <c r="O33" s="8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s="21" customFormat="1" ht="17.100000000000001" customHeight="1">
      <c r="A34" s="445"/>
      <c r="B34" s="3"/>
      <c r="C34" s="217"/>
      <c r="D34" s="8"/>
      <c r="E34" s="8"/>
      <c r="F34" s="8"/>
      <c r="G34" s="527"/>
      <c r="H34" s="9"/>
      <c r="I34" s="9"/>
      <c r="J34" s="221"/>
      <c r="K34" s="280"/>
      <c r="L34" s="147"/>
      <c r="M34" s="187"/>
      <c r="N34" s="178"/>
      <c r="O34" s="8"/>
      <c r="P34" s="445"/>
      <c r="Q34" s="445"/>
      <c r="R34" s="445"/>
      <c r="S34" s="445"/>
      <c r="T34" s="445"/>
      <c r="U34" s="445"/>
      <c r="V34" s="445"/>
      <c r="W34" s="445"/>
      <c r="X34" s="445"/>
      <c r="Y34" s="445"/>
      <c r="Z34" s="445"/>
      <c r="AA34" s="445"/>
      <c r="AB34" s="445"/>
    </row>
    <row r="35" spans="1:28" s="172" customFormat="1" ht="17.100000000000001" customHeight="1" thickBot="1">
      <c r="A35" s="468"/>
      <c r="B35" s="944">
        <f>COUNT(B32:B34)</f>
        <v>0</v>
      </c>
      <c r="C35" s="995" t="s">
        <v>15</v>
      </c>
      <c r="D35" s="996"/>
      <c r="E35" s="112"/>
      <c r="F35" s="112"/>
      <c r="G35" s="658">
        <f>SUM(G32:G34)</f>
        <v>0</v>
      </c>
      <c r="H35" s="170"/>
      <c r="I35" s="170"/>
      <c r="J35" s="413"/>
      <c r="K35" s="414"/>
      <c r="L35" s="413"/>
      <c r="M35" s="199"/>
      <c r="N35" s="198"/>
      <c r="O35" s="171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</row>
    <row r="36" spans="1:28" s="21" customFormat="1" ht="7.5" customHeight="1">
      <c r="A36" s="445"/>
      <c r="B36" s="75"/>
      <c r="C36" s="75"/>
      <c r="D36" s="75"/>
      <c r="E36" s="75"/>
      <c r="F36" s="75"/>
      <c r="G36" s="75"/>
      <c r="H36" s="76"/>
      <c r="I36" s="76"/>
      <c r="J36" s="76"/>
      <c r="K36" s="76"/>
      <c r="L36" s="76"/>
      <c r="M36" s="77"/>
      <c r="N36" s="181"/>
      <c r="O36" s="75"/>
      <c r="P36" s="445"/>
      <c r="Q36" s="445"/>
      <c r="R36" s="445"/>
      <c r="S36" s="445"/>
      <c r="T36" s="445"/>
      <c r="U36" s="445"/>
      <c r="V36" s="445"/>
      <c r="W36" s="445"/>
      <c r="X36" s="445"/>
      <c r="Y36" s="445"/>
      <c r="Z36" s="445"/>
      <c r="AA36" s="445"/>
      <c r="AB36" s="445"/>
    </row>
    <row r="37" spans="1:28" s="172" customFormat="1" ht="17.100000000000001" customHeight="1" thickBot="1">
      <c r="A37" s="468"/>
      <c r="B37" s="26">
        <f>B35+B31</f>
        <v>0</v>
      </c>
      <c r="C37" s="995" t="s">
        <v>13</v>
      </c>
      <c r="D37" s="996"/>
      <c r="E37" s="112"/>
      <c r="F37" s="112"/>
      <c r="G37" s="658">
        <f>G31+G35</f>
        <v>0</v>
      </c>
      <c r="H37" s="170"/>
      <c r="I37" s="170"/>
      <c r="J37" s="413"/>
      <c r="K37" s="414"/>
      <c r="L37" s="413"/>
      <c r="M37" s="199"/>
      <c r="N37" s="198"/>
      <c r="O37" s="171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</row>
    <row r="38" spans="1:2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202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20.100000000000001" customHeight="1">
      <c r="A41" s="448"/>
      <c r="B41" s="986" t="s">
        <v>47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20.100000000000001" customHeight="1">
      <c r="A42" s="448"/>
      <c r="B42" s="986" t="s">
        <v>71</v>
      </c>
      <c r="C42" s="986"/>
      <c r="D42" s="986"/>
      <c r="E42" s="986"/>
      <c r="F42" s="986"/>
      <c r="G42" s="986"/>
      <c r="H42" s="986"/>
      <c r="I42" s="986"/>
      <c r="J42" s="986"/>
      <c r="K42" s="986"/>
      <c r="L42" s="986"/>
      <c r="M42" s="986"/>
      <c r="N42" s="986"/>
      <c r="O42" s="986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20.100000000000001" customHeight="1">
      <c r="A43" s="448"/>
      <c r="B43" s="446"/>
      <c r="C43" s="446"/>
      <c r="D43" s="446"/>
      <c r="E43" s="446"/>
      <c r="F43" s="446"/>
      <c r="G43" s="647"/>
      <c r="H43" s="446"/>
      <c r="I43" s="446"/>
      <c r="J43" s="446"/>
      <c r="K43" s="446"/>
      <c r="L43" s="446"/>
      <c r="M43" s="446"/>
      <c r="N43" s="446"/>
      <c r="O43" s="446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>
      <c r="A44" s="4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202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s="2" customFormat="1" ht="17.100000000000001" customHeight="1">
      <c r="A45" s="119"/>
      <c r="B45" s="987" t="s">
        <v>22</v>
      </c>
      <c r="C45" s="435" t="s">
        <v>73</v>
      </c>
      <c r="D45" s="987" t="s">
        <v>0</v>
      </c>
      <c r="E45" s="989" t="s">
        <v>1</v>
      </c>
      <c r="F45" s="1000" t="s">
        <v>2</v>
      </c>
      <c r="G45" s="649" t="s">
        <v>88</v>
      </c>
      <c r="H45" s="1002" t="s">
        <v>14</v>
      </c>
      <c r="I45" s="1003"/>
      <c r="J45" s="1003"/>
      <c r="K45" s="435" t="s">
        <v>73</v>
      </c>
      <c r="L45" s="435" t="s">
        <v>73</v>
      </c>
      <c r="M45" s="161" t="s">
        <v>22</v>
      </c>
      <c r="N45" s="162" t="s">
        <v>49</v>
      </c>
      <c r="O45" s="984" t="s">
        <v>12</v>
      </c>
      <c r="P45" s="427"/>
      <c r="Q45" s="1005" t="str">
        <f>'Hut-VKB'!Q44:AB44</f>
        <v>Terbit 2020</v>
      </c>
      <c r="R45" s="1021"/>
      <c r="S45" s="1021"/>
      <c r="T45" s="1021"/>
      <c r="U45" s="1021"/>
      <c r="V45" s="1021"/>
      <c r="W45" s="1021"/>
      <c r="X45" s="1021"/>
      <c r="Y45" s="1021"/>
      <c r="Z45" s="1021"/>
      <c r="AA45" s="1021"/>
      <c r="AB45" s="1022"/>
    </row>
    <row r="46" spans="1:28" s="2" customFormat="1" ht="17.100000000000001" customHeight="1" thickBot="1">
      <c r="A46" s="119"/>
      <c r="B46" s="988"/>
      <c r="C46" s="304" t="s">
        <v>74</v>
      </c>
      <c r="D46" s="988"/>
      <c r="E46" s="990"/>
      <c r="F46" s="1001"/>
      <c r="G46" s="650" t="s">
        <v>89</v>
      </c>
      <c r="H46" s="31" t="s">
        <v>86</v>
      </c>
      <c r="I46" s="32" t="s">
        <v>23</v>
      </c>
      <c r="J46" s="33" t="s">
        <v>36</v>
      </c>
      <c r="K46" s="304" t="s">
        <v>77</v>
      </c>
      <c r="L46" s="304" t="s">
        <v>75</v>
      </c>
      <c r="M46" s="31" t="s">
        <v>23</v>
      </c>
      <c r="N46" s="163" t="s">
        <v>48</v>
      </c>
      <c r="O46" s="985"/>
      <c r="P46" s="428"/>
      <c r="Q46" s="436" t="s">
        <v>58</v>
      </c>
      <c r="R46" s="436" t="s">
        <v>59</v>
      </c>
      <c r="S46" s="436" t="s">
        <v>60</v>
      </c>
      <c r="T46" s="436" t="s">
        <v>61</v>
      </c>
      <c r="U46" s="436" t="s">
        <v>62</v>
      </c>
      <c r="V46" s="436" t="s">
        <v>63</v>
      </c>
      <c r="W46" s="436" t="s">
        <v>64</v>
      </c>
      <c r="X46" s="436" t="s">
        <v>65</v>
      </c>
      <c r="Y46" s="436" t="s">
        <v>66</v>
      </c>
      <c r="Z46" s="436" t="s">
        <v>67</v>
      </c>
      <c r="AA46" s="436" t="s">
        <v>68</v>
      </c>
      <c r="AB46" s="436" t="s">
        <v>69</v>
      </c>
    </row>
    <row r="47" spans="1:28" s="2" customFormat="1" ht="17.100000000000001" customHeight="1">
      <c r="A47" s="119"/>
      <c r="B47" s="6" t="s">
        <v>28</v>
      </c>
      <c r="C47" s="1010" t="str">
        <f>'Hut-VKB'!C8:D8</f>
        <v>Penjualan sd. 2019</v>
      </c>
      <c r="D47" s="1011"/>
      <c r="E47" s="8"/>
      <c r="F47" s="8"/>
      <c r="G47" s="527"/>
      <c r="H47" s="9"/>
      <c r="I47" s="9"/>
      <c r="J47" s="115"/>
      <c r="K47" s="280"/>
      <c r="L47" s="147"/>
      <c r="M47" s="267"/>
      <c r="N47" s="178"/>
      <c r="O47" s="8"/>
      <c r="P47" s="429"/>
      <c r="Q47" s="628"/>
      <c r="R47" s="628"/>
      <c r="S47" s="628"/>
      <c r="T47" s="628"/>
      <c r="U47" s="629"/>
      <c r="V47" s="628"/>
      <c r="W47" s="628"/>
      <c r="X47" s="628"/>
      <c r="Y47" s="628"/>
      <c r="Z47" s="628"/>
      <c r="AA47" s="628"/>
      <c r="AB47" s="628"/>
    </row>
    <row r="48" spans="1:28" ht="17.100000000000001" customHeight="1">
      <c r="A48" s="47"/>
      <c r="B48" s="287"/>
      <c r="C48" s="426"/>
      <c r="D48" s="8"/>
      <c r="E48" s="262"/>
      <c r="F48" s="262"/>
      <c r="G48" s="527"/>
      <c r="H48" s="263"/>
      <c r="I48" s="263"/>
      <c r="J48" s="221"/>
      <c r="K48" s="280"/>
      <c r="L48" s="147"/>
      <c r="M48" s="275"/>
      <c r="N48" s="223"/>
      <c r="O48" s="262"/>
      <c r="P48" s="47"/>
      <c r="Q48" s="571"/>
      <c r="R48" s="571"/>
      <c r="S48" s="630"/>
      <c r="T48" s="571"/>
      <c r="U48" s="571"/>
      <c r="V48" s="571"/>
      <c r="W48" s="571"/>
      <c r="X48" s="571"/>
      <c r="Y48" s="571"/>
      <c r="Z48" s="571"/>
      <c r="AA48" s="571"/>
      <c r="AB48" s="571"/>
    </row>
    <row r="49" spans="1:28" ht="17.100000000000001" customHeight="1">
      <c r="A49" s="448"/>
      <c r="B49" s="19"/>
      <c r="C49" s="254"/>
      <c r="D49" s="19"/>
      <c r="E49" s="19"/>
      <c r="F49" s="19"/>
      <c r="G49" s="254"/>
      <c r="H49" s="53"/>
      <c r="I49" s="53"/>
      <c r="J49" s="166"/>
      <c r="K49" s="334"/>
      <c r="L49" s="328"/>
      <c r="M49" s="276"/>
      <c r="N49" s="179"/>
      <c r="O49" s="19"/>
      <c r="P49" s="469"/>
      <c r="Q49" s="580"/>
      <c r="R49" s="580"/>
      <c r="S49" s="630"/>
      <c r="T49" s="580"/>
      <c r="U49" s="580"/>
      <c r="V49" s="580"/>
      <c r="W49" s="580"/>
      <c r="X49" s="580"/>
      <c r="Y49" s="580"/>
      <c r="Z49" s="580"/>
      <c r="AA49" s="580"/>
      <c r="AB49" s="580"/>
    </row>
    <row r="50" spans="1:28" ht="17.100000000000001" customHeight="1" thickBot="1">
      <c r="A50" s="448"/>
      <c r="B50" s="944">
        <f>COUNT(B47:B49)</f>
        <v>0</v>
      </c>
      <c r="C50" s="995" t="s">
        <v>15</v>
      </c>
      <c r="D50" s="996"/>
      <c r="E50" s="27"/>
      <c r="F50" s="27"/>
      <c r="G50" s="658">
        <f>SUM(G47:G49)</f>
        <v>0</v>
      </c>
      <c r="H50" s="54"/>
      <c r="I50" s="55"/>
      <c r="J50" s="56"/>
      <c r="K50" s="335"/>
      <c r="L50" s="56"/>
      <c r="M50" s="189"/>
      <c r="N50" s="180"/>
      <c r="O50" s="29"/>
      <c r="P50" s="469"/>
      <c r="Q50" s="580"/>
      <c r="R50" s="580"/>
      <c r="S50" s="630"/>
      <c r="T50" s="580"/>
      <c r="U50" s="580"/>
      <c r="V50" s="580"/>
      <c r="W50" s="580"/>
      <c r="X50" s="580"/>
      <c r="Y50" s="580"/>
      <c r="Z50" s="580"/>
      <c r="AA50" s="580"/>
      <c r="AB50" s="580"/>
    </row>
    <row r="51" spans="1:28" s="2" customFormat="1" ht="17.100000000000001" customHeight="1">
      <c r="A51" s="119"/>
      <c r="B51" s="319" t="s">
        <v>29</v>
      </c>
      <c r="C51" s="1019" t="str">
        <f>'Hut-VKB'!C12:D12</f>
        <v>Penjualan 2020</v>
      </c>
      <c r="D51" s="1020"/>
      <c r="E51" s="321"/>
      <c r="F51" s="321"/>
      <c r="G51" s="321"/>
      <c r="H51" s="322"/>
      <c r="I51" s="322"/>
      <c r="J51" s="323"/>
      <c r="K51" s="336"/>
      <c r="L51" s="369"/>
      <c r="M51" s="364"/>
      <c r="N51" s="325"/>
      <c r="O51" s="321"/>
      <c r="P51" s="429"/>
      <c r="Q51" s="600"/>
      <c r="R51" s="600"/>
      <c r="S51" s="630"/>
      <c r="T51" s="600"/>
      <c r="U51" s="601"/>
      <c r="V51" s="600"/>
      <c r="W51" s="600"/>
      <c r="X51" s="600"/>
      <c r="Y51" s="600"/>
      <c r="Z51" s="600"/>
      <c r="AA51" s="600"/>
      <c r="AB51" s="600"/>
    </row>
    <row r="52" spans="1:28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80"/>
      <c r="L52" s="147"/>
      <c r="M52" s="193"/>
      <c r="N52" s="178"/>
      <c r="O52" s="8"/>
      <c r="P52" s="469"/>
      <c r="Q52" s="580"/>
      <c r="R52" s="580"/>
      <c r="S52" s="630"/>
      <c r="T52" s="580"/>
      <c r="U52" s="580"/>
      <c r="V52" s="580"/>
      <c r="W52" s="580"/>
      <c r="X52" s="580"/>
      <c r="Y52" s="580"/>
      <c r="Z52" s="580"/>
      <c r="AA52" s="580"/>
      <c r="AB52" s="580"/>
    </row>
    <row r="53" spans="1:28" ht="17.100000000000001" customHeight="1">
      <c r="A53" s="448"/>
      <c r="B53" s="3"/>
      <c r="C53" s="217"/>
      <c r="D53" s="8"/>
      <c r="E53" s="8"/>
      <c r="F53" s="8"/>
      <c r="G53" s="527"/>
      <c r="H53" s="9"/>
      <c r="I53" s="9"/>
      <c r="J53" s="115"/>
      <c r="K53" s="280"/>
      <c r="L53" s="147"/>
      <c r="M53" s="193"/>
      <c r="N53" s="178"/>
      <c r="O53" s="8"/>
      <c r="P53" s="469"/>
      <c r="Q53" s="580"/>
      <c r="R53" s="580"/>
      <c r="S53" s="630"/>
      <c r="T53" s="580"/>
      <c r="U53" s="580"/>
      <c r="V53" s="580"/>
      <c r="W53" s="580"/>
      <c r="X53" s="580"/>
      <c r="Y53" s="580"/>
      <c r="Z53" s="580"/>
      <c r="AA53" s="580"/>
      <c r="AB53" s="580"/>
    </row>
    <row r="54" spans="1:28" ht="17.100000000000001" customHeight="1" thickBot="1">
      <c r="A54" s="448"/>
      <c r="B54" s="944">
        <f>COUNT(B51:B53)</f>
        <v>0</v>
      </c>
      <c r="C54" s="995" t="s">
        <v>15</v>
      </c>
      <c r="D54" s="996"/>
      <c r="E54" s="27"/>
      <c r="F54" s="27"/>
      <c r="G54" s="658">
        <f>SUM(G51:G53)</f>
        <v>0</v>
      </c>
      <c r="H54" s="54"/>
      <c r="I54" s="55"/>
      <c r="J54" s="56"/>
      <c r="K54" s="335"/>
      <c r="L54" s="56"/>
      <c r="M54" s="189"/>
      <c r="N54" s="180"/>
      <c r="O54" s="29"/>
      <c r="P54" s="469"/>
      <c r="Q54" s="946"/>
      <c r="R54" s="946"/>
      <c r="S54" s="946"/>
      <c r="T54" s="946"/>
      <c r="U54" s="946"/>
      <c r="V54" s="946"/>
      <c r="W54" s="946"/>
      <c r="X54" s="946"/>
      <c r="Y54" s="946"/>
      <c r="Z54" s="946"/>
      <c r="AA54" s="946"/>
      <c r="AB54" s="946"/>
    </row>
    <row r="55" spans="1:28" ht="7.5" customHeight="1">
      <c r="A55" s="448"/>
      <c r="B55" s="75"/>
      <c r="C55" s="75"/>
      <c r="D55" s="75"/>
      <c r="E55" s="75"/>
      <c r="F55" s="75"/>
      <c r="G55" s="75"/>
      <c r="H55" s="76"/>
      <c r="I55" s="76"/>
      <c r="J55" s="76"/>
      <c r="K55" s="76"/>
      <c r="L55" s="76"/>
      <c r="M55" s="77"/>
      <c r="N55" s="181"/>
      <c r="O55" s="75"/>
      <c r="P55" s="470"/>
      <c r="Q55" s="971"/>
      <c r="R55" s="971"/>
      <c r="S55" s="971"/>
      <c r="T55" s="971"/>
      <c r="U55" s="971"/>
      <c r="V55" s="971"/>
      <c r="W55" s="971"/>
      <c r="X55" s="971"/>
      <c r="Y55" s="971"/>
      <c r="Z55" s="971"/>
      <c r="AA55" s="971"/>
      <c r="AB55" s="971"/>
    </row>
    <row r="56" spans="1:28" ht="17.100000000000001" customHeight="1" thickBot="1">
      <c r="A56" s="448"/>
      <c r="B56" s="26">
        <f>B54+B50</f>
        <v>0</v>
      </c>
      <c r="C56" s="995" t="s">
        <v>13</v>
      </c>
      <c r="D56" s="996"/>
      <c r="E56" s="27"/>
      <c r="F56" s="27"/>
      <c r="G56" s="26">
        <f>G54+G50</f>
        <v>0</v>
      </c>
      <c r="H56" s="54"/>
      <c r="I56" s="55"/>
      <c r="J56" s="56"/>
      <c r="K56" s="335"/>
      <c r="L56" s="56"/>
      <c r="M56" s="189"/>
      <c r="N56" s="180"/>
      <c r="O56" s="29"/>
      <c r="P56" s="471"/>
      <c r="Q56" s="453">
        <f>SUM(Q47:Q55)</f>
        <v>0</v>
      </c>
      <c r="R56" s="453">
        <f t="shared" ref="R56:AB56" si="0">SUM(R47:R55)</f>
        <v>0</v>
      </c>
      <c r="S56" s="453">
        <f t="shared" si="0"/>
        <v>0</v>
      </c>
      <c r="T56" s="453">
        <f>SUM(T47:T55)</f>
        <v>0</v>
      </c>
      <c r="U56" s="453">
        <f t="shared" si="0"/>
        <v>0</v>
      </c>
      <c r="V56" s="453">
        <f t="shared" si="0"/>
        <v>0</v>
      </c>
      <c r="W56" s="453">
        <f t="shared" si="0"/>
        <v>0</v>
      </c>
      <c r="X56" s="453">
        <f t="shared" si="0"/>
        <v>0</v>
      </c>
      <c r="Y56" s="453">
        <f t="shared" si="0"/>
        <v>0</v>
      </c>
      <c r="Z56" s="453">
        <f t="shared" si="0"/>
        <v>0</v>
      </c>
      <c r="AA56" s="453">
        <f t="shared" si="0"/>
        <v>0</v>
      </c>
      <c r="AB56" s="453">
        <f t="shared" si="0"/>
        <v>0</v>
      </c>
    </row>
    <row r="57" spans="1:28" s="21" customForma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77"/>
      <c r="N57" s="202"/>
      <c r="O57" s="47"/>
      <c r="P57" s="447"/>
      <c r="Q57" s="447"/>
      <c r="R57" s="447"/>
      <c r="S57" s="447"/>
      <c r="T57" s="447"/>
      <c r="U57" s="447"/>
      <c r="V57" s="445"/>
      <c r="W57" s="445"/>
      <c r="X57" s="445"/>
      <c r="Y57" s="445"/>
      <c r="Z57" s="445"/>
      <c r="AA57" s="445"/>
      <c r="AB57" s="445"/>
    </row>
    <row r="58" spans="1:28" s="21" customFormat="1" ht="17.100000000000001" customHeight="1" thickBot="1">
      <c r="A58" s="47"/>
      <c r="B58" s="26">
        <f>B56+B37+B17</f>
        <v>0</v>
      </c>
      <c r="C58" s="995" t="s">
        <v>13</v>
      </c>
      <c r="D58" s="996"/>
      <c r="E58" s="27"/>
      <c r="F58" s="27"/>
      <c r="G58" s="26">
        <f>G56+G37+G17</f>
        <v>0</v>
      </c>
      <c r="H58" s="28"/>
      <c r="I58" s="29"/>
      <c r="J58" s="30"/>
      <c r="K58" s="337"/>
      <c r="L58" s="30"/>
      <c r="M58" s="189"/>
      <c r="N58" s="184"/>
      <c r="O58" s="29"/>
      <c r="P58" s="447"/>
      <c r="Q58" s="447"/>
      <c r="R58" s="447"/>
      <c r="S58" s="447"/>
      <c r="T58" s="447"/>
      <c r="U58" s="447"/>
      <c r="V58" s="445"/>
      <c r="W58" s="445"/>
      <c r="X58" s="445"/>
      <c r="Y58" s="445"/>
      <c r="Z58" s="445"/>
      <c r="AA58" s="445"/>
      <c r="AB58" s="445"/>
    </row>
    <row r="59" spans="1:28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 spans="1:28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</sheetData>
  <mergeCells count="41">
    <mergeCell ref="B21:O21"/>
    <mergeCell ref="C17:D17"/>
    <mergeCell ref="Q45:AB45"/>
    <mergeCell ref="C8:D8"/>
    <mergeCell ref="C12:D12"/>
    <mergeCell ref="C27:D27"/>
    <mergeCell ref="C32:D32"/>
    <mergeCell ref="H25:J25"/>
    <mergeCell ref="O25:O26"/>
    <mergeCell ref="B41:O41"/>
    <mergeCell ref="B42:O42"/>
    <mergeCell ref="B45:B46"/>
    <mergeCell ref="D45:D46"/>
    <mergeCell ref="E45:E46"/>
    <mergeCell ref="F45:F46"/>
    <mergeCell ref="H45:J45"/>
    <mergeCell ref="C11:D11"/>
    <mergeCell ref="B2:O2"/>
    <mergeCell ref="B3:O3"/>
    <mergeCell ref="B6:B7"/>
    <mergeCell ref="D6:D7"/>
    <mergeCell ref="E6:E7"/>
    <mergeCell ref="F6:F7"/>
    <mergeCell ref="H6:J6"/>
    <mergeCell ref="O6:O7"/>
    <mergeCell ref="C56:D56"/>
    <mergeCell ref="C58:D58"/>
    <mergeCell ref="C15:D15"/>
    <mergeCell ref="B22:O22"/>
    <mergeCell ref="B25:B26"/>
    <mergeCell ref="D25:D26"/>
    <mergeCell ref="E25:E26"/>
    <mergeCell ref="F25:F26"/>
    <mergeCell ref="C50:D50"/>
    <mergeCell ref="C54:D54"/>
    <mergeCell ref="C31:D31"/>
    <mergeCell ref="C35:D35"/>
    <mergeCell ref="C37:D37"/>
    <mergeCell ref="C51:D51"/>
    <mergeCell ref="C47:D47"/>
    <mergeCell ref="O45:O46"/>
  </mergeCells>
  <pageMargins left="0.5" right="0.2" top="0.4" bottom="0.2" header="0" footer="0"/>
  <pageSetup paperSize="256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83"/>
  <sheetViews>
    <sheetView topLeftCell="A64" workbookViewId="0">
      <selection activeCell="B11" sqref="B11:O18"/>
    </sheetView>
  </sheetViews>
  <sheetFormatPr defaultRowHeight="12.75"/>
  <cols>
    <col min="1" max="1" width="5.85546875" style="16" customWidth="1"/>
    <col min="2" max="2" width="5.42578125" style="16" customWidth="1"/>
    <col min="3" max="3" width="10.7109375" style="16" customWidth="1"/>
    <col min="4" max="4" width="23.5703125" style="16" customWidth="1"/>
    <col min="5" max="5" width="10.140625" style="16" customWidth="1"/>
    <col min="6" max="7" width="9.5703125" style="16" customWidth="1"/>
    <col min="8" max="8" width="12" style="16" customWidth="1"/>
    <col min="9" max="9" width="11.42578125" style="16" customWidth="1"/>
    <col min="10" max="10" width="11" style="16" customWidth="1"/>
    <col min="11" max="12" width="10.7109375" style="16" customWidth="1"/>
    <col min="13" max="13" width="11.85546875" style="16" customWidth="1"/>
    <col min="14" max="14" width="12.7109375" style="176" customWidth="1"/>
    <col min="15" max="15" width="31" style="16" customWidth="1"/>
    <col min="16" max="16" width="12.5703125" style="21" customWidth="1"/>
    <col min="17" max="16384" width="9.140625" style="16"/>
  </cols>
  <sheetData>
    <row r="1" spans="1:28" ht="20.100000000000001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20.100000000000001" customHeight="1">
      <c r="A3" s="47"/>
      <c r="B3" s="986" t="s">
        <v>30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8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8" s="2" customFormat="1" ht="17.100000000000001" customHeight="1">
      <c r="B8" s="6" t="s">
        <v>28</v>
      </c>
      <c r="C8" s="7" t="s">
        <v>95</v>
      </c>
      <c r="D8" s="7"/>
      <c r="E8" s="8"/>
      <c r="F8" s="8"/>
      <c r="G8" s="527"/>
      <c r="H8" s="58"/>
      <c r="I8" s="58"/>
      <c r="J8" s="58"/>
      <c r="K8" s="302"/>
      <c r="L8" s="302"/>
      <c r="M8" s="196"/>
      <c r="N8" s="183"/>
      <c r="O8" s="8"/>
      <c r="P8" s="22"/>
      <c r="U8" s="20"/>
    </row>
    <row r="9" spans="1:28" ht="17.100000000000001" customHeight="1">
      <c r="A9" s="671"/>
      <c r="B9" s="3"/>
      <c r="C9" s="318"/>
      <c r="D9" s="35"/>
      <c r="E9" s="8"/>
      <c r="F9" s="36"/>
      <c r="G9" s="640"/>
      <c r="H9" s="58"/>
      <c r="I9" s="58"/>
      <c r="J9" s="58"/>
      <c r="K9" s="302"/>
      <c r="L9" s="302"/>
      <c r="M9" s="196"/>
      <c r="N9" s="183"/>
      <c r="O9" s="541"/>
      <c r="P9" s="49"/>
      <c r="Q9" s="48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t="17.100000000000001" customHeight="1">
      <c r="A10" s="47"/>
      <c r="B10" s="3"/>
      <c r="C10" s="34" t="s">
        <v>25</v>
      </c>
      <c r="D10" s="34"/>
      <c r="E10" s="13"/>
      <c r="F10" s="13"/>
      <c r="G10" s="652"/>
      <c r="H10" s="60"/>
      <c r="I10" s="60"/>
      <c r="J10" s="58"/>
      <c r="K10" s="302"/>
      <c r="L10" s="302"/>
      <c r="M10" s="196"/>
      <c r="N10" s="183"/>
      <c r="O10" s="3"/>
      <c r="P10" s="49"/>
      <c r="Q10" s="48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t="17.100000000000001" customHeight="1">
      <c r="A11" s="671"/>
      <c r="B11" s="3"/>
      <c r="C11" s="370"/>
      <c r="D11" s="37"/>
      <c r="E11" s="51"/>
      <c r="F11" s="51"/>
      <c r="G11" s="691"/>
      <c r="H11" s="59"/>
      <c r="I11" s="58"/>
      <c r="J11" s="58"/>
      <c r="K11" s="302"/>
      <c r="L11" s="302"/>
      <c r="M11" s="196"/>
      <c r="N11" s="183"/>
      <c r="O11" s="541"/>
      <c r="P11" s="49"/>
      <c r="Q11" s="48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17.100000000000001" customHeight="1">
      <c r="A12" s="671"/>
      <c r="B12" s="3"/>
      <c r="C12" s="370"/>
      <c r="D12" s="37"/>
      <c r="E12" s="37"/>
      <c r="F12" s="37"/>
      <c r="G12" s="527"/>
      <c r="H12" s="61"/>
      <c r="I12" s="62"/>
      <c r="J12" s="58"/>
      <c r="K12" s="302"/>
      <c r="L12" s="302"/>
      <c r="M12" s="196"/>
      <c r="N12" s="183"/>
      <c r="O12" s="254"/>
      <c r="P12" s="50"/>
      <c r="Q12" s="48"/>
      <c r="R12" s="17"/>
      <c r="S12" s="18"/>
      <c r="T12" s="447"/>
      <c r="U12" s="47"/>
      <c r="V12" s="47"/>
      <c r="W12" s="47"/>
      <c r="X12" s="47"/>
      <c r="Y12" s="47"/>
      <c r="Z12" s="47"/>
      <c r="AA12" s="47"/>
      <c r="AB12" s="47"/>
    </row>
    <row r="13" spans="1:28" ht="17.100000000000001" customHeight="1">
      <c r="A13" s="671"/>
      <c r="B13" s="3"/>
      <c r="C13" s="370"/>
      <c r="D13" s="37"/>
      <c r="E13" s="37"/>
      <c r="F13" s="37"/>
      <c r="G13" s="527"/>
      <c r="H13" s="61"/>
      <c r="I13" s="62"/>
      <c r="J13" s="58"/>
      <c r="K13" s="302"/>
      <c r="L13" s="302"/>
      <c r="M13" s="196"/>
      <c r="N13" s="183"/>
      <c r="O13" s="254"/>
      <c r="P13" s="50"/>
      <c r="Q13" s="48"/>
      <c r="R13" s="17"/>
      <c r="S13" s="18"/>
      <c r="T13" s="447"/>
      <c r="U13" s="47"/>
      <c r="V13" s="47"/>
      <c r="W13" s="47"/>
      <c r="X13" s="47"/>
      <c r="Y13" s="47"/>
      <c r="Z13" s="47"/>
      <c r="AA13" s="47"/>
      <c r="AB13" s="47"/>
    </row>
    <row r="14" spans="1:28" ht="17.100000000000001" customHeight="1">
      <c r="A14" s="671"/>
      <c r="B14" s="3"/>
      <c r="C14" s="370"/>
      <c r="D14" s="37"/>
      <c r="E14" s="37"/>
      <c r="F14" s="37"/>
      <c r="G14" s="527"/>
      <c r="H14" s="61"/>
      <c r="I14" s="63"/>
      <c r="J14" s="58"/>
      <c r="K14" s="302"/>
      <c r="L14" s="302"/>
      <c r="M14" s="196"/>
      <c r="N14" s="183"/>
      <c r="O14" s="254"/>
      <c r="P14" s="50"/>
      <c r="Q14" s="48"/>
      <c r="R14" s="17"/>
      <c r="S14" s="18"/>
      <c r="T14" s="447"/>
      <c r="U14" s="47"/>
      <c r="V14" s="47"/>
      <c r="W14" s="47"/>
      <c r="X14" s="47"/>
      <c r="Y14" s="47"/>
      <c r="Z14" s="47"/>
      <c r="AA14" s="47"/>
      <c r="AB14" s="47"/>
    </row>
    <row r="15" spans="1:28" ht="17.100000000000001" customHeight="1">
      <c r="A15" s="671"/>
      <c r="B15" s="3"/>
      <c r="C15" s="370"/>
      <c r="D15" s="37"/>
      <c r="E15" s="37"/>
      <c r="F15" s="37"/>
      <c r="G15" s="689"/>
      <c r="H15" s="64"/>
      <c r="I15" s="65"/>
      <c r="J15" s="58"/>
      <c r="K15" s="302"/>
      <c r="L15" s="302"/>
      <c r="M15" s="196"/>
      <c r="N15" s="183"/>
      <c r="O15" s="254"/>
      <c r="P15" s="50"/>
      <c r="Q15" s="48"/>
      <c r="R15" s="17"/>
      <c r="S15" s="18"/>
      <c r="T15" s="447"/>
      <c r="U15" s="47"/>
      <c r="V15" s="47"/>
      <c r="W15" s="47"/>
      <c r="X15" s="47"/>
      <c r="Y15" s="47"/>
      <c r="Z15" s="47"/>
      <c r="AA15" s="47"/>
      <c r="AB15" s="47"/>
    </row>
    <row r="16" spans="1:28" ht="17.100000000000001" customHeight="1">
      <c r="A16" s="671"/>
      <c r="B16" s="3"/>
      <c r="C16" s="370"/>
      <c r="D16" s="37"/>
      <c r="E16" s="37"/>
      <c r="F16" s="37"/>
      <c r="G16" s="689"/>
      <c r="H16" s="64"/>
      <c r="I16" s="65"/>
      <c r="J16" s="58"/>
      <c r="K16" s="302"/>
      <c r="L16" s="302"/>
      <c r="M16" s="196"/>
      <c r="N16" s="183"/>
      <c r="O16" s="254"/>
      <c r="P16" s="50"/>
      <c r="Q16" s="48"/>
      <c r="R16" s="17"/>
      <c r="S16" s="18"/>
      <c r="T16" s="447"/>
      <c r="U16" s="47"/>
      <c r="V16" s="47"/>
      <c r="W16" s="47"/>
      <c r="X16" s="47"/>
      <c r="Y16" s="47"/>
      <c r="Z16" s="47"/>
      <c r="AA16" s="47"/>
      <c r="AB16" s="47"/>
    </row>
    <row r="17" spans="1:28" ht="17.100000000000001" customHeight="1">
      <c r="A17" s="671"/>
      <c r="B17" s="3"/>
      <c r="C17" s="370"/>
      <c r="D17" s="37"/>
      <c r="E17" s="37"/>
      <c r="F17" s="37"/>
      <c r="G17" s="689"/>
      <c r="H17" s="64"/>
      <c r="I17" s="65"/>
      <c r="J17" s="58"/>
      <c r="K17" s="302"/>
      <c r="L17" s="302"/>
      <c r="M17" s="196"/>
      <c r="N17" s="183"/>
      <c r="O17" s="254"/>
      <c r="P17" s="50"/>
      <c r="Q17" s="48"/>
      <c r="R17" s="17"/>
      <c r="S17" s="18"/>
      <c r="T17" s="447"/>
      <c r="U17" s="47"/>
      <c r="V17" s="47"/>
      <c r="W17" s="47"/>
      <c r="X17" s="47"/>
      <c r="Y17" s="47"/>
      <c r="Z17" s="47"/>
      <c r="AA17" s="47"/>
      <c r="AB17" s="47"/>
    </row>
    <row r="18" spans="1:28" ht="17.100000000000001" customHeight="1">
      <c r="A18" s="47"/>
      <c r="B18" s="19"/>
      <c r="C18" s="254"/>
      <c r="D18" s="19"/>
      <c r="E18" s="19"/>
      <c r="F18" s="19"/>
      <c r="G18" s="254"/>
      <c r="H18" s="66"/>
      <c r="I18" s="66"/>
      <c r="J18" s="66"/>
      <c r="K18" s="326"/>
      <c r="L18" s="326"/>
      <c r="M18" s="205"/>
      <c r="N18" s="206"/>
      <c r="O18" s="19"/>
      <c r="P18" s="445"/>
      <c r="Q18" s="47"/>
      <c r="R18" s="447"/>
      <c r="S18" s="447"/>
      <c r="T18" s="447"/>
      <c r="U18" s="47"/>
      <c r="V18" s="47"/>
      <c r="W18" s="47"/>
      <c r="X18" s="47"/>
      <c r="Y18" s="47"/>
      <c r="Z18" s="47"/>
      <c r="AA18" s="47"/>
      <c r="AB18" s="47"/>
    </row>
    <row r="19" spans="1:28" ht="17.100000000000001" customHeight="1" thickBot="1">
      <c r="A19" s="47"/>
      <c r="B19" s="943">
        <f>COUNT(B8:B18)</f>
        <v>0</v>
      </c>
      <c r="C19" s="991" t="s">
        <v>15</v>
      </c>
      <c r="D19" s="992"/>
      <c r="E19" s="305"/>
      <c r="F19" s="305"/>
      <c r="G19" s="692">
        <f>SUM(G9:G18)</f>
        <v>0</v>
      </c>
      <c r="H19" s="306"/>
      <c r="I19" s="307"/>
      <c r="J19" s="308"/>
      <c r="K19" s="344"/>
      <c r="L19" s="344"/>
      <c r="M19" s="309"/>
      <c r="N19" s="310"/>
      <c r="O19" s="311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s="2" customFormat="1" ht="17.100000000000001" customHeight="1">
      <c r="B20" s="312" t="s">
        <v>29</v>
      </c>
      <c r="C20" s="313" t="s">
        <v>96</v>
      </c>
      <c r="D20" s="313"/>
      <c r="E20" s="314"/>
      <c r="F20" s="314"/>
      <c r="G20" s="314"/>
      <c r="H20" s="315"/>
      <c r="I20" s="315"/>
      <c r="J20" s="315"/>
      <c r="K20" s="315"/>
      <c r="L20" s="315"/>
      <c r="M20" s="316"/>
      <c r="N20" s="317"/>
      <c r="O20" s="314"/>
      <c r="P20" s="22"/>
      <c r="U20" s="20"/>
    </row>
    <row r="21" spans="1:28" ht="17.100000000000001" customHeight="1">
      <c r="A21" s="47"/>
      <c r="B21" s="3"/>
      <c r="C21" s="217"/>
      <c r="D21" s="8"/>
      <c r="E21" s="8"/>
      <c r="F21" s="8"/>
      <c r="G21" s="527"/>
      <c r="H21" s="58"/>
      <c r="I21" s="58"/>
      <c r="J21" s="58"/>
      <c r="K21" s="302"/>
      <c r="L21" s="302"/>
      <c r="M21" s="196"/>
      <c r="N21" s="183"/>
      <c r="O21" s="8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7.100000000000001" customHeight="1">
      <c r="A22" s="47"/>
      <c r="B22" s="3"/>
      <c r="C22" s="217"/>
      <c r="D22" s="8"/>
      <c r="E22" s="8"/>
      <c r="F22" s="8"/>
      <c r="G22" s="527"/>
      <c r="H22" s="58"/>
      <c r="I22" s="58"/>
      <c r="J22" s="58"/>
      <c r="K22" s="302"/>
      <c r="L22" s="302"/>
      <c r="M22" s="196"/>
      <c r="N22" s="183"/>
      <c r="O22" s="8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7.100000000000001" customHeight="1" thickBot="1">
      <c r="A23" s="47"/>
      <c r="B23" s="944">
        <f>COUNT(B20:B22)</f>
        <v>0</v>
      </c>
      <c r="C23" s="993" t="s">
        <v>15</v>
      </c>
      <c r="D23" s="994"/>
      <c r="E23" s="27"/>
      <c r="F23" s="27"/>
      <c r="G23" s="653">
        <f>SUM(G20:G22)</f>
        <v>0</v>
      </c>
      <c r="H23" s="70"/>
      <c r="I23" s="71"/>
      <c r="J23" s="72"/>
      <c r="K23" s="343"/>
      <c r="L23" s="343"/>
      <c r="M23" s="213"/>
      <c r="N23" s="207"/>
      <c r="O23" s="29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7.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7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7.100000000000001" customHeight="1" thickBot="1">
      <c r="A25" s="47"/>
      <c r="B25" s="26">
        <f>B23+B19</f>
        <v>0</v>
      </c>
      <c r="C25" s="995" t="s">
        <v>13</v>
      </c>
      <c r="D25" s="996"/>
      <c r="E25" s="27"/>
      <c r="F25" s="27"/>
      <c r="G25" s="653">
        <f>G19+G23</f>
        <v>0</v>
      </c>
      <c r="H25" s="28"/>
      <c r="I25" s="29"/>
      <c r="J25" s="30"/>
      <c r="K25" s="337"/>
      <c r="L25" s="337"/>
      <c r="M25" s="213"/>
      <c r="N25" s="208"/>
      <c r="O25" s="29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202"/>
      <c r="O26" s="47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202"/>
      <c r="O27" s="47"/>
      <c r="P27" s="445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1: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202"/>
      <c r="O28" s="47"/>
      <c r="P28" s="445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20.100000000000001" customHeight="1">
      <c r="A29" s="47"/>
      <c r="B29" s="986" t="s">
        <v>46</v>
      </c>
      <c r="C29" s="986"/>
      <c r="D29" s="986"/>
      <c r="E29" s="986"/>
      <c r="F29" s="986"/>
      <c r="G29" s="986"/>
      <c r="H29" s="986"/>
      <c r="I29" s="986"/>
      <c r="J29" s="986"/>
      <c r="K29" s="986"/>
      <c r="L29" s="986"/>
      <c r="M29" s="986"/>
      <c r="N29" s="986"/>
      <c r="O29" s="986"/>
      <c r="P29" s="445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20.100000000000001" customHeight="1">
      <c r="A30" s="47"/>
      <c r="B30" s="986" t="s">
        <v>30</v>
      </c>
      <c r="C30" s="986"/>
      <c r="D30" s="986"/>
      <c r="E30" s="986"/>
      <c r="F30" s="986"/>
      <c r="G30" s="986"/>
      <c r="H30" s="986"/>
      <c r="I30" s="986"/>
      <c r="J30" s="986"/>
      <c r="K30" s="986"/>
      <c r="L30" s="986"/>
      <c r="M30" s="986"/>
      <c r="N30" s="986"/>
      <c r="O30" s="986"/>
      <c r="P30" s="445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spans="1:28" ht="20.100000000000001" customHeight="1">
      <c r="A31" s="47"/>
      <c r="B31" s="446"/>
      <c r="C31" s="446"/>
      <c r="D31" s="446"/>
      <c r="E31" s="446"/>
      <c r="F31" s="446"/>
      <c r="G31" s="647"/>
      <c r="H31" s="446"/>
      <c r="I31" s="446"/>
      <c r="J31" s="446"/>
      <c r="K31" s="446"/>
      <c r="L31" s="446"/>
      <c r="M31" s="446"/>
      <c r="N31" s="446"/>
      <c r="O31" s="446"/>
      <c r="P31" s="445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spans="1:28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202"/>
      <c r="O32" s="47"/>
      <c r="P32" s="445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s="2" customFormat="1" ht="17.100000000000001" customHeight="1">
      <c r="B33" s="987" t="s">
        <v>22</v>
      </c>
      <c r="C33" s="435" t="s">
        <v>73</v>
      </c>
      <c r="D33" s="987" t="s">
        <v>0</v>
      </c>
      <c r="E33" s="989" t="s">
        <v>1</v>
      </c>
      <c r="F33" s="1000" t="s">
        <v>2</v>
      </c>
      <c r="G33" s="649" t="s">
        <v>88</v>
      </c>
      <c r="H33" s="1002" t="s">
        <v>14</v>
      </c>
      <c r="I33" s="1003"/>
      <c r="J33" s="1003"/>
      <c r="K33" s="435" t="s">
        <v>73</v>
      </c>
      <c r="L33" s="435" t="s">
        <v>73</v>
      </c>
      <c r="M33" s="161" t="s">
        <v>22</v>
      </c>
      <c r="N33" s="162" t="s">
        <v>49</v>
      </c>
      <c r="O33" s="984" t="s">
        <v>12</v>
      </c>
      <c r="P33" s="22"/>
    </row>
    <row r="34" spans="1:28" s="2" customFormat="1" ht="17.100000000000001" customHeight="1" thickBot="1">
      <c r="B34" s="988"/>
      <c r="C34" s="304" t="s">
        <v>74</v>
      </c>
      <c r="D34" s="988"/>
      <c r="E34" s="990"/>
      <c r="F34" s="1001"/>
      <c r="G34" s="650" t="s">
        <v>89</v>
      </c>
      <c r="H34" s="31" t="s">
        <v>86</v>
      </c>
      <c r="I34" s="32" t="s">
        <v>23</v>
      </c>
      <c r="J34" s="33" t="s">
        <v>36</v>
      </c>
      <c r="K34" s="304" t="s">
        <v>77</v>
      </c>
      <c r="L34" s="304" t="s">
        <v>75</v>
      </c>
      <c r="M34" s="31" t="s">
        <v>23</v>
      </c>
      <c r="N34" s="163" t="s">
        <v>48</v>
      </c>
      <c r="O34" s="985"/>
      <c r="P34" s="22"/>
    </row>
    <row r="35" spans="1:28" s="2" customFormat="1" ht="17.100000000000001" customHeight="1">
      <c r="B35" s="6" t="s">
        <v>28</v>
      </c>
      <c r="C35" s="7" t="str">
        <f>C8</f>
        <v>Penjualan sd. 2019</v>
      </c>
      <c r="D35" s="7"/>
      <c r="E35" s="8"/>
      <c r="F35" s="8"/>
      <c r="G35" s="527"/>
      <c r="H35" s="58"/>
      <c r="I35" s="58"/>
      <c r="J35" s="331"/>
      <c r="K35" s="339"/>
      <c r="L35" s="339"/>
      <c r="M35" s="215"/>
      <c r="N35" s="210"/>
      <c r="O35" s="8"/>
      <c r="P35" s="22"/>
      <c r="U35" s="20"/>
    </row>
    <row r="36" spans="1:28" s="2" customFormat="1" ht="17.100000000000001" customHeight="1">
      <c r="B36" s="142"/>
      <c r="C36" s="284"/>
      <c r="D36" s="143"/>
      <c r="E36" s="117"/>
      <c r="F36" s="117"/>
      <c r="G36" s="527"/>
      <c r="H36" s="144"/>
      <c r="I36" s="144"/>
      <c r="J36" s="331"/>
      <c r="K36" s="340"/>
      <c r="L36" s="340"/>
      <c r="M36" s="215"/>
      <c r="N36" s="210"/>
      <c r="O36" s="117"/>
      <c r="P36" s="22"/>
      <c r="U36" s="20"/>
    </row>
    <row r="37" spans="1:28" ht="17.100000000000001" customHeight="1">
      <c r="A37" s="47"/>
      <c r="B37" s="3"/>
      <c r="C37" s="217"/>
      <c r="D37" s="8"/>
      <c r="E37" s="8"/>
      <c r="F37" s="8"/>
      <c r="G37" s="527"/>
      <c r="H37" s="58"/>
      <c r="I37" s="58"/>
      <c r="J37" s="331"/>
      <c r="K37" s="332"/>
      <c r="L37" s="332"/>
      <c r="M37" s="196"/>
      <c r="N37" s="183"/>
      <c r="O37" s="8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ht="17.100000000000001" customHeight="1" thickBot="1">
      <c r="A38" s="47"/>
      <c r="B38" s="943">
        <f>COUNT(B35:B37)</f>
        <v>0</v>
      </c>
      <c r="C38" s="991" t="s">
        <v>15</v>
      </c>
      <c r="D38" s="992"/>
      <c r="E38" s="24"/>
      <c r="F38" s="24"/>
      <c r="G38" s="692">
        <f>SUM(G35:G37)</f>
        <v>0</v>
      </c>
      <c r="H38" s="67"/>
      <c r="I38" s="68"/>
      <c r="J38" s="69"/>
      <c r="K38" s="341"/>
      <c r="L38" s="341"/>
      <c r="M38" s="212"/>
      <c r="N38" s="211"/>
      <c r="O38" s="25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s="2" customFormat="1" ht="17.100000000000001" customHeight="1">
      <c r="B39" s="312" t="s">
        <v>29</v>
      </c>
      <c r="C39" s="313" t="str">
        <f>C20</f>
        <v>Penjualan 2020</v>
      </c>
      <c r="D39" s="5"/>
      <c r="E39" s="5"/>
      <c r="F39" s="5"/>
      <c r="G39" s="314"/>
      <c r="H39" s="57"/>
      <c r="I39" s="57"/>
      <c r="J39" s="338"/>
      <c r="K39" s="339"/>
      <c r="L39" s="339"/>
      <c r="M39" s="214"/>
      <c r="N39" s="209"/>
      <c r="O39" s="5"/>
      <c r="P39" s="22"/>
      <c r="U39" s="20"/>
    </row>
    <row r="40" spans="1:28" s="2" customFormat="1" ht="17.100000000000001" customHeight="1">
      <c r="B40" s="142"/>
      <c r="C40" s="284"/>
      <c r="D40" s="143"/>
      <c r="E40" s="117"/>
      <c r="F40" s="117"/>
      <c r="G40" s="527"/>
      <c r="H40" s="144"/>
      <c r="I40" s="144"/>
      <c r="J40" s="331"/>
      <c r="K40" s="340"/>
      <c r="L40" s="340"/>
      <c r="M40" s="215"/>
      <c r="N40" s="210"/>
      <c r="O40" s="117"/>
      <c r="P40" s="22"/>
      <c r="U40" s="20"/>
    </row>
    <row r="41" spans="1:28" ht="17.100000000000001" customHeight="1">
      <c r="A41" s="47"/>
      <c r="B41" s="3"/>
      <c r="C41" s="217"/>
      <c r="D41" s="8"/>
      <c r="E41" s="8"/>
      <c r="F41" s="8"/>
      <c r="G41" s="527"/>
      <c r="H41" s="58"/>
      <c r="I41" s="58"/>
      <c r="J41" s="331"/>
      <c r="K41" s="340"/>
      <c r="L41" s="340"/>
      <c r="M41" s="215"/>
      <c r="N41" s="210"/>
      <c r="O41" s="8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ht="17.100000000000001" customHeight="1" thickBot="1">
      <c r="A42" s="47"/>
      <c r="B42" s="944">
        <f>COUNT(B39:B41)</f>
        <v>0</v>
      </c>
      <c r="C42" s="993" t="s">
        <v>15</v>
      </c>
      <c r="D42" s="994"/>
      <c r="E42" s="27"/>
      <c r="F42" s="27"/>
      <c r="G42" s="653">
        <f>SUM(G39:G41)</f>
        <v>0</v>
      </c>
      <c r="H42" s="70"/>
      <c r="I42" s="71"/>
      <c r="J42" s="72"/>
      <c r="K42" s="342"/>
      <c r="L42" s="342"/>
      <c r="M42" s="213"/>
      <c r="N42" s="207"/>
      <c r="O42" s="29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ht="7.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7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 ht="17.100000000000001" customHeight="1" thickBot="1">
      <c r="A44" s="47"/>
      <c r="B44" s="26">
        <f>B42+B38</f>
        <v>0</v>
      </c>
      <c r="C44" s="995" t="s">
        <v>13</v>
      </c>
      <c r="D44" s="996"/>
      <c r="E44" s="27"/>
      <c r="F44" s="27"/>
      <c r="G44" s="653">
        <f>G38+G42</f>
        <v>0</v>
      </c>
      <c r="H44" s="28"/>
      <c r="I44" s="29"/>
      <c r="J44" s="30"/>
      <c r="K44" s="337"/>
      <c r="L44" s="337"/>
      <c r="M44" s="213"/>
      <c r="N44" s="208"/>
      <c r="O44" s="29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202"/>
      <c r="O45" s="47"/>
      <c r="P45" s="4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202"/>
      <c r="O46" s="47"/>
      <c r="P46" s="445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 spans="1:28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202"/>
      <c r="O47" s="47"/>
      <c r="P47" s="445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ht="20.100000000000001" customHeight="1">
      <c r="A48" s="448"/>
      <c r="B48" s="986" t="s">
        <v>47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  <c r="O48" s="986"/>
      <c r="P48" s="445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 spans="1:28" ht="20.100000000000001" customHeight="1">
      <c r="A49" s="448"/>
      <c r="B49" s="986" t="s">
        <v>30</v>
      </c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  <c r="O49" s="986"/>
      <c r="P49" s="445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ht="20.100000000000001" customHeight="1">
      <c r="A50" s="448"/>
      <c r="B50" s="446"/>
      <c r="C50" s="446"/>
      <c r="D50" s="446"/>
      <c r="E50" s="446"/>
      <c r="F50" s="446"/>
      <c r="G50" s="647"/>
      <c r="H50" s="446"/>
      <c r="I50" s="446"/>
      <c r="J50" s="446"/>
      <c r="K50" s="446"/>
      <c r="L50" s="446"/>
      <c r="M50" s="446"/>
      <c r="N50" s="446"/>
      <c r="O50" s="446"/>
      <c r="P50" s="445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>
      <c r="A51" s="44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202"/>
      <c r="O51" s="47"/>
      <c r="P51" s="445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s="2" customFormat="1" ht="17.100000000000001" customHeight="1">
      <c r="A52" s="119"/>
      <c r="B52" s="987" t="s">
        <v>22</v>
      </c>
      <c r="C52" s="435" t="s">
        <v>73</v>
      </c>
      <c r="D52" s="987" t="s">
        <v>0</v>
      </c>
      <c r="E52" s="989" t="s">
        <v>1</v>
      </c>
      <c r="F52" s="1000" t="s">
        <v>2</v>
      </c>
      <c r="G52" s="649" t="s">
        <v>88</v>
      </c>
      <c r="H52" s="1002" t="s">
        <v>14</v>
      </c>
      <c r="I52" s="1003"/>
      <c r="J52" s="1003"/>
      <c r="K52" s="435" t="s">
        <v>73</v>
      </c>
      <c r="L52" s="435" t="s">
        <v>73</v>
      </c>
      <c r="M52" s="161" t="s">
        <v>22</v>
      </c>
      <c r="N52" s="162" t="s">
        <v>49</v>
      </c>
      <c r="O52" s="984" t="s">
        <v>12</v>
      </c>
      <c r="P52" s="80"/>
      <c r="Q52" s="997" t="s">
        <v>97</v>
      </c>
      <c r="R52" s="998"/>
      <c r="S52" s="998"/>
      <c r="T52" s="998"/>
      <c r="U52" s="998"/>
      <c r="V52" s="998"/>
      <c r="W52" s="998"/>
      <c r="X52" s="998"/>
      <c r="Y52" s="998"/>
      <c r="Z52" s="998"/>
      <c r="AA52" s="998"/>
      <c r="AB52" s="999"/>
    </row>
    <row r="53" spans="1:28" s="2" customFormat="1" ht="17.100000000000001" customHeight="1" thickBot="1">
      <c r="A53" s="119"/>
      <c r="B53" s="988"/>
      <c r="C53" s="304" t="s">
        <v>74</v>
      </c>
      <c r="D53" s="988"/>
      <c r="E53" s="990"/>
      <c r="F53" s="1001"/>
      <c r="G53" s="650" t="s">
        <v>89</v>
      </c>
      <c r="H53" s="31" t="s">
        <v>86</v>
      </c>
      <c r="I53" s="32" t="s">
        <v>23</v>
      </c>
      <c r="J53" s="33" t="s">
        <v>36</v>
      </c>
      <c r="K53" s="304" t="s">
        <v>77</v>
      </c>
      <c r="L53" s="304" t="s">
        <v>75</v>
      </c>
      <c r="M53" s="31" t="s">
        <v>23</v>
      </c>
      <c r="N53" s="163" t="s">
        <v>48</v>
      </c>
      <c r="O53" s="985"/>
      <c r="P53" s="80"/>
      <c r="Q53" s="622" t="s">
        <v>58</v>
      </c>
      <c r="R53" s="622" t="s">
        <v>59</v>
      </c>
      <c r="S53" s="622" t="s">
        <v>60</v>
      </c>
      <c r="T53" s="622" t="s">
        <v>61</v>
      </c>
      <c r="U53" s="622" t="s">
        <v>62</v>
      </c>
      <c r="V53" s="622" t="s">
        <v>63</v>
      </c>
      <c r="W53" s="622" t="s">
        <v>64</v>
      </c>
      <c r="X53" s="622" t="s">
        <v>65</v>
      </c>
      <c r="Y53" s="622" t="s">
        <v>66</v>
      </c>
      <c r="Z53" s="622" t="s">
        <v>67</v>
      </c>
      <c r="AA53" s="622" t="s">
        <v>68</v>
      </c>
      <c r="AB53" s="622" t="s">
        <v>69</v>
      </c>
    </row>
    <row r="54" spans="1:28" s="2" customFormat="1" ht="17.100000000000001" customHeight="1">
      <c r="A54" s="119"/>
      <c r="B54" s="6" t="s">
        <v>28</v>
      </c>
      <c r="C54" s="7" t="str">
        <f>C8</f>
        <v>Penjualan sd. 2019</v>
      </c>
      <c r="D54" s="7"/>
      <c r="E54" s="8"/>
      <c r="F54" s="8"/>
      <c r="G54" s="527"/>
      <c r="H54" s="9"/>
      <c r="I54" s="9"/>
      <c r="J54" s="115"/>
      <c r="K54" s="333"/>
      <c r="L54" s="333"/>
      <c r="M54" s="193"/>
      <c r="N54" s="178"/>
      <c r="O54" s="8"/>
      <c r="P54" s="80"/>
      <c r="Q54" s="493"/>
      <c r="R54" s="493"/>
      <c r="S54" s="493"/>
      <c r="T54" s="493"/>
      <c r="U54" s="494"/>
      <c r="V54" s="493"/>
      <c r="W54" s="493"/>
      <c r="X54" s="493"/>
      <c r="Y54" s="493"/>
      <c r="Z54" s="493"/>
      <c r="AA54" s="493"/>
      <c r="AB54" s="493"/>
    </row>
    <row r="55" spans="1:28" s="125" customFormat="1" ht="17.100000000000001" customHeight="1">
      <c r="A55" s="449"/>
      <c r="B55" s="13"/>
      <c r="C55" s="284"/>
      <c r="D55" s="128"/>
      <c r="E55" s="128"/>
      <c r="F55" s="128"/>
      <c r="G55" s="657"/>
      <c r="H55" s="129"/>
      <c r="I55" s="123"/>
      <c r="J55" s="167"/>
      <c r="K55" s="281"/>
      <c r="L55" s="281"/>
      <c r="M55" s="195"/>
      <c r="N55" s="182"/>
      <c r="O55" s="122"/>
      <c r="P55" s="157"/>
      <c r="Q55" s="621"/>
      <c r="R55" s="621"/>
      <c r="S55" s="621"/>
      <c r="T55" s="621"/>
      <c r="U55" s="621"/>
      <c r="V55" s="621"/>
      <c r="W55" s="621"/>
      <c r="X55" s="621"/>
      <c r="Y55" s="621"/>
      <c r="Z55" s="621"/>
      <c r="AA55" s="621"/>
      <c r="AB55" s="621"/>
    </row>
    <row r="56" spans="1:28" ht="17.100000000000001" customHeight="1">
      <c r="A56" s="448"/>
      <c r="B56" s="19"/>
      <c r="C56" s="254"/>
      <c r="D56" s="19"/>
      <c r="E56" s="19"/>
      <c r="F56" s="19"/>
      <c r="G56" s="254"/>
      <c r="H56" s="53"/>
      <c r="I56" s="53"/>
      <c r="J56" s="166"/>
      <c r="K56" s="334"/>
      <c r="L56" s="334"/>
      <c r="M56" s="200"/>
      <c r="N56" s="179"/>
      <c r="O56" s="19"/>
      <c r="P56" s="85"/>
      <c r="Q56" s="580"/>
      <c r="R56" s="580"/>
      <c r="S56" s="580"/>
      <c r="T56" s="580"/>
      <c r="U56" s="580"/>
      <c r="V56" s="580"/>
      <c r="W56" s="580"/>
      <c r="X56" s="580"/>
      <c r="Y56" s="580"/>
      <c r="Z56" s="580"/>
      <c r="AA56" s="580"/>
      <c r="AB56" s="580"/>
    </row>
    <row r="57" spans="1:28" ht="17.100000000000001" customHeight="1" thickBot="1">
      <c r="A57" s="448"/>
      <c r="B57" s="944">
        <f>COUNT(B54:B56)</f>
        <v>0</v>
      </c>
      <c r="C57" s="995" t="s">
        <v>15</v>
      </c>
      <c r="D57" s="996"/>
      <c r="E57" s="27"/>
      <c r="F57" s="27"/>
      <c r="G57" s="945">
        <f>SUM(G54:G56)</f>
        <v>0</v>
      </c>
      <c r="H57" s="54"/>
      <c r="I57" s="55"/>
      <c r="J57" s="56"/>
      <c r="K57" s="335"/>
      <c r="L57" s="335"/>
      <c r="M57" s="189"/>
      <c r="N57" s="180"/>
      <c r="O57" s="29"/>
      <c r="P57" s="85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</row>
    <row r="58" spans="1:28" s="2" customFormat="1" ht="17.100000000000001" customHeight="1">
      <c r="A58" s="119"/>
      <c r="B58" s="319" t="s">
        <v>29</v>
      </c>
      <c r="C58" s="320" t="str">
        <f>C20</f>
        <v>Penjualan 2020</v>
      </c>
      <c r="D58" s="321"/>
      <c r="E58" s="321"/>
      <c r="F58" s="321"/>
      <c r="G58" s="321"/>
      <c r="H58" s="322"/>
      <c r="I58" s="322"/>
      <c r="J58" s="323"/>
      <c r="K58" s="336"/>
      <c r="L58" s="336"/>
      <c r="M58" s="324"/>
      <c r="N58" s="325"/>
      <c r="O58" s="321"/>
      <c r="P58" s="80"/>
      <c r="Q58" s="600"/>
      <c r="R58" s="600"/>
      <c r="S58" s="600"/>
      <c r="T58" s="600"/>
      <c r="U58" s="601"/>
      <c r="V58" s="600"/>
      <c r="W58" s="600"/>
      <c r="X58" s="600"/>
      <c r="Y58" s="600"/>
      <c r="Z58" s="600"/>
      <c r="AA58" s="600"/>
      <c r="AB58" s="600"/>
    </row>
    <row r="59" spans="1:28" ht="17.100000000000001" customHeight="1">
      <c r="A59" s="448"/>
      <c r="B59" s="142"/>
      <c r="C59" s="284"/>
      <c r="D59" s="143"/>
      <c r="E59" s="8"/>
      <c r="F59" s="8"/>
      <c r="G59" s="527"/>
      <c r="H59" s="9"/>
      <c r="I59" s="9"/>
      <c r="J59" s="115"/>
      <c r="K59" s="280"/>
      <c r="L59" s="280"/>
      <c r="M59" s="193"/>
      <c r="N59" s="178"/>
      <c r="O59" s="8"/>
      <c r="P59" s="85"/>
      <c r="Q59" s="580"/>
      <c r="R59" s="580"/>
      <c r="S59" s="580"/>
      <c r="T59" s="580"/>
      <c r="U59" s="580"/>
      <c r="V59" s="580"/>
      <c r="W59" s="580"/>
      <c r="X59" s="580"/>
      <c r="Y59" s="580"/>
      <c r="Z59" s="580"/>
      <c r="AA59" s="580"/>
      <c r="AB59" s="580"/>
    </row>
    <row r="60" spans="1:28" ht="17.100000000000001" customHeight="1">
      <c r="A60" s="448"/>
      <c r="B60" s="3"/>
      <c r="C60" s="217"/>
      <c r="D60" s="8"/>
      <c r="E60" s="8"/>
      <c r="F60" s="8"/>
      <c r="G60" s="527"/>
      <c r="H60" s="9"/>
      <c r="I60" s="9"/>
      <c r="J60" s="115"/>
      <c r="K60" s="280"/>
      <c r="L60" s="280"/>
      <c r="M60" s="193"/>
      <c r="N60" s="178"/>
      <c r="O60" s="8"/>
      <c r="P60" s="85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80"/>
      <c r="AB60" s="580"/>
    </row>
    <row r="61" spans="1:28" ht="17.100000000000001" customHeight="1" thickBot="1">
      <c r="A61" s="448"/>
      <c r="B61" s="944">
        <f>COUNT(B58:B60)</f>
        <v>0</v>
      </c>
      <c r="C61" s="995" t="s">
        <v>15</v>
      </c>
      <c r="D61" s="996"/>
      <c r="E61" s="27"/>
      <c r="F61" s="27"/>
      <c r="G61" s="945">
        <f>SUM(G58:G60)</f>
        <v>0</v>
      </c>
      <c r="H61" s="54"/>
      <c r="I61" s="55"/>
      <c r="J61" s="56"/>
      <c r="K61" s="335"/>
      <c r="L61" s="335"/>
      <c r="M61" s="189"/>
      <c r="N61" s="180"/>
      <c r="O61" s="29"/>
      <c r="P61" s="85"/>
      <c r="Q61" s="580"/>
      <c r="R61" s="580"/>
      <c r="S61" s="580"/>
      <c r="T61" s="580"/>
      <c r="U61" s="580"/>
      <c r="V61" s="580"/>
      <c r="W61" s="580"/>
      <c r="X61" s="580"/>
      <c r="Y61" s="580"/>
      <c r="Z61" s="580"/>
      <c r="AA61" s="580"/>
      <c r="AB61" s="580"/>
    </row>
    <row r="62" spans="1:28" ht="7.5" customHeight="1">
      <c r="A62" s="448"/>
      <c r="B62" s="75"/>
      <c r="C62" s="75"/>
      <c r="D62" s="75"/>
      <c r="E62" s="75"/>
      <c r="F62" s="75"/>
      <c r="G62" s="75"/>
      <c r="H62" s="76"/>
      <c r="I62" s="76"/>
      <c r="J62" s="76"/>
      <c r="K62" s="76"/>
      <c r="L62" s="76"/>
      <c r="M62" s="77"/>
      <c r="N62" s="181"/>
      <c r="O62" s="75"/>
      <c r="P62" s="85"/>
      <c r="Q62" s="452"/>
      <c r="R62" s="452"/>
      <c r="S62" s="452"/>
      <c r="T62" s="452"/>
      <c r="U62" s="452"/>
      <c r="V62" s="452"/>
      <c r="W62" s="452"/>
      <c r="X62" s="452"/>
      <c r="Y62" s="452"/>
      <c r="Z62" s="452"/>
      <c r="AA62" s="452"/>
      <c r="AB62" s="452"/>
    </row>
    <row r="63" spans="1:28" ht="17.100000000000001" customHeight="1" thickBot="1">
      <c r="A63" s="448"/>
      <c r="B63" s="26">
        <f>B61+B57</f>
        <v>0</v>
      </c>
      <c r="C63" s="995" t="s">
        <v>13</v>
      </c>
      <c r="D63" s="996"/>
      <c r="E63" s="27"/>
      <c r="F63" s="27"/>
      <c r="G63" s="26">
        <f>G61+G57</f>
        <v>0</v>
      </c>
      <c r="H63" s="54"/>
      <c r="I63" s="55"/>
      <c r="J63" s="56"/>
      <c r="K63" s="335"/>
      <c r="L63" s="335"/>
      <c r="M63" s="189"/>
      <c r="N63" s="180"/>
      <c r="O63" s="29"/>
      <c r="P63" s="85"/>
      <c r="Q63" s="453">
        <f>SUM(Q54:Q62)</f>
        <v>0</v>
      </c>
      <c r="R63" s="453">
        <f>SUM(R54:R62)</f>
        <v>0</v>
      </c>
      <c r="S63" s="453">
        <f>SUM(S54:S62)</f>
        <v>0</v>
      </c>
      <c r="T63" s="453">
        <f>SUM(T54:T62)</f>
        <v>0</v>
      </c>
      <c r="U63" s="453">
        <f t="shared" ref="U63:AB63" si="0">SUM(U54:U62)</f>
        <v>0</v>
      </c>
      <c r="V63" s="453">
        <f t="shared" si="0"/>
        <v>0</v>
      </c>
      <c r="W63" s="453">
        <f t="shared" si="0"/>
        <v>0</v>
      </c>
      <c r="X63" s="453">
        <f t="shared" si="0"/>
        <v>0</v>
      </c>
      <c r="Y63" s="453">
        <f t="shared" si="0"/>
        <v>0</v>
      </c>
      <c r="Z63" s="453">
        <f t="shared" si="0"/>
        <v>0</v>
      </c>
      <c r="AA63" s="453">
        <f t="shared" si="0"/>
        <v>0</v>
      </c>
      <c r="AB63" s="453">
        <f t="shared" si="0"/>
        <v>0</v>
      </c>
    </row>
    <row r="64" spans="1:28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7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ht="17.100000000000001" customHeight="1" thickBot="1">
      <c r="A65" s="47"/>
      <c r="B65" s="26">
        <f>B63+B44+B25</f>
        <v>0</v>
      </c>
      <c r="C65" s="995" t="s">
        <v>13</v>
      </c>
      <c r="D65" s="996"/>
      <c r="E65" s="27"/>
      <c r="F65" s="27"/>
      <c r="G65" s="26">
        <f>G63+G44+G25</f>
        <v>0</v>
      </c>
      <c r="H65" s="28"/>
      <c r="I65" s="29"/>
      <c r="J65" s="30"/>
      <c r="K65" s="337"/>
      <c r="L65" s="337"/>
      <c r="M65" s="189"/>
      <c r="N65" s="184"/>
      <c r="O65" s="29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>
      <c r="A66" s="4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spans="1:28">
      <c r="A67" s="4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 spans="1:28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 spans="1:28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202"/>
      <c r="O74" s="47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202"/>
      <c r="O76" s="47"/>
      <c r="P76" s="445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202"/>
      <c r="O77" s="47"/>
      <c r="P77" s="445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202"/>
      <c r="O78" s="47"/>
      <c r="P78" s="44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202"/>
      <c r="O79" s="47"/>
      <c r="P79" s="4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202"/>
      <c r="O80" s="47"/>
      <c r="P80" s="445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202"/>
      <c r="O81" s="47"/>
      <c r="P81" s="445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202"/>
      <c r="O82" s="47"/>
      <c r="P82" s="445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202"/>
      <c r="O83" s="47"/>
      <c r="P83" s="445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</sheetData>
  <mergeCells count="35">
    <mergeCell ref="B2:O2"/>
    <mergeCell ref="B3:O3"/>
    <mergeCell ref="B6:B7"/>
    <mergeCell ref="D6:D7"/>
    <mergeCell ref="E6:E7"/>
    <mergeCell ref="F6:F7"/>
    <mergeCell ref="H6:J6"/>
    <mergeCell ref="O6:O7"/>
    <mergeCell ref="Q52:AB52"/>
    <mergeCell ref="B29:O29"/>
    <mergeCell ref="B30:O30"/>
    <mergeCell ref="B33:B34"/>
    <mergeCell ref="D33:D34"/>
    <mergeCell ref="E33:E34"/>
    <mergeCell ref="F52:F53"/>
    <mergeCell ref="H52:J52"/>
    <mergeCell ref="O52:O53"/>
    <mergeCell ref="F33:F34"/>
    <mergeCell ref="H33:J33"/>
    <mergeCell ref="C61:D61"/>
    <mergeCell ref="C57:D57"/>
    <mergeCell ref="C63:D63"/>
    <mergeCell ref="C65:D65"/>
    <mergeCell ref="C19:D19"/>
    <mergeCell ref="C23:D23"/>
    <mergeCell ref="C25:D25"/>
    <mergeCell ref="O33:O34"/>
    <mergeCell ref="B48:O48"/>
    <mergeCell ref="B49:O49"/>
    <mergeCell ref="B52:B53"/>
    <mergeCell ref="D52:D53"/>
    <mergeCell ref="E52:E53"/>
    <mergeCell ref="C38:D38"/>
    <mergeCell ref="C42:D42"/>
    <mergeCell ref="C44:D44"/>
  </mergeCells>
  <pageMargins left="0.5" right="0.2" top="0.5" bottom="0.2" header="0" footer="0"/>
  <pageSetup paperSize="256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60"/>
  <sheetViews>
    <sheetView topLeftCell="A46" workbookViewId="0">
      <selection activeCell="B9" sqref="B9:O10"/>
    </sheetView>
  </sheetViews>
  <sheetFormatPr defaultRowHeight="12.75"/>
  <cols>
    <col min="1" max="1" width="5.85546875" style="16" customWidth="1"/>
    <col min="2" max="2" width="4.85546875" style="16" customWidth="1"/>
    <col min="3" max="3" width="11.7109375" style="16" customWidth="1"/>
    <col min="4" max="4" width="22.85546875" style="16" customWidth="1"/>
    <col min="5" max="5" width="11.5703125" style="16" customWidth="1"/>
    <col min="6" max="13" width="10.7109375" style="16" customWidth="1"/>
    <col min="14" max="14" width="12.140625" style="176" customWidth="1"/>
    <col min="15" max="15" width="22.570312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7"/>
      <c r="B3" s="986" t="s">
        <v>39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B8" s="6" t="s">
        <v>28</v>
      </c>
      <c r="C8" s="7" t="str">
        <f>'Hut-BP'!C8</f>
        <v>Penjualan sd. 2019</v>
      </c>
      <c r="D8" s="7"/>
      <c r="E8" s="8"/>
      <c r="F8" s="8"/>
      <c r="G8" s="527"/>
      <c r="H8" s="9"/>
      <c r="I8" s="9"/>
      <c r="J8" s="115"/>
      <c r="K8" s="346"/>
      <c r="L8" s="346"/>
      <c r="M8" s="196"/>
      <c r="N8" s="178"/>
      <c r="O8" s="8"/>
      <c r="P8" s="78"/>
      <c r="U8" s="20"/>
    </row>
    <row r="9" spans="1:29" ht="17.100000000000001" customHeight="1">
      <c r="A9" s="688"/>
      <c r="B9" s="3"/>
      <c r="C9" s="318"/>
      <c r="D9" s="38"/>
      <c r="E9" s="38"/>
      <c r="F9" s="38"/>
      <c r="G9" s="669"/>
      <c r="H9" s="91"/>
      <c r="I9" s="79"/>
      <c r="J9" s="115"/>
      <c r="K9" s="347"/>
      <c r="L9" s="347"/>
      <c r="M9" s="196"/>
      <c r="N9" s="185"/>
      <c r="O9" s="8"/>
      <c r="P9" s="7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47"/>
      <c r="B10" s="19"/>
      <c r="C10" s="254"/>
      <c r="D10" s="19"/>
      <c r="E10" s="19"/>
      <c r="F10" s="19"/>
      <c r="G10" s="254"/>
      <c r="H10" s="53"/>
      <c r="I10" s="53"/>
      <c r="J10" s="166"/>
      <c r="K10" s="348"/>
      <c r="L10" s="348"/>
      <c r="M10" s="205"/>
      <c r="N10" s="179"/>
      <c r="O10" s="19"/>
      <c r="P10" s="77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s="155" customFormat="1" ht="17.100000000000001" customHeight="1" thickBot="1">
      <c r="A11" s="46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26"/>
      <c r="L11" s="26"/>
      <c r="M11" s="666"/>
      <c r="N11" s="198"/>
      <c r="O11" s="171"/>
      <c r="P11" s="154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spans="1:29" s="2" customFormat="1" ht="17.100000000000001" customHeight="1">
      <c r="B12" s="319" t="s">
        <v>29</v>
      </c>
      <c r="C12" s="320" t="str">
        <f>'Hut-BP'!C20</f>
        <v>Penjualan 2020</v>
      </c>
      <c r="D12" s="320"/>
      <c r="E12" s="321"/>
      <c r="F12" s="321"/>
      <c r="G12" s="321"/>
      <c r="H12" s="322"/>
      <c r="I12" s="322"/>
      <c r="J12" s="323"/>
      <c r="K12" s="350"/>
      <c r="L12" s="350"/>
      <c r="M12" s="351"/>
      <c r="N12" s="325"/>
      <c r="O12" s="321"/>
      <c r="P12" s="78"/>
      <c r="U12" s="20"/>
    </row>
    <row r="13" spans="1:29" ht="17.100000000000001" customHeight="1">
      <c r="A13" s="47"/>
      <c r="B13" s="3"/>
      <c r="C13" s="217"/>
      <c r="D13" s="8"/>
      <c r="E13" s="8"/>
      <c r="F13" s="8"/>
      <c r="G13" s="527"/>
      <c r="H13" s="9"/>
      <c r="I13" s="9"/>
      <c r="J13" s="115"/>
      <c r="K13" s="347"/>
      <c r="L13" s="347"/>
      <c r="M13" s="196"/>
      <c r="N13" s="178"/>
      <c r="O13" s="8"/>
      <c r="P13" s="7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s="21" customFormat="1" ht="17.100000000000001" customHeight="1">
      <c r="A14" s="445"/>
      <c r="B14" s="3"/>
      <c r="C14" s="217"/>
      <c r="D14" s="8"/>
      <c r="E14" s="8"/>
      <c r="F14" s="8"/>
      <c r="G14" s="527"/>
      <c r="H14" s="9"/>
      <c r="I14" s="9"/>
      <c r="J14" s="115"/>
      <c r="K14" s="347"/>
      <c r="L14" s="347"/>
      <c r="M14" s="196"/>
      <c r="N14" s="178"/>
      <c r="O14" s="8"/>
      <c r="P14" s="77"/>
      <c r="Q14" s="47"/>
      <c r="R14" s="47"/>
      <c r="S14" s="47"/>
      <c r="T14" s="47"/>
      <c r="U14" s="47"/>
      <c r="V14" s="445"/>
      <c r="W14" s="445"/>
      <c r="X14" s="445"/>
      <c r="Y14" s="445"/>
      <c r="Z14" s="445"/>
      <c r="AA14" s="445"/>
      <c r="AB14" s="445"/>
      <c r="AC14" s="445"/>
    </row>
    <row r="15" spans="1:29" s="172" customFormat="1" ht="17.100000000000001" customHeight="1" thickBot="1">
      <c r="A15" s="468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415"/>
      <c r="J15" s="413"/>
      <c r="K15" s="26"/>
      <c r="L15" s="26"/>
      <c r="M15" s="666"/>
      <c r="N15" s="198"/>
      <c r="O15" s="171"/>
      <c r="P15" s="154"/>
      <c r="Q15" s="467"/>
      <c r="R15" s="467"/>
      <c r="S15" s="467"/>
      <c r="T15" s="467"/>
      <c r="U15" s="467"/>
      <c r="V15" s="468"/>
      <c r="W15" s="468"/>
      <c r="X15" s="468"/>
      <c r="Y15" s="468"/>
      <c r="Z15" s="468"/>
      <c r="AA15" s="468"/>
      <c r="AB15" s="468"/>
      <c r="AC15" s="468"/>
    </row>
    <row r="16" spans="1:29" s="21" customFormat="1" ht="7.5" customHeight="1">
      <c r="A16" s="445"/>
      <c r="B16" s="75"/>
      <c r="C16" s="75"/>
      <c r="D16" s="75"/>
      <c r="E16" s="75"/>
      <c r="F16" s="75"/>
      <c r="G16" s="75"/>
      <c r="H16" s="76"/>
      <c r="I16" s="76"/>
      <c r="J16" s="76"/>
      <c r="K16" s="75"/>
      <c r="L16" s="75"/>
      <c r="M16" s="77"/>
      <c r="N16" s="181"/>
      <c r="O16" s="75"/>
      <c r="P16" s="77"/>
      <c r="Q16" s="47"/>
      <c r="R16" s="47"/>
      <c r="S16" s="47"/>
      <c r="T16" s="47"/>
      <c r="U16" s="47"/>
      <c r="V16" s="445"/>
      <c r="W16" s="445"/>
      <c r="X16" s="445"/>
      <c r="Y16" s="445"/>
      <c r="Z16" s="445"/>
      <c r="AA16" s="445"/>
      <c r="AB16" s="445"/>
      <c r="AC16" s="445"/>
    </row>
    <row r="17" spans="1:29" s="172" customFormat="1" ht="17.100000000000001" customHeight="1" thickBot="1">
      <c r="A17" s="468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415"/>
      <c r="J17" s="413"/>
      <c r="K17" s="349"/>
      <c r="L17" s="349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20.100000000000001" customHeight="1">
      <c r="A21" s="47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20.100000000000001" customHeight="1">
      <c r="A22" s="47"/>
      <c r="B22" s="986" t="s">
        <v>39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7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2" customFormat="1" ht="17.100000000000001" customHeight="1"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22"/>
    </row>
    <row r="26" spans="1:29" s="2" customFormat="1" ht="17.100000000000001" customHeight="1" thickBot="1"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22"/>
    </row>
    <row r="27" spans="1:29" s="2" customFormat="1" ht="17.100000000000001" customHeight="1">
      <c r="B27" s="6" t="s">
        <v>28</v>
      </c>
      <c r="C27" s="7" t="str">
        <f>'Hut-BP'!C8</f>
        <v>Penjualan sd. 2019</v>
      </c>
      <c r="D27" s="7"/>
      <c r="E27" s="8"/>
      <c r="F27" s="8"/>
      <c r="G27" s="527"/>
      <c r="H27" s="58"/>
      <c r="I27" s="58"/>
      <c r="J27" s="164"/>
      <c r="K27" s="284"/>
      <c r="L27" s="284"/>
      <c r="M27" s="196"/>
      <c r="N27" s="178"/>
      <c r="O27" s="8"/>
      <c r="P27" s="22"/>
      <c r="U27" s="20"/>
    </row>
    <row r="28" spans="1:29" ht="17.100000000000001" customHeight="1">
      <c r="A28" s="47"/>
      <c r="B28" s="19"/>
      <c r="C28" s="254"/>
      <c r="D28" s="120"/>
      <c r="E28" s="121"/>
      <c r="F28" s="121"/>
      <c r="G28" s="296"/>
      <c r="H28" s="66"/>
      <c r="I28" s="66"/>
      <c r="J28" s="115"/>
      <c r="K28" s="254"/>
      <c r="L28" s="254"/>
      <c r="M28" s="204"/>
      <c r="N28" s="201"/>
      <c r="O28" s="19"/>
      <c r="P28" s="85"/>
      <c r="Q28" s="48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7.100000000000001" customHeight="1">
      <c r="A29" s="47"/>
      <c r="B29" s="19"/>
      <c r="C29" s="254"/>
      <c r="D29" s="19"/>
      <c r="E29" s="19"/>
      <c r="F29" s="19"/>
      <c r="G29" s="254"/>
      <c r="H29" s="66"/>
      <c r="I29" s="66"/>
      <c r="J29" s="165"/>
      <c r="K29" s="254"/>
      <c r="L29" s="254"/>
      <c r="M29" s="205"/>
      <c r="N29" s="179"/>
      <c r="O29" s="19"/>
      <c r="P29" s="445"/>
      <c r="Q29" s="47"/>
      <c r="R29" s="447"/>
      <c r="S29" s="447"/>
      <c r="T29" s="4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7.100000000000001" customHeight="1" thickBot="1">
      <c r="A30" s="47"/>
      <c r="B30" s="944">
        <f>COUNT(B27:B29)</f>
        <v>0</v>
      </c>
      <c r="C30" s="995" t="s">
        <v>15</v>
      </c>
      <c r="D30" s="996"/>
      <c r="E30" s="27"/>
      <c r="F30" s="27"/>
      <c r="G30" s="658">
        <f>SUM(G27:G29)</f>
        <v>0</v>
      </c>
      <c r="H30" s="70"/>
      <c r="I30" s="71"/>
      <c r="J30" s="72"/>
      <c r="K30" s="26"/>
      <c r="L30" s="26"/>
      <c r="M30" s="203"/>
      <c r="N30" s="180"/>
      <c r="O30" s="29"/>
      <c r="P30" s="445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s="2" customFormat="1" ht="17.100000000000001" customHeight="1">
      <c r="B31" s="319" t="s">
        <v>29</v>
      </c>
      <c r="C31" s="320" t="str">
        <f>'Hut-BP'!C20</f>
        <v>Penjualan 2020</v>
      </c>
      <c r="D31" s="320"/>
      <c r="E31" s="321"/>
      <c r="F31" s="321"/>
      <c r="G31" s="321"/>
      <c r="H31" s="352"/>
      <c r="I31" s="352"/>
      <c r="J31" s="353"/>
      <c r="K31" s="319"/>
      <c r="L31" s="319"/>
      <c r="M31" s="351"/>
      <c r="N31" s="325"/>
      <c r="O31" s="321"/>
      <c r="P31" s="22"/>
      <c r="U31" s="20"/>
    </row>
    <row r="32" spans="1:29" s="2" customFormat="1" ht="17.100000000000001" customHeight="1">
      <c r="B32" s="142"/>
      <c r="C32" s="284"/>
      <c r="D32" s="143"/>
      <c r="E32" s="117"/>
      <c r="F32" s="117"/>
      <c r="G32" s="527"/>
      <c r="H32" s="144"/>
      <c r="I32" s="144"/>
      <c r="J32" s="115"/>
      <c r="K32" s="284"/>
      <c r="L32" s="284"/>
      <c r="M32" s="196"/>
      <c r="N32" s="178"/>
      <c r="O32" s="117"/>
      <c r="P32" s="22"/>
      <c r="U32" s="20"/>
    </row>
    <row r="33" spans="1:29" ht="17.100000000000001" customHeight="1">
      <c r="A33" s="47"/>
      <c r="B33" s="3"/>
      <c r="C33" s="217"/>
      <c r="D33" s="8"/>
      <c r="E33" s="8"/>
      <c r="F33" s="8"/>
      <c r="G33" s="527"/>
      <c r="H33" s="58"/>
      <c r="I33" s="58"/>
      <c r="J33" s="164"/>
      <c r="K33" s="217"/>
      <c r="L33" s="217"/>
      <c r="M33" s="196"/>
      <c r="N33" s="178"/>
      <c r="O33" s="8"/>
      <c r="P33" s="445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7.100000000000001" customHeight="1" thickBot="1">
      <c r="A34" s="47"/>
      <c r="B34" s="944">
        <f>COUNT(B31:B33)</f>
        <v>0</v>
      </c>
      <c r="C34" s="995" t="s">
        <v>15</v>
      </c>
      <c r="D34" s="996"/>
      <c r="E34" s="27"/>
      <c r="F34" s="27"/>
      <c r="G34" s="658">
        <f>SUM(G31:G33)</f>
        <v>0</v>
      </c>
      <c r="H34" s="70"/>
      <c r="I34" s="71"/>
      <c r="J34" s="72"/>
      <c r="K34" s="112"/>
      <c r="L34" s="112"/>
      <c r="M34" s="203"/>
      <c r="N34" s="180"/>
      <c r="O34" s="29"/>
      <c r="P34" s="445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7.5" customHeight="1">
      <c r="A35" s="47"/>
      <c r="B35" s="47"/>
      <c r="C35" s="47"/>
      <c r="D35" s="47"/>
      <c r="E35" s="47"/>
      <c r="F35" s="47"/>
      <c r="G35" s="75"/>
      <c r="H35" s="47"/>
      <c r="I35" s="47"/>
      <c r="J35" s="47"/>
      <c r="K35" s="47"/>
      <c r="L35" s="47"/>
      <c r="M35" s="77"/>
      <c r="N35" s="202"/>
      <c r="O35" s="47"/>
      <c r="P35" s="445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7.100000000000001" customHeight="1" thickBot="1">
      <c r="A36" s="47"/>
      <c r="B36" s="26">
        <f>B34+B30</f>
        <v>0</v>
      </c>
      <c r="C36" s="995" t="s">
        <v>13</v>
      </c>
      <c r="D36" s="996"/>
      <c r="E36" s="27"/>
      <c r="F36" s="27"/>
      <c r="G36" s="658">
        <f>G30+G34</f>
        <v>0</v>
      </c>
      <c r="H36" s="28"/>
      <c r="I36" s="29"/>
      <c r="J36" s="30"/>
      <c r="K36" s="26"/>
      <c r="L36" s="26"/>
      <c r="M36" s="189"/>
      <c r="N36" s="184"/>
      <c r="O36" s="29"/>
      <c r="P36" s="445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202"/>
      <c r="O37" s="47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20.100000000000001" customHeight="1">
      <c r="A40" s="448"/>
      <c r="B40" s="986" t="s">
        <v>47</v>
      </c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20.100000000000001" customHeight="1">
      <c r="A41" s="448"/>
      <c r="B41" s="986" t="s">
        <v>39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446"/>
      <c r="C42" s="446"/>
      <c r="D42" s="446"/>
      <c r="E42" s="446"/>
      <c r="F42" s="446"/>
      <c r="G42" s="647"/>
      <c r="H42" s="446"/>
      <c r="I42" s="446"/>
      <c r="J42" s="446"/>
      <c r="K42" s="446"/>
      <c r="L42" s="446"/>
      <c r="M42" s="446"/>
      <c r="N42" s="446"/>
      <c r="O42" s="44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>
      <c r="A43" s="4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s="2" customFormat="1" ht="17.100000000000001" customHeight="1">
      <c r="A44" s="119"/>
      <c r="B44" s="987" t="s">
        <v>22</v>
      </c>
      <c r="C44" s="435" t="s">
        <v>73</v>
      </c>
      <c r="D44" s="987" t="s">
        <v>0</v>
      </c>
      <c r="E44" s="989" t="s">
        <v>1</v>
      </c>
      <c r="F44" s="1000" t="s">
        <v>2</v>
      </c>
      <c r="G44" s="649" t="s">
        <v>88</v>
      </c>
      <c r="H44" s="1002" t="s">
        <v>14</v>
      </c>
      <c r="I44" s="1003"/>
      <c r="J44" s="1003"/>
      <c r="K44" s="435" t="s">
        <v>73</v>
      </c>
      <c r="L44" s="435" t="s">
        <v>73</v>
      </c>
      <c r="M44" s="161" t="s">
        <v>22</v>
      </c>
      <c r="N44" s="162" t="s">
        <v>49</v>
      </c>
      <c r="O44" s="984" t="s">
        <v>12</v>
      </c>
      <c r="P44" s="80"/>
      <c r="Q44" s="997" t="str">
        <f>'Hut-BP'!Q52:AB52</f>
        <v>Terbit 2020</v>
      </c>
      <c r="R44" s="998"/>
      <c r="S44" s="998"/>
      <c r="T44" s="998"/>
      <c r="U44" s="998"/>
      <c r="V44" s="998"/>
      <c r="W44" s="998"/>
      <c r="X44" s="998"/>
      <c r="Y44" s="998"/>
      <c r="Z44" s="998"/>
      <c r="AA44" s="998"/>
      <c r="AB44" s="999"/>
    </row>
    <row r="45" spans="1:29" s="2" customFormat="1" ht="17.100000000000001" customHeight="1" thickBot="1">
      <c r="A45" s="119"/>
      <c r="B45" s="988"/>
      <c r="C45" s="304" t="s">
        <v>74</v>
      </c>
      <c r="D45" s="988"/>
      <c r="E45" s="990"/>
      <c r="F45" s="1001"/>
      <c r="G45" s="650" t="s">
        <v>89</v>
      </c>
      <c r="H45" s="31" t="s">
        <v>86</v>
      </c>
      <c r="I45" s="32" t="s">
        <v>23</v>
      </c>
      <c r="J45" s="33" t="s">
        <v>36</v>
      </c>
      <c r="K45" s="304" t="s">
        <v>77</v>
      </c>
      <c r="L45" s="304" t="s">
        <v>75</v>
      </c>
      <c r="M45" s="31" t="s">
        <v>23</v>
      </c>
      <c r="N45" s="163" t="s">
        <v>48</v>
      </c>
      <c r="O45" s="985"/>
      <c r="P45" s="80"/>
      <c r="Q45" s="436" t="s">
        <v>58</v>
      </c>
      <c r="R45" s="436" t="s">
        <v>59</v>
      </c>
      <c r="S45" s="436" t="s">
        <v>60</v>
      </c>
      <c r="T45" s="436" t="s">
        <v>61</v>
      </c>
      <c r="U45" s="436" t="s">
        <v>62</v>
      </c>
      <c r="V45" s="436" t="s">
        <v>63</v>
      </c>
      <c r="W45" s="436" t="s">
        <v>64</v>
      </c>
      <c r="X45" s="436" t="s">
        <v>65</v>
      </c>
      <c r="Y45" s="436" t="s">
        <v>66</v>
      </c>
      <c r="Z45" s="436" t="s">
        <v>67</v>
      </c>
      <c r="AA45" s="436" t="s">
        <v>68</v>
      </c>
      <c r="AB45" s="436" t="s">
        <v>69</v>
      </c>
    </row>
    <row r="46" spans="1:29" s="2" customFormat="1" ht="17.100000000000001" customHeight="1">
      <c r="A46" s="119"/>
      <c r="B46" s="6" t="s">
        <v>28</v>
      </c>
      <c r="C46" s="7" t="str">
        <f>'Hut-BP'!C8</f>
        <v>Penjualan sd. 2019</v>
      </c>
      <c r="D46" s="7"/>
      <c r="E46" s="8"/>
      <c r="F46" s="8"/>
      <c r="G46" s="527"/>
      <c r="H46" s="9"/>
      <c r="I46" s="9"/>
      <c r="J46" s="115"/>
      <c r="K46" s="284"/>
      <c r="L46" s="284"/>
      <c r="M46" s="193"/>
      <c r="N46" s="178"/>
      <c r="O46" s="8"/>
      <c r="P46" s="80"/>
      <c r="Q46" s="251"/>
      <c r="R46" s="251"/>
      <c r="S46" s="251"/>
      <c r="T46" s="251"/>
      <c r="U46" s="252"/>
      <c r="V46" s="251"/>
      <c r="W46" s="251"/>
      <c r="X46" s="251"/>
      <c r="Y46" s="251"/>
      <c r="Z46" s="251"/>
      <c r="AA46" s="251"/>
      <c r="AB46" s="251"/>
    </row>
    <row r="47" spans="1:29" s="125" customFormat="1" ht="17.100000000000001" customHeight="1">
      <c r="A47" s="449"/>
      <c r="B47" s="13"/>
      <c r="C47" s="320"/>
      <c r="D47" s="128"/>
      <c r="E47" s="128"/>
      <c r="F47" s="128"/>
      <c r="G47" s="657"/>
      <c r="H47" s="129"/>
      <c r="I47" s="123"/>
      <c r="J47" s="167"/>
      <c r="K47" s="224"/>
      <c r="L47" s="224"/>
      <c r="M47" s="195"/>
      <c r="N47" s="182"/>
      <c r="O47" s="122"/>
      <c r="P47" s="157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4"/>
    </row>
    <row r="48" spans="1:29" ht="17.100000000000001" customHeight="1">
      <c r="A48" s="448"/>
      <c r="B48" s="19"/>
      <c r="C48" s="254"/>
      <c r="D48" s="19"/>
      <c r="E48" s="19"/>
      <c r="F48" s="19"/>
      <c r="G48" s="254"/>
      <c r="H48" s="53"/>
      <c r="I48" s="53"/>
      <c r="J48" s="166"/>
      <c r="K48" s="254"/>
      <c r="L48" s="254"/>
      <c r="M48" s="200"/>
      <c r="N48" s="179"/>
      <c r="O48" s="19"/>
      <c r="P48" s="85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  <c r="AB48" s="451"/>
      <c r="AC48" s="47"/>
    </row>
    <row r="49" spans="1:29" ht="17.100000000000001" customHeight="1" thickBot="1">
      <c r="A49" s="448"/>
      <c r="B49" s="944">
        <f>COUNT(B46:B48)</f>
        <v>0</v>
      </c>
      <c r="C49" s="995" t="s">
        <v>15</v>
      </c>
      <c r="D49" s="996"/>
      <c r="E49" s="27"/>
      <c r="F49" s="27"/>
      <c r="G49" s="653">
        <f>SUM(G46:G48)</f>
        <v>0</v>
      </c>
      <c r="H49" s="54"/>
      <c r="I49" s="55"/>
      <c r="J49" s="56"/>
      <c r="K49" s="349"/>
      <c r="L49" s="349"/>
      <c r="M49" s="189"/>
      <c r="N49" s="180"/>
      <c r="O49" s="29"/>
      <c r="P49" s="85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7"/>
    </row>
    <row r="50" spans="1:29" s="2" customFormat="1" ht="17.100000000000001" customHeight="1">
      <c r="A50" s="119"/>
      <c r="B50" s="319" t="s">
        <v>29</v>
      </c>
      <c r="C50" s="320" t="str">
        <f>'Hut-BP'!C20</f>
        <v>Penjualan 2020</v>
      </c>
      <c r="D50" s="320"/>
      <c r="E50" s="321"/>
      <c r="F50" s="321"/>
      <c r="G50" s="321"/>
      <c r="H50" s="322"/>
      <c r="I50" s="322"/>
      <c r="J50" s="323"/>
      <c r="K50" s="319"/>
      <c r="L50" s="319"/>
      <c r="M50" s="324"/>
      <c r="N50" s="325"/>
      <c r="O50" s="321"/>
      <c r="P50" s="80"/>
      <c r="Q50" s="251"/>
      <c r="R50" s="251"/>
      <c r="S50" s="251"/>
      <c r="T50" s="251"/>
      <c r="U50" s="252"/>
      <c r="V50" s="251"/>
      <c r="W50" s="251"/>
      <c r="X50" s="251"/>
      <c r="Y50" s="251"/>
      <c r="Z50" s="251"/>
      <c r="AA50" s="251"/>
      <c r="AB50" s="251"/>
    </row>
    <row r="51" spans="1:29" ht="17.100000000000001" customHeight="1">
      <c r="A51" s="448"/>
      <c r="B51" s="3"/>
      <c r="C51" s="217"/>
      <c r="D51" s="8"/>
      <c r="E51" s="8"/>
      <c r="F51" s="8"/>
      <c r="G51" s="527"/>
      <c r="H51" s="9"/>
      <c r="I51" s="9"/>
      <c r="J51" s="115"/>
      <c r="K51" s="217"/>
      <c r="L51" s="217"/>
      <c r="M51" s="193"/>
      <c r="N51" s="178"/>
      <c r="O51" s="8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17"/>
      <c r="L52" s="217"/>
      <c r="M52" s="193"/>
      <c r="N52" s="178"/>
      <c r="O52" s="8"/>
      <c r="P52" s="85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7"/>
    </row>
    <row r="53" spans="1:29" ht="17.100000000000001" customHeight="1" thickBot="1">
      <c r="A53" s="448"/>
      <c r="B53" s="944">
        <f>COUNT(B50:B52)</f>
        <v>0</v>
      </c>
      <c r="C53" s="995" t="s">
        <v>15</v>
      </c>
      <c r="D53" s="996"/>
      <c r="E53" s="27"/>
      <c r="F53" s="27"/>
      <c r="G53" s="653">
        <f>SUM(G50:G52)</f>
        <v>0</v>
      </c>
      <c r="H53" s="54"/>
      <c r="I53" s="55"/>
      <c r="J53" s="56"/>
      <c r="K53" s="112"/>
      <c r="L53" s="112"/>
      <c r="M53" s="189"/>
      <c r="N53" s="180"/>
      <c r="O53" s="29"/>
      <c r="P53" s="85"/>
      <c r="Q53" s="946"/>
      <c r="R53" s="946"/>
      <c r="S53" s="946"/>
      <c r="T53" s="946"/>
      <c r="U53" s="946"/>
      <c r="V53" s="946"/>
      <c r="W53" s="946"/>
      <c r="X53" s="946"/>
      <c r="Y53" s="946"/>
      <c r="Z53" s="946"/>
      <c r="AA53" s="946"/>
      <c r="AB53" s="946"/>
      <c r="AC53" s="47"/>
    </row>
    <row r="54" spans="1:29" ht="7.5" customHeight="1">
      <c r="A54" s="448"/>
      <c r="B54" s="75"/>
      <c r="C54" s="75"/>
      <c r="D54" s="75"/>
      <c r="E54" s="75"/>
      <c r="F54" s="75"/>
      <c r="G54" s="75"/>
      <c r="H54" s="76"/>
      <c r="I54" s="76"/>
      <c r="J54" s="76"/>
      <c r="K54" s="75"/>
      <c r="L54" s="75"/>
      <c r="M54" s="77"/>
      <c r="N54" s="181"/>
      <c r="O54" s="75"/>
      <c r="P54" s="85"/>
      <c r="Q54" s="452"/>
      <c r="R54" s="452"/>
      <c r="S54" s="452"/>
      <c r="T54" s="452"/>
      <c r="U54" s="452"/>
      <c r="V54" s="452"/>
      <c r="W54" s="452"/>
      <c r="X54" s="452"/>
      <c r="Y54" s="452"/>
      <c r="Z54" s="452"/>
      <c r="AA54" s="452"/>
      <c r="AB54" s="452"/>
      <c r="AC54" s="47"/>
    </row>
    <row r="55" spans="1:29" ht="17.100000000000001" customHeight="1" thickBot="1">
      <c r="A55" s="448"/>
      <c r="B55" s="26">
        <f>B53+B49</f>
        <v>0</v>
      </c>
      <c r="C55" s="995" t="s">
        <v>13</v>
      </c>
      <c r="D55" s="996"/>
      <c r="E55" s="27"/>
      <c r="F55" s="27"/>
      <c r="G55" s="26">
        <f>G53+G49</f>
        <v>0</v>
      </c>
      <c r="H55" s="54"/>
      <c r="I55" s="55"/>
      <c r="J55" s="56"/>
      <c r="K55" s="349"/>
      <c r="L55" s="349"/>
      <c r="M55" s="189"/>
      <c r="N55" s="180"/>
      <c r="O55" s="29"/>
      <c r="P55" s="85"/>
      <c r="Q55" s="453">
        <f>SUM(Q46:Q54)</f>
        <v>0</v>
      </c>
      <c r="R55" s="453">
        <f t="shared" ref="R55:AB55" si="0">SUM(R46:R54)</f>
        <v>0</v>
      </c>
      <c r="S55" s="453">
        <f t="shared" si="0"/>
        <v>0</v>
      </c>
      <c r="T55" s="453">
        <f t="shared" si="0"/>
        <v>0</v>
      </c>
      <c r="U55" s="453">
        <f t="shared" si="0"/>
        <v>0</v>
      </c>
      <c r="V55" s="453">
        <f t="shared" si="0"/>
        <v>0</v>
      </c>
      <c r="W55" s="453">
        <f t="shared" si="0"/>
        <v>0</v>
      </c>
      <c r="X55" s="453">
        <f t="shared" si="0"/>
        <v>0</v>
      </c>
      <c r="Y55" s="453">
        <f t="shared" si="0"/>
        <v>0</v>
      </c>
      <c r="Z55" s="453">
        <f t="shared" si="0"/>
        <v>0</v>
      </c>
      <c r="AA55" s="453">
        <f t="shared" si="0"/>
        <v>0</v>
      </c>
      <c r="AB55" s="453">
        <f t="shared" si="0"/>
        <v>0</v>
      </c>
      <c r="AC55" s="47"/>
    </row>
    <row r="56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77"/>
      <c r="N56" s="202"/>
      <c r="O56" s="47"/>
      <c r="P56" s="4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7.100000000000001" customHeight="1" thickBot="1">
      <c r="A57" s="47"/>
      <c r="B57" s="26">
        <f>B55+B36+B17</f>
        <v>0</v>
      </c>
      <c r="C57" s="995" t="s">
        <v>13</v>
      </c>
      <c r="D57" s="996"/>
      <c r="E57" s="27"/>
      <c r="F57" s="27"/>
      <c r="G57" s="26">
        <f>G55+G36+G17</f>
        <v>0</v>
      </c>
      <c r="H57" s="28"/>
      <c r="I57" s="29"/>
      <c r="J57" s="30"/>
      <c r="K57" s="349"/>
      <c r="L57" s="349"/>
      <c r="M57" s="189"/>
      <c r="N57" s="184"/>
      <c r="O57" s="29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</sheetData>
  <mergeCells count="35">
    <mergeCell ref="O25:O26"/>
    <mergeCell ref="B40:O40"/>
    <mergeCell ref="B41:O41"/>
    <mergeCell ref="B44:B45"/>
    <mergeCell ref="D44:D45"/>
    <mergeCell ref="E44:E45"/>
    <mergeCell ref="F44:F45"/>
    <mergeCell ref="H44:J44"/>
    <mergeCell ref="O44:O45"/>
    <mergeCell ref="Q44:AB44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C11:D11"/>
    <mergeCell ref="C15:D15"/>
    <mergeCell ref="C17:D17"/>
    <mergeCell ref="C30:D30"/>
    <mergeCell ref="C34:D34"/>
    <mergeCell ref="C49:D49"/>
    <mergeCell ref="C53:D53"/>
    <mergeCell ref="C36:D36"/>
    <mergeCell ref="C55:D55"/>
    <mergeCell ref="C57:D57"/>
  </mergeCells>
  <printOptions horizontalCentered="1"/>
  <pageMargins left="0.5" right="0.2" top="0.5" bottom="0.2" header="0" footer="0"/>
  <pageSetup paperSize="256" scale="97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72"/>
  <sheetViews>
    <sheetView topLeftCell="A49" workbookViewId="0">
      <selection activeCell="B28" sqref="B28:O30"/>
    </sheetView>
  </sheetViews>
  <sheetFormatPr defaultRowHeight="12.75"/>
  <cols>
    <col min="1" max="1" width="5.85546875" style="118" customWidth="1"/>
    <col min="2" max="2" width="5.42578125" style="16" customWidth="1"/>
    <col min="3" max="3" width="10.7109375" style="16" customWidth="1"/>
    <col min="4" max="4" width="26.5703125" style="16" customWidth="1"/>
    <col min="5" max="5" width="11.140625" style="16" customWidth="1"/>
    <col min="6" max="13" width="10.7109375" style="16" customWidth="1"/>
    <col min="14" max="14" width="12.140625" style="176" customWidth="1"/>
    <col min="15" max="15" width="24.710937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48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7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48"/>
      <c r="B3" s="986" t="s">
        <v>27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7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7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7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78"/>
    </row>
    <row r="7" spans="1:29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78"/>
    </row>
    <row r="8" spans="1:29" s="2" customFormat="1" ht="17.100000000000001" customHeight="1">
      <c r="A8" s="119"/>
      <c r="B8" s="6" t="s">
        <v>28</v>
      </c>
      <c r="C8" s="7" t="str">
        <f>'Hut-BP'!C8</f>
        <v>Penjualan sd. 2019</v>
      </c>
      <c r="D8" s="7"/>
      <c r="E8" s="8"/>
      <c r="F8" s="8"/>
      <c r="G8" s="527"/>
      <c r="H8" s="9"/>
      <c r="I8" s="9"/>
      <c r="J8" s="115"/>
      <c r="K8" s="221"/>
      <c r="L8" s="221"/>
      <c r="M8" s="196"/>
      <c r="N8" s="178"/>
      <c r="O8" s="8"/>
      <c r="P8" s="78"/>
      <c r="U8" s="20"/>
    </row>
    <row r="9" spans="1:29" s="2" customFormat="1" ht="17.100000000000001" customHeight="1">
      <c r="A9" s="119"/>
      <c r="B9" s="885"/>
      <c r="C9" s="886"/>
      <c r="D9" s="886"/>
      <c r="E9" s="781"/>
      <c r="F9" s="781"/>
      <c r="G9" s="781"/>
      <c r="H9" s="887"/>
      <c r="I9" s="887"/>
      <c r="J9" s="888"/>
      <c r="K9" s="888"/>
      <c r="L9" s="888"/>
      <c r="M9" s="889"/>
      <c r="N9" s="201"/>
      <c r="O9" s="890"/>
      <c r="P9" s="78"/>
      <c r="U9" s="20"/>
    </row>
    <row r="10" spans="1:29" ht="17.100000000000001" customHeight="1">
      <c r="A10" s="448"/>
      <c r="B10" s="528"/>
      <c r="C10" s="528"/>
      <c r="D10" s="528"/>
      <c r="E10" s="528"/>
      <c r="F10" s="528"/>
      <c r="G10" s="528"/>
      <c r="H10" s="789"/>
      <c r="I10" s="789"/>
      <c r="J10" s="789"/>
      <c r="K10" s="789"/>
      <c r="L10" s="789"/>
      <c r="M10" s="790"/>
      <c r="N10" s="791"/>
      <c r="O10" s="745"/>
      <c r="P10" s="114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s="155" customFormat="1" ht="17.100000000000001" customHeight="1" thickBot="1">
      <c r="A11" s="45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665"/>
      <c r="L11" s="665"/>
      <c r="M11" s="666"/>
      <c r="N11" s="198"/>
      <c r="O11" s="171"/>
      <c r="P11" s="154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spans="1:29" s="2" customFormat="1" ht="17.100000000000001" customHeight="1">
      <c r="A12" s="119"/>
      <c r="B12" s="319" t="s">
        <v>29</v>
      </c>
      <c r="C12" s="320" t="str">
        <f>'Hut-BP'!C20</f>
        <v>Penjualan 2020</v>
      </c>
      <c r="D12" s="320"/>
      <c r="E12" s="321"/>
      <c r="F12" s="321"/>
      <c r="G12" s="607"/>
      <c r="H12" s="322"/>
      <c r="I12" s="322"/>
      <c r="J12" s="322"/>
      <c r="K12" s="322"/>
      <c r="L12" s="322"/>
      <c r="M12" s="351"/>
      <c r="N12" s="354"/>
      <c r="O12" s="321"/>
      <c r="P12" s="78"/>
      <c r="U12" s="20"/>
    </row>
    <row r="13" spans="1:29" s="2" customFormat="1" ht="17.100000000000001" customHeight="1">
      <c r="A13" s="119"/>
      <c r="B13" s="484"/>
      <c r="C13" s="478"/>
      <c r="D13" s="117"/>
      <c r="E13" s="117"/>
      <c r="F13" s="117"/>
      <c r="G13" s="527"/>
      <c r="H13" s="116"/>
      <c r="I13" s="116"/>
      <c r="J13" s="115"/>
      <c r="K13" s="221"/>
      <c r="L13" s="221"/>
      <c r="M13" s="196"/>
      <c r="N13" s="183"/>
      <c r="O13" s="117"/>
      <c r="P13" s="78"/>
      <c r="U13" s="20"/>
    </row>
    <row r="14" spans="1:29" ht="17.100000000000001" customHeight="1">
      <c r="A14" s="448"/>
      <c r="B14" s="483"/>
      <c r="C14" s="475"/>
      <c r="D14" s="476"/>
      <c r="E14" s="479"/>
      <c r="F14" s="479"/>
      <c r="G14" s="663"/>
      <c r="H14" s="480"/>
      <c r="I14" s="481"/>
      <c r="J14" s="485"/>
      <c r="K14" s="485"/>
      <c r="L14" s="485"/>
      <c r="M14" s="486"/>
      <c r="N14" s="487"/>
      <c r="O14" s="482"/>
      <c r="P14" s="114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s="155" customFormat="1" ht="17.100000000000001" customHeight="1" thickBot="1">
      <c r="A15" s="457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415"/>
      <c r="J15" s="413"/>
      <c r="K15" s="665"/>
      <c r="L15" s="665"/>
      <c r="M15" s="199"/>
      <c r="N15" s="198"/>
      <c r="O15" s="171"/>
      <c r="P15" s="154"/>
      <c r="Q15" s="467"/>
      <c r="R15" s="467"/>
      <c r="S15" s="467"/>
      <c r="T15" s="467"/>
      <c r="U15" s="467"/>
      <c r="V15" s="467"/>
      <c r="W15" s="467"/>
      <c r="X15" s="467"/>
      <c r="Y15" s="467"/>
      <c r="Z15" s="467"/>
      <c r="AA15" s="467"/>
      <c r="AB15" s="467"/>
      <c r="AC15" s="467"/>
    </row>
    <row r="16" spans="1:29" ht="7.5" customHeight="1">
      <c r="A16" s="448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7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s="155" customFormat="1" ht="17.100000000000001" customHeight="1" thickBot="1">
      <c r="A17" s="457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415"/>
      <c r="J17" s="413"/>
      <c r="K17" s="665"/>
      <c r="L17" s="665"/>
      <c r="M17" s="199"/>
      <c r="N17" s="198"/>
      <c r="O17" s="171"/>
      <c r="P17" s="154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</row>
    <row r="18" spans="1:29" ht="15" customHeight="1">
      <c r="A18" s="448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" customHeight="1">
      <c r="A19" s="448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" customHeight="1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20.100000000000001" customHeight="1">
      <c r="A21" s="448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7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20.100000000000001" customHeight="1">
      <c r="A22" s="448"/>
      <c r="B22" s="986" t="s">
        <v>27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7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48"/>
      <c r="B23" s="446"/>
      <c r="C23" s="446"/>
      <c r="D23" s="446"/>
      <c r="E23" s="446"/>
      <c r="F23" s="446"/>
      <c r="G23" s="647"/>
      <c r="H23" s="446"/>
      <c r="I23" s="446"/>
      <c r="J23" s="446"/>
      <c r="K23" s="446"/>
      <c r="L23" s="446"/>
      <c r="M23" s="446"/>
      <c r="N23" s="446"/>
      <c r="O23" s="446"/>
      <c r="P23" s="7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>
      <c r="A24" s="448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7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2" customFormat="1" ht="17.100000000000001" customHeight="1">
      <c r="A25" s="119"/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78"/>
    </row>
    <row r="26" spans="1:29" s="2" customFormat="1" ht="17.100000000000001" customHeight="1" thickBot="1">
      <c r="A26" s="119"/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78"/>
    </row>
    <row r="27" spans="1:29" s="2" customFormat="1" ht="17.100000000000001" customHeight="1">
      <c r="A27" s="119"/>
      <c r="B27" s="6" t="s">
        <v>28</v>
      </c>
      <c r="C27" s="7" t="str">
        <f>'Hut-BP'!C8</f>
        <v>Penjualan sd. 2019</v>
      </c>
      <c r="D27" s="7"/>
      <c r="E27" s="8"/>
      <c r="F27" s="8"/>
      <c r="G27" s="527"/>
      <c r="H27" s="9"/>
      <c r="I27" s="9"/>
      <c r="J27" s="115"/>
      <c r="K27" s="221"/>
      <c r="L27" s="221"/>
      <c r="M27" s="196"/>
      <c r="N27" s="178"/>
      <c r="O27" s="8"/>
      <c r="P27" s="78"/>
      <c r="U27" s="20"/>
    </row>
    <row r="28" spans="1:29" ht="17.100000000000001" customHeight="1">
      <c r="A28" s="524"/>
      <c r="B28" s="13"/>
      <c r="C28" s="370"/>
      <c r="D28" s="11"/>
      <c r="E28" s="73"/>
      <c r="F28" s="74"/>
      <c r="G28" s="661"/>
      <c r="H28" s="667"/>
      <c r="I28" s="4"/>
      <c r="J28" s="115"/>
      <c r="K28" s="221"/>
      <c r="L28" s="221"/>
      <c r="M28" s="294"/>
      <c r="N28" s="178"/>
      <c r="O28" s="3"/>
      <c r="P28" s="7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7.100000000000001" customHeight="1">
      <c r="A29" s="524"/>
      <c r="B29" s="3"/>
      <c r="C29" s="370"/>
      <c r="D29" s="11"/>
      <c r="E29" s="11"/>
      <c r="F29" s="11"/>
      <c r="G29" s="661"/>
      <c r="H29" s="4"/>
      <c r="I29" s="4"/>
      <c r="J29" s="115"/>
      <c r="K29" s="221"/>
      <c r="L29" s="221"/>
      <c r="M29" s="196"/>
      <c r="N29" s="178"/>
      <c r="O29" s="3"/>
      <c r="P29" s="264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7.100000000000001" customHeight="1">
      <c r="A30" s="448"/>
      <c r="B30" s="19"/>
      <c r="C30" s="254"/>
      <c r="D30" s="19"/>
      <c r="E30" s="19"/>
      <c r="F30" s="19"/>
      <c r="G30" s="662"/>
      <c r="H30" s="53"/>
      <c r="I30" s="53"/>
      <c r="J30" s="166"/>
      <c r="K30" s="345"/>
      <c r="L30" s="345"/>
      <c r="M30" s="205"/>
      <c r="N30" s="179"/>
      <c r="O30" s="19"/>
      <c r="P30" s="77"/>
      <c r="Q30" s="47"/>
      <c r="R30" s="447"/>
      <c r="S30" s="447"/>
      <c r="T30" s="4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7.100000000000001" customHeight="1" thickBot="1">
      <c r="A31" s="448"/>
      <c r="B31" s="944">
        <f>COUNT(B28:B30)</f>
        <v>0</v>
      </c>
      <c r="C31" s="995" t="s">
        <v>15</v>
      </c>
      <c r="D31" s="996"/>
      <c r="E31" s="27"/>
      <c r="F31" s="27"/>
      <c r="G31" s="658">
        <f>SUM(G27:G30)</f>
        <v>0</v>
      </c>
      <c r="H31" s="54"/>
      <c r="I31" s="55"/>
      <c r="J31" s="56"/>
      <c r="K31" s="359"/>
      <c r="L31" s="359"/>
      <c r="M31" s="203"/>
      <c r="N31" s="180"/>
      <c r="O31" s="29"/>
      <c r="P31" s="7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s="2" customFormat="1" ht="17.100000000000001" customHeight="1">
      <c r="A32" s="119"/>
      <c r="B32" s="319" t="s">
        <v>29</v>
      </c>
      <c r="C32" s="320" t="str">
        <f>'Hut-BP'!C20</f>
        <v>Penjualan 2020</v>
      </c>
      <c r="D32" s="320"/>
      <c r="E32" s="321"/>
      <c r="F32" s="321"/>
      <c r="G32" s="607"/>
      <c r="H32" s="322"/>
      <c r="I32" s="322"/>
      <c r="J32" s="323"/>
      <c r="K32" s="323"/>
      <c r="L32" s="323"/>
      <c r="M32" s="351"/>
      <c r="N32" s="325"/>
      <c r="O32" s="321"/>
      <c r="P32" s="78"/>
      <c r="U32" s="20"/>
    </row>
    <row r="33" spans="1:29" s="2" customFormat="1" ht="17.100000000000001" customHeight="1">
      <c r="A33" s="119"/>
      <c r="B33" s="142"/>
      <c r="C33" s="284"/>
      <c r="D33" s="143"/>
      <c r="E33" s="117"/>
      <c r="F33" s="117"/>
      <c r="G33" s="527"/>
      <c r="H33" s="116"/>
      <c r="I33" s="116"/>
      <c r="J33" s="115"/>
      <c r="K33" s="221"/>
      <c r="L33" s="221"/>
      <c r="M33" s="196"/>
      <c r="N33" s="178"/>
      <c r="O33" s="117"/>
      <c r="P33" s="78"/>
      <c r="U33" s="20"/>
    </row>
    <row r="34" spans="1:29" ht="17.100000000000001" customHeight="1">
      <c r="A34" s="448"/>
      <c r="B34" s="3"/>
      <c r="C34" s="217"/>
      <c r="D34" s="8"/>
      <c r="E34" s="8"/>
      <c r="F34" s="8"/>
      <c r="G34" s="527"/>
      <c r="H34" s="9"/>
      <c r="I34" s="9"/>
      <c r="J34" s="115"/>
      <c r="K34" s="221"/>
      <c r="L34" s="221"/>
      <c r="M34" s="196"/>
      <c r="N34" s="178"/>
      <c r="O34" s="8"/>
      <c r="P34" s="7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7.100000000000001" customHeight="1" thickBot="1">
      <c r="A35" s="448"/>
      <c r="B35" s="944">
        <f>COUNT(B32:B34)</f>
        <v>0</v>
      </c>
      <c r="C35" s="995" t="s">
        <v>15</v>
      </c>
      <c r="D35" s="996"/>
      <c r="E35" s="27"/>
      <c r="F35" s="27"/>
      <c r="G35" s="658">
        <f>SUM(G32:G34)</f>
        <v>0</v>
      </c>
      <c r="H35" s="54"/>
      <c r="I35" s="55"/>
      <c r="J35" s="56"/>
      <c r="K35" s="359"/>
      <c r="L35" s="359"/>
      <c r="M35" s="203"/>
      <c r="N35" s="180"/>
      <c r="O35" s="29"/>
      <c r="P35" s="7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7.5" customHeight="1">
      <c r="A36" s="448"/>
      <c r="B36" s="75"/>
      <c r="C36" s="75"/>
      <c r="D36" s="75"/>
      <c r="E36" s="75"/>
      <c r="F36" s="75"/>
      <c r="G36" s="75"/>
      <c r="H36" s="76"/>
      <c r="I36" s="76"/>
      <c r="J36" s="76"/>
      <c r="K36" s="76"/>
      <c r="L36" s="76"/>
      <c r="M36" s="77"/>
      <c r="N36" s="181"/>
      <c r="O36" s="75"/>
      <c r="P36" s="7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s="155" customFormat="1" ht="17.100000000000001" customHeight="1" thickBot="1">
      <c r="A37" s="457"/>
      <c r="B37" s="26">
        <f>B35+B31</f>
        <v>0</v>
      </c>
      <c r="C37" s="995" t="s">
        <v>13</v>
      </c>
      <c r="D37" s="996"/>
      <c r="E37" s="112"/>
      <c r="F37" s="112"/>
      <c r="G37" s="658">
        <f>G31+G35</f>
        <v>0</v>
      </c>
      <c r="H37" s="170"/>
      <c r="I37" s="415"/>
      <c r="J37" s="413"/>
      <c r="K37" s="665"/>
      <c r="L37" s="665"/>
      <c r="M37" s="199"/>
      <c r="N37" s="198"/>
      <c r="O37" s="171"/>
      <c r="P37" s="154"/>
      <c r="Q37" s="467"/>
      <c r="R37" s="467"/>
      <c r="S37" s="467"/>
      <c r="T37" s="467"/>
      <c r="U37" s="467"/>
      <c r="V37" s="467"/>
      <c r="W37" s="467"/>
      <c r="X37" s="467"/>
      <c r="Y37" s="467"/>
      <c r="Z37" s="467"/>
      <c r="AA37" s="467"/>
      <c r="AB37" s="467"/>
      <c r="AC37" s="467"/>
    </row>
    <row r="38" spans="1:29">
      <c r="A38" s="448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4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>
      <c r="A40" s="4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202"/>
      <c r="O40" s="47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20.100000000000001" customHeight="1">
      <c r="A41" s="448"/>
      <c r="B41" s="986" t="s">
        <v>47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986" t="s">
        <v>27</v>
      </c>
      <c r="C42" s="986"/>
      <c r="D42" s="986"/>
      <c r="E42" s="986"/>
      <c r="F42" s="986"/>
      <c r="G42" s="986"/>
      <c r="H42" s="986"/>
      <c r="I42" s="986"/>
      <c r="J42" s="986"/>
      <c r="K42" s="986"/>
      <c r="L42" s="986"/>
      <c r="M42" s="986"/>
      <c r="N42" s="986"/>
      <c r="O42" s="98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20.100000000000001" customHeight="1">
      <c r="A43" s="448"/>
      <c r="B43" s="446"/>
      <c r="C43" s="446"/>
      <c r="D43" s="446"/>
      <c r="E43" s="446"/>
      <c r="F43" s="446"/>
      <c r="G43" s="647"/>
      <c r="H43" s="446"/>
      <c r="I43" s="446"/>
      <c r="J43" s="446"/>
      <c r="K43" s="446"/>
      <c r="L43" s="446"/>
      <c r="M43" s="446"/>
      <c r="N43" s="446"/>
      <c r="O43" s="446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>
      <c r="A44" s="4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202"/>
      <c r="O44" s="47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s="2" customFormat="1" ht="17.100000000000001" customHeight="1">
      <c r="A45" s="119"/>
      <c r="B45" s="987" t="s">
        <v>22</v>
      </c>
      <c r="C45" s="435" t="s">
        <v>73</v>
      </c>
      <c r="D45" s="987" t="s">
        <v>0</v>
      </c>
      <c r="E45" s="989" t="s">
        <v>1</v>
      </c>
      <c r="F45" s="1000" t="s">
        <v>2</v>
      </c>
      <c r="G45" s="649" t="s">
        <v>88</v>
      </c>
      <c r="H45" s="1002" t="s">
        <v>14</v>
      </c>
      <c r="I45" s="1003"/>
      <c r="J45" s="1003"/>
      <c r="K45" s="435" t="s">
        <v>73</v>
      </c>
      <c r="L45" s="435" t="s">
        <v>73</v>
      </c>
      <c r="M45" s="161" t="s">
        <v>22</v>
      </c>
      <c r="N45" s="162" t="s">
        <v>49</v>
      </c>
      <c r="O45" s="984" t="s">
        <v>12</v>
      </c>
      <c r="P45" s="80"/>
      <c r="Q45" s="997" t="str">
        <f>'Hut-BP'!Q52:AB52</f>
        <v>Terbit 2020</v>
      </c>
      <c r="R45" s="998"/>
      <c r="S45" s="998"/>
      <c r="T45" s="998"/>
      <c r="U45" s="998"/>
      <c r="V45" s="998"/>
      <c r="W45" s="998"/>
      <c r="X45" s="998"/>
      <c r="Y45" s="998"/>
      <c r="Z45" s="998"/>
      <c r="AA45" s="998"/>
      <c r="AB45" s="999"/>
    </row>
    <row r="46" spans="1:29" s="2" customFormat="1" ht="17.100000000000001" customHeight="1" thickBot="1">
      <c r="A46" s="119"/>
      <c r="B46" s="988"/>
      <c r="C46" s="304" t="s">
        <v>74</v>
      </c>
      <c r="D46" s="988"/>
      <c r="E46" s="990"/>
      <c r="F46" s="1001"/>
      <c r="G46" s="650" t="s">
        <v>89</v>
      </c>
      <c r="H46" s="31" t="s">
        <v>86</v>
      </c>
      <c r="I46" s="32" t="s">
        <v>23</v>
      </c>
      <c r="J46" s="33" t="s">
        <v>36</v>
      </c>
      <c r="K46" s="304" t="s">
        <v>77</v>
      </c>
      <c r="L46" s="304" t="s">
        <v>75</v>
      </c>
      <c r="M46" s="31" t="s">
        <v>23</v>
      </c>
      <c r="N46" s="163" t="s">
        <v>48</v>
      </c>
      <c r="O46" s="985"/>
      <c r="P46" s="80"/>
      <c r="Q46" s="436" t="s">
        <v>58</v>
      </c>
      <c r="R46" s="436" t="s">
        <v>59</v>
      </c>
      <c r="S46" s="436" t="s">
        <v>60</v>
      </c>
      <c r="T46" s="436" t="s">
        <v>61</v>
      </c>
      <c r="U46" s="436" t="s">
        <v>62</v>
      </c>
      <c r="V46" s="436" t="s">
        <v>63</v>
      </c>
      <c r="W46" s="436" t="s">
        <v>64</v>
      </c>
      <c r="X46" s="436" t="s">
        <v>65</v>
      </c>
      <c r="Y46" s="436" t="s">
        <v>66</v>
      </c>
      <c r="Z46" s="436" t="s">
        <v>67</v>
      </c>
      <c r="AA46" s="436" t="s">
        <v>68</v>
      </c>
      <c r="AB46" s="436" t="s">
        <v>69</v>
      </c>
    </row>
    <row r="47" spans="1:29" s="2" customFormat="1" ht="17.100000000000001" customHeight="1">
      <c r="A47" s="119"/>
      <c r="B47" s="6" t="s">
        <v>28</v>
      </c>
      <c r="C47" s="7" t="str">
        <f>'Hut-BP'!C8</f>
        <v>Penjualan sd. 2019</v>
      </c>
      <c r="D47" s="7"/>
      <c r="E47" s="8"/>
      <c r="F47" s="8"/>
      <c r="G47" s="527"/>
      <c r="H47" s="9"/>
      <c r="I47" s="9"/>
      <c r="J47" s="115"/>
      <c r="K47" s="356"/>
      <c r="L47" s="356"/>
      <c r="M47" s="266"/>
      <c r="N47" s="178"/>
      <c r="O47" s="8"/>
      <c r="P47" s="80"/>
      <c r="Q47" s="251"/>
      <c r="R47" s="251"/>
      <c r="S47" s="251"/>
      <c r="T47" s="251"/>
      <c r="U47" s="252"/>
      <c r="V47" s="251"/>
      <c r="W47" s="251"/>
      <c r="X47" s="251"/>
      <c r="Y47" s="251"/>
      <c r="Z47" s="251"/>
      <c r="AA47" s="251"/>
      <c r="AB47" s="251"/>
    </row>
    <row r="48" spans="1:29" ht="17.100000000000001" customHeight="1">
      <c r="A48" s="448"/>
      <c r="B48" s="3"/>
      <c r="C48" s="217"/>
      <c r="D48" s="11"/>
      <c r="E48" s="73"/>
      <c r="F48" s="74"/>
      <c r="G48" s="664"/>
      <c r="H48" s="787"/>
      <c r="I48" s="4"/>
      <c r="J48" s="115"/>
      <c r="K48" s="221"/>
      <c r="L48" s="437"/>
      <c r="M48" s="265"/>
      <c r="N48" s="185"/>
      <c r="O48" s="3"/>
      <c r="P48" s="77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455"/>
      <c r="AB48" s="455"/>
      <c r="AC48" s="47"/>
    </row>
    <row r="49" spans="1:29" ht="17.100000000000001" customHeight="1">
      <c r="A49" s="448"/>
      <c r="B49" s="19"/>
      <c r="C49" s="254"/>
      <c r="D49" s="19"/>
      <c r="E49" s="19"/>
      <c r="F49" s="19"/>
      <c r="G49" s="254"/>
      <c r="H49" s="53"/>
      <c r="I49" s="53"/>
      <c r="J49" s="166"/>
      <c r="K49" s="358"/>
      <c r="L49" s="358"/>
      <c r="M49" s="362"/>
      <c r="N49" s="179"/>
      <c r="O49" s="19"/>
      <c r="P49" s="85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7"/>
    </row>
    <row r="50" spans="1:29" ht="17.100000000000001" customHeight="1" thickBot="1">
      <c r="A50" s="448"/>
      <c r="B50" s="944">
        <f>COUNT(B47:B49)</f>
        <v>0</v>
      </c>
      <c r="C50" s="995" t="s">
        <v>15</v>
      </c>
      <c r="D50" s="996"/>
      <c r="E50" s="27"/>
      <c r="F50" s="27"/>
      <c r="G50" s="658">
        <f>SUM(G47:G49)</f>
        <v>0</v>
      </c>
      <c r="H50" s="54"/>
      <c r="I50" s="55"/>
      <c r="J50" s="56"/>
      <c r="K50" s="359"/>
      <c r="L50" s="359"/>
      <c r="M50" s="189"/>
      <c r="N50" s="180"/>
      <c r="O50" s="29"/>
      <c r="P50" s="85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  <c r="AB50" s="451"/>
      <c r="AC50" s="47"/>
    </row>
    <row r="51" spans="1:29" s="2" customFormat="1" ht="17.100000000000001" customHeight="1">
      <c r="A51" s="119"/>
      <c r="B51" s="319" t="s">
        <v>29</v>
      </c>
      <c r="C51" s="320" t="str">
        <f>'Hut-BP'!C20</f>
        <v>Penjualan 2020</v>
      </c>
      <c r="D51" s="320"/>
      <c r="E51" s="321"/>
      <c r="F51" s="321"/>
      <c r="G51" s="607"/>
      <c r="H51" s="322"/>
      <c r="I51" s="322"/>
      <c r="J51" s="323"/>
      <c r="K51" s="360"/>
      <c r="L51" s="360"/>
      <c r="M51" s="324"/>
      <c r="N51" s="325"/>
      <c r="O51" s="321"/>
      <c r="P51" s="80"/>
      <c r="Q51" s="251"/>
      <c r="R51" s="251"/>
      <c r="S51" s="251"/>
      <c r="T51" s="251"/>
      <c r="U51" s="252"/>
      <c r="V51" s="251"/>
      <c r="W51" s="251"/>
      <c r="X51" s="251"/>
      <c r="Y51" s="251"/>
      <c r="Z51" s="251"/>
      <c r="AA51" s="251"/>
      <c r="AB51" s="251"/>
    </row>
    <row r="52" spans="1:29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357"/>
      <c r="L52" s="357"/>
      <c r="M52" s="193"/>
      <c r="N52" s="178"/>
      <c r="O52" s="8"/>
      <c r="P52" s="85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7"/>
    </row>
    <row r="53" spans="1:29" ht="17.100000000000001" customHeight="1">
      <c r="A53" s="448"/>
      <c r="B53" s="3"/>
      <c r="C53" s="217"/>
      <c r="D53" s="8"/>
      <c r="E53" s="8"/>
      <c r="F53" s="8"/>
      <c r="G53" s="527"/>
      <c r="H53" s="9"/>
      <c r="I53" s="9"/>
      <c r="J53" s="115"/>
      <c r="K53" s="357"/>
      <c r="L53" s="357"/>
      <c r="M53" s="193"/>
      <c r="N53" s="178"/>
      <c r="O53" s="8"/>
      <c r="P53" s="85"/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  <c r="AB53" s="451"/>
      <c r="AC53" s="47"/>
    </row>
    <row r="54" spans="1:29" ht="17.100000000000001" customHeight="1" thickBot="1">
      <c r="A54" s="448"/>
      <c r="B54" s="944">
        <f>COUNT(B51:B53)</f>
        <v>0</v>
      </c>
      <c r="C54" s="995" t="s">
        <v>15</v>
      </c>
      <c r="D54" s="996"/>
      <c r="E54" s="27"/>
      <c r="F54" s="27"/>
      <c r="G54" s="658">
        <f>SUM(G51:G53)</f>
        <v>0</v>
      </c>
      <c r="H54" s="54"/>
      <c r="I54" s="55"/>
      <c r="J54" s="56"/>
      <c r="K54" s="359"/>
      <c r="L54" s="359"/>
      <c r="M54" s="189"/>
      <c r="N54" s="180"/>
      <c r="O54" s="29"/>
      <c r="P54" s="85"/>
      <c r="Q54" s="946"/>
      <c r="R54" s="946"/>
      <c r="S54" s="946"/>
      <c r="T54" s="946"/>
      <c r="U54" s="946"/>
      <c r="V54" s="946"/>
      <c r="W54" s="946"/>
      <c r="X54" s="946"/>
      <c r="Y54" s="946"/>
      <c r="Z54" s="946"/>
      <c r="AA54" s="946"/>
      <c r="AB54" s="946"/>
      <c r="AC54" s="47"/>
    </row>
    <row r="55" spans="1:29" ht="7.5" customHeight="1">
      <c r="A55" s="448"/>
      <c r="B55" s="75"/>
      <c r="C55" s="75"/>
      <c r="D55" s="75"/>
      <c r="E55" s="75"/>
      <c r="F55" s="75"/>
      <c r="G55" s="75"/>
      <c r="H55" s="76"/>
      <c r="I55" s="76"/>
      <c r="J55" s="76"/>
      <c r="K55" s="76"/>
      <c r="L55" s="76"/>
      <c r="M55" s="77"/>
      <c r="N55" s="181"/>
      <c r="O55" s="75"/>
      <c r="P55" s="85"/>
      <c r="Q55" s="452"/>
      <c r="R55" s="452"/>
      <c r="S55" s="452"/>
      <c r="T55" s="452"/>
      <c r="U55" s="452"/>
      <c r="V55" s="452"/>
      <c r="W55" s="452"/>
      <c r="X55" s="452"/>
      <c r="Y55" s="452"/>
      <c r="Z55" s="452"/>
      <c r="AA55" s="452"/>
      <c r="AB55" s="452"/>
      <c r="AC55" s="47"/>
    </row>
    <row r="56" spans="1:29" ht="17.100000000000001" customHeight="1" thickBot="1">
      <c r="A56" s="448"/>
      <c r="B56" s="26">
        <f>B54+B50</f>
        <v>0</v>
      </c>
      <c r="C56" s="995" t="s">
        <v>13</v>
      </c>
      <c r="D56" s="996"/>
      <c r="E56" s="27"/>
      <c r="F56" s="27"/>
      <c r="G56" s="26">
        <f>G54+G50</f>
        <v>0</v>
      </c>
      <c r="H56" s="54"/>
      <c r="I56" s="55"/>
      <c r="J56" s="56"/>
      <c r="K56" s="335"/>
      <c r="L56" s="335"/>
      <c r="M56" s="189"/>
      <c r="N56" s="180"/>
      <c r="O56" s="29"/>
      <c r="P56" s="85"/>
      <c r="Q56" s="453">
        <f>SUM(Q47:Q55)</f>
        <v>0</v>
      </c>
      <c r="R56" s="453">
        <f t="shared" ref="R56:AB56" si="0">SUM(R47:R55)</f>
        <v>0</v>
      </c>
      <c r="S56" s="453">
        <f t="shared" si="0"/>
        <v>0</v>
      </c>
      <c r="T56" s="453">
        <f t="shared" si="0"/>
        <v>0</v>
      </c>
      <c r="U56" s="453">
        <f t="shared" si="0"/>
        <v>0</v>
      </c>
      <c r="V56" s="453">
        <f t="shared" si="0"/>
        <v>0</v>
      </c>
      <c r="W56" s="453">
        <f t="shared" si="0"/>
        <v>0</v>
      </c>
      <c r="X56" s="453">
        <f t="shared" si="0"/>
        <v>0</v>
      </c>
      <c r="Y56" s="453">
        <f t="shared" si="0"/>
        <v>0</v>
      </c>
      <c r="Z56" s="453">
        <f t="shared" si="0"/>
        <v>0</v>
      </c>
      <c r="AA56" s="453">
        <f t="shared" si="0"/>
        <v>0</v>
      </c>
      <c r="AB56" s="453">
        <f t="shared" si="0"/>
        <v>0</v>
      </c>
      <c r="AC56" s="47"/>
    </row>
    <row r="57" spans="1:29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77"/>
      <c r="N57" s="202"/>
      <c r="O57" s="47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7.100000000000001" customHeight="1" thickBot="1">
      <c r="A58" s="47"/>
      <c r="B58" s="26">
        <f>B56+B37+B17</f>
        <v>0</v>
      </c>
      <c r="C58" s="995" t="s">
        <v>13</v>
      </c>
      <c r="D58" s="996"/>
      <c r="E58" s="27"/>
      <c r="F58" s="27"/>
      <c r="G58" s="26">
        <f>G56+G37+G17</f>
        <v>0</v>
      </c>
      <c r="H58" s="28"/>
      <c r="I58" s="29"/>
      <c r="J58" s="30"/>
      <c r="K58" s="337"/>
      <c r="L58" s="337"/>
      <c r="M58" s="189"/>
      <c r="N58" s="184"/>
      <c r="O58" s="29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>
      <c r="A59" s="4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>
      <c r="A71" s="4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>
      <c r="A72" s="4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</sheetData>
  <sortState ref="A40:R44">
    <sortCondition ref="F40:F44"/>
  </sortState>
  <mergeCells count="35">
    <mergeCell ref="Q45:AB45"/>
    <mergeCell ref="B2:O2"/>
    <mergeCell ref="B3:O3"/>
    <mergeCell ref="H6:J6"/>
    <mergeCell ref="O6:O7"/>
    <mergeCell ref="B6:B7"/>
    <mergeCell ref="D6:D7"/>
    <mergeCell ref="E6:E7"/>
    <mergeCell ref="F6:F7"/>
    <mergeCell ref="B21:O21"/>
    <mergeCell ref="B22:O22"/>
    <mergeCell ref="B25:B26"/>
    <mergeCell ref="D25:D26"/>
    <mergeCell ref="E25:E26"/>
    <mergeCell ref="F25:F26"/>
    <mergeCell ref="H25:J25"/>
    <mergeCell ref="C11:D11"/>
    <mergeCell ref="C15:D15"/>
    <mergeCell ref="C31:D31"/>
    <mergeCell ref="C35:D35"/>
    <mergeCell ref="C50:D50"/>
    <mergeCell ref="B41:O41"/>
    <mergeCell ref="B42:O42"/>
    <mergeCell ref="B45:B46"/>
    <mergeCell ref="D45:D46"/>
    <mergeCell ref="E45:E46"/>
    <mergeCell ref="F45:F46"/>
    <mergeCell ref="H45:J45"/>
    <mergeCell ref="O45:O46"/>
    <mergeCell ref="O25:O26"/>
    <mergeCell ref="C54:D54"/>
    <mergeCell ref="C17:D17"/>
    <mergeCell ref="C37:D37"/>
    <mergeCell ref="C56:D56"/>
    <mergeCell ref="C58:D58"/>
  </mergeCells>
  <pageMargins left="0.5" right="0.2" top="0.5" bottom="0.2" header="0" footer="0"/>
  <pageSetup paperSize="256" scale="9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79"/>
  <sheetViews>
    <sheetView topLeftCell="A13" workbookViewId="0">
      <selection activeCell="B28" sqref="B28:O29"/>
    </sheetView>
  </sheetViews>
  <sheetFormatPr defaultRowHeight="12.75"/>
  <cols>
    <col min="1" max="1" width="5.85546875" style="118" customWidth="1"/>
    <col min="2" max="2" width="5.42578125" style="16" customWidth="1"/>
    <col min="3" max="3" width="10.7109375" style="16" customWidth="1"/>
    <col min="4" max="4" width="25.7109375" style="16" customWidth="1"/>
    <col min="5" max="5" width="12" style="16" customWidth="1"/>
    <col min="6" max="9" width="10.7109375" style="16" customWidth="1"/>
    <col min="10" max="10" width="10.85546875" style="16" customWidth="1"/>
    <col min="11" max="13" width="10.7109375" style="16" customWidth="1"/>
    <col min="14" max="14" width="12.140625" style="176" customWidth="1"/>
    <col min="15" max="15" width="23.8554687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48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48"/>
      <c r="B3" s="986" t="s">
        <v>37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4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119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A7" s="119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A8" s="119"/>
      <c r="B8" s="6" t="s">
        <v>28</v>
      </c>
      <c r="C8" s="7" t="str">
        <f>'Hut-BP'!C8</f>
        <v>Penjualan sd. 2019</v>
      </c>
      <c r="D8" s="7"/>
      <c r="E8" s="8"/>
      <c r="F8" s="8"/>
      <c r="G8" s="527"/>
      <c r="H8" s="9"/>
      <c r="I8" s="9"/>
      <c r="J8" s="115"/>
      <c r="K8" s="357"/>
      <c r="L8" s="357"/>
      <c r="M8" s="196"/>
      <c r="N8" s="178"/>
      <c r="O8" s="8"/>
      <c r="P8" s="78"/>
      <c r="U8" s="20"/>
    </row>
    <row r="9" spans="1:29" s="2" customFormat="1" ht="17.100000000000001" customHeight="1">
      <c r="A9" s="119"/>
      <c r="B9" s="557"/>
      <c r="C9" s="564"/>
      <c r="D9" s="564"/>
      <c r="E9" s="527"/>
      <c r="F9" s="527"/>
      <c r="G9" s="668"/>
      <c r="H9" s="396"/>
      <c r="I9" s="540"/>
      <c r="J9" s="221"/>
      <c r="K9" s="357"/>
      <c r="L9" s="357"/>
      <c r="M9" s="565"/>
      <c r="N9" s="223"/>
      <c r="O9" s="527"/>
      <c r="P9" s="78"/>
      <c r="U9" s="20"/>
    </row>
    <row r="10" spans="1:29" ht="17.100000000000001" customHeight="1">
      <c r="A10" s="448"/>
      <c r="B10" s="19"/>
      <c r="C10" s="254"/>
      <c r="D10" s="19"/>
      <c r="E10" s="19"/>
      <c r="F10" s="19"/>
      <c r="G10" s="254"/>
      <c r="H10" s="53"/>
      <c r="I10" s="53"/>
      <c r="J10" s="166"/>
      <c r="K10" s="358"/>
      <c r="L10" s="358"/>
      <c r="M10" s="205"/>
      <c r="N10" s="179"/>
      <c r="O10" s="19"/>
      <c r="P10" s="77"/>
      <c r="Q10" s="47"/>
      <c r="R10" s="447"/>
      <c r="S10" s="447"/>
      <c r="T10" s="4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s="155" customFormat="1" ht="17.100000000000001" customHeight="1" thickBot="1">
      <c r="A11" s="457"/>
      <c r="B11" s="944">
        <f>COUNT(B8:B10)</f>
        <v>0</v>
      </c>
      <c r="C11" s="995" t="s">
        <v>15</v>
      </c>
      <c r="D11" s="996"/>
      <c r="E11" s="112"/>
      <c r="F11" s="112"/>
      <c r="G11" s="658">
        <f>SUM(G8:G10)</f>
        <v>0</v>
      </c>
      <c r="H11" s="170"/>
      <c r="I11" s="415"/>
      <c r="J11" s="413"/>
      <c r="K11" s="665"/>
      <c r="L11" s="665"/>
      <c r="M11" s="666"/>
      <c r="N11" s="198"/>
      <c r="O11" s="171"/>
      <c r="P11" s="154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spans="1:29" s="2" customFormat="1" ht="17.100000000000001" customHeight="1">
      <c r="A12" s="119"/>
      <c r="B12" s="319" t="s">
        <v>29</v>
      </c>
      <c r="C12" s="320" t="str">
        <f>'Hut-BP'!C20</f>
        <v>Penjualan 2020</v>
      </c>
      <c r="D12" s="320"/>
      <c r="E12" s="321"/>
      <c r="F12" s="321"/>
      <c r="G12" s="607"/>
      <c r="H12" s="322"/>
      <c r="I12" s="322"/>
      <c r="J12" s="323"/>
      <c r="K12" s="360"/>
      <c r="L12" s="360"/>
      <c r="M12" s="351"/>
      <c r="N12" s="325"/>
      <c r="O12" s="321"/>
      <c r="P12" s="78"/>
      <c r="U12" s="20"/>
    </row>
    <row r="13" spans="1:29" s="2" customFormat="1" ht="17.100000000000001" customHeight="1">
      <c r="A13" s="119"/>
      <c r="B13" s="142"/>
      <c r="C13" s="284"/>
      <c r="D13" s="143"/>
      <c r="E13" s="117"/>
      <c r="F13" s="117"/>
      <c r="G13" s="527"/>
      <c r="H13" s="116"/>
      <c r="I13" s="116"/>
      <c r="J13" s="115"/>
      <c r="K13" s="357"/>
      <c r="L13" s="357"/>
      <c r="M13" s="196"/>
      <c r="N13" s="178"/>
      <c r="O13" s="117"/>
      <c r="P13" s="78"/>
      <c r="U13" s="20"/>
    </row>
    <row r="14" spans="1:29" s="21" customFormat="1" ht="17.100000000000001" customHeight="1">
      <c r="A14" s="283"/>
      <c r="B14" s="3"/>
      <c r="C14" s="217"/>
      <c r="D14" s="8"/>
      <c r="E14" s="8"/>
      <c r="F14" s="8"/>
      <c r="G14" s="527"/>
      <c r="H14" s="9"/>
      <c r="I14" s="9"/>
      <c r="J14" s="115"/>
      <c r="K14" s="357"/>
      <c r="L14" s="357"/>
      <c r="M14" s="196"/>
      <c r="N14" s="178"/>
      <c r="O14" s="8"/>
      <c r="P14" s="77"/>
      <c r="Q14" s="47"/>
      <c r="R14" s="47"/>
      <c r="S14" s="47"/>
      <c r="T14" s="47"/>
      <c r="U14" s="47"/>
      <c r="V14" s="445"/>
      <c r="W14" s="445"/>
      <c r="X14" s="445"/>
      <c r="Y14" s="445"/>
      <c r="Z14" s="445"/>
      <c r="AA14" s="445"/>
      <c r="AB14" s="445"/>
      <c r="AC14" s="445"/>
    </row>
    <row r="15" spans="1:29" s="172" customFormat="1" ht="17.100000000000001" customHeight="1" thickBot="1">
      <c r="A15" s="670"/>
      <c r="B15" s="944">
        <f>COUNT(B12:B14)</f>
        <v>0</v>
      </c>
      <c r="C15" s="995" t="s">
        <v>15</v>
      </c>
      <c r="D15" s="996"/>
      <c r="E15" s="112"/>
      <c r="F15" s="112"/>
      <c r="G15" s="658">
        <f>SUM(G12:G14)</f>
        <v>0</v>
      </c>
      <c r="H15" s="170"/>
      <c r="I15" s="415"/>
      <c r="J15" s="413"/>
      <c r="K15" s="665"/>
      <c r="L15" s="665"/>
      <c r="M15" s="666"/>
      <c r="N15" s="198"/>
      <c r="O15" s="171"/>
      <c r="P15" s="154"/>
      <c r="Q15" s="467"/>
      <c r="R15" s="467"/>
      <c r="S15" s="467"/>
      <c r="T15" s="467"/>
      <c r="U15" s="467"/>
      <c r="V15" s="468"/>
      <c r="W15" s="468"/>
      <c r="X15" s="468"/>
      <c r="Y15" s="468"/>
      <c r="Z15" s="468"/>
      <c r="AA15" s="468"/>
      <c r="AB15" s="468"/>
      <c r="AC15" s="468"/>
    </row>
    <row r="16" spans="1:29" s="21" customFormat="1" ht="7.5" customHeight="1">
      <c r="A16" s="283"/>
      <c r="B16" s="75"/>
      <c r="C16" s="75"/>
      <c r="D16" s="75"/>
      <c r="E16" s="75"/>
      <c r="F16" s="75"/>
      <c r="G16" s="75"/>
      <c r="H16" s="76"/>
      <c r="I16" s="76"/>
      <c r="J16" s="76"/>
      <c r="K16" s="76"/>
      <c r="L16" s="76"/>
      <c r="M16" s="77"/>
      <c r="N16" s="181"/>
      <c r="O16" s="75"/>
      <c r="P16" s="77"/>
      <c r="Q16" s="47"/>
      <c r="R16" s="47"/>
      <c r="S16" s="47"/>
      <c r="T16" s="47"/>
      <c r="U16" s="47"/>
      <c r="V16" s="445"/>
      <c r="W16" s="445"/>
      <c r="X16" s="445"/>
      <c r="Y16" s="445"/>
      <c r="Z16" s="445"/>
      <c r="AA16" s="445"/>
      <c r="AB16" s="445"/>
      <c r="AC16" s="445"/>
    </row>
    <row r="17" spans="1:29" s="172" customFormat="1" ht="17.100000000000001" customHeight="1" thickBot="1">
      <c r="A17" s="670"/>
      <c r="B17" s="26">
        <f>B15+B11</f>
        <v>0</v>
      </c>
      <c r="C17" s="995" t="s">
        <v>13</v>
      </c>
      <c r="D17" s="996"/>
      <c r="E17" s="112"/>
      <c r="F17" s="112"/>
      <c r="G17" s="658">
        <f>G11+G15</f>
        <v>0</v>
      </c>
      <c r="H17" s="170"/>
      <c r="I17" s="415"/>
      <c r="J17" s="413"/>
      <c r="K17" s="414"/>
      <c r="L17" s="414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>
      <c r="A18" s="448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202"/>
      <c r="O18" s="47"/>
      <c r="P18" s="445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>
      <c r="A19" s="448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202"/>
      <c r="O19" s="47"/>
      <c r="P19" s="445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>
      <c r="A20" s="4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20.100000000000001" customHeight="1">
      <c r="A21" s="448"/>
      <c r="B21" s="986" t="s">
        <v>46</v>
      </c>
      <c r="C21" s="986"/>
      <c r="D21" s="986"/>
      <c r="E21" s="986"/>
      <c r="F21" s="986"/>
      <c r="G21" s="986"/>
      <c r="H21" s="986"/>
      <c r="I21" s="986"/>
      <c r="J21" s="986"/>
      <c r="K21" s="986"/>
      <c r="L21" s="986"/>
      <c r="M21" s="986"/>
      <c r="N21" s="986"/>
      <c r="O21" s="986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20.100000000000001" customHeight="1">
      <c r="A22" s="448"/>
      <c r="B22" s="986" t="s">
        <v>37</v>
      </c>
      <c r="C22" s="986"/>
      <c r="D22" s="986"/>
      <c r="E22" s="986"/>
      <c r="F22" s="986"/>
      <c r="G22" s="986"/>
      <c r="H22" s="986"/>
      <c r="I22" s="986"/>
      <c r="J22" s="986"/>
      <c r="K22" s="986"/>
      <c r="L22" s="986"/>
      <c r="M22" s="986"/>
      <c r="N22" s="986"/>
      <c r="O22" s="986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48"/>
      <c r="B23" s="940"/>
      <c r="C23" s="940"/>
      <c r="D23" s="940"/>
      <c r="E23" s="940"/>
      <c r="F23" s="940"/>
      <c r="G23" s="940"/>
      <c r="H23" s="940"/>
      <c r="I23" s="940"/>
      <c r="J23" s="940"/>
      <c r="K23" s="940"/>
      <c r="L23" s="940"/>
      <c r="M23" s="940"/>
      <c r="N23" s="940"/>
      <c r="O23" s="940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2.75" customHeight="1">
      <c r="A24" s="448"/>
      <c r="B24" s="446"/>
      <c r="C24" s="446"/>
      <c r="D24" s="446"/>
      <c r="E24" s="446"/>
      <c r="F24" s="446"/>
      <c r="G24" s="647"/>
      <c r="H24" s="446"/>
      <c r="I24" s="446"/>
      <c r="J24" s="446"/>
      <c r="K24" s="446"/>
      <c r="L24" s="446"/>
      <c r="M24" s="446"/>
      <c r="N24" s="446"/>
      <c r="O24" s="446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2" customFormat="1" ht="17.100000000000001" customHeight="1">
      <c r="A25" s="119"/>
      <c r="B25" s="987" t="s">
        <v>22</v>
      </c>
      <c r="C25" s="435" t="s">
        <v>73</v>
      </c>
      <c r="D25" s="987" t="s">
        <v>0</v>
      </c>
      <c r="E25" s="989" t="s">
        <v>1</v>
      </c>
      <c r="F25" s="1000" t="s">
        <v>2</v>
      </c>
      <c r="G25" s="649" t="s">
        <v>88</v>
      </c>
      <c r="H25" s="1002" t="s">
        <v>14</v>
      </c>
      <c r="I25" s="1003"/>
      <c r="J25" s="1003"/>
      <c r="K25" s="435" t="s">
        <v>73</v>
      </c>
      <c r="L25" s="435" t="s">
        <v>73</v>
      </c>
      <c r="M25" s="161" t="s">
        <v>22</v>
      </c>
      <c r="N25" s="162" t="s">
        <v>49</v>
      </c>
      <c r="O25" s="984" t="s">
        <v>12</v>
      </c>
      <c r="P25" s="22"/>
    </row>
    <row r="26" spans="1:29" s="2" customFormat="1" ht="17.100000000000001" customHeight="1" thickBot="1">
      <c r="A26" s="119"/>
      <c r="B26" s="988"/>
      <c r="C26" s="304" t="s">
        <v>74</v>
      </c>
      <c r="D26" s="988"/>
      <c r="E26" s="990"/>
      <c r="F26" s="1001"/>
      <c r="G26" s="650" t="s">
        <v>89</v>
      </c>
      <c r="H26" s="31" t="s">
        <v>86</v>
      </c>
      <c r="I26" s="32" t="s">
        <v>23</v>
      </c>
      <c r="J26" s="33" t="s">
        <v>36</v>
      </c>
      <c r="K26" s="304" t="s">
        <v>77</v>
      </c>
      <c r="L26" s="304" t="s">
        <v>75</v>
      </c>
      <c r="M26" s="31" t="s">
        <v>23</v>
      </c>
      <c r="N26" s="163" t="s">
        <v>48</v>
      </c>
      <c r="O26" s="985"/>
      <c r="P26" s="22"/>
    </row>
    <row r="27" spans="1:29" s="2" customFormat="1" ht="17.100000000000001" customHeight="1">
      <c r="A27" s="119"/>
      <c r="B27" s="6" t="s">
        <v>28</v>
      </c>
      <c r="C27" s="7" t="str">
        <f>'Hut-BP'!C8</f>
        <v>Penjualan sd. 2019</v>
      </c>
      <c r="D27" s="7"/>
      <c r="E27" s="8"/>
      <c r="F27" s="8"/>
      <c r="G27" s="527"/>
      <c r="H27" s="9"/>
      <c r="I27" s="9"/>
      <c r="J27" s="115"/>
      <c r="K27" s="357"/>
      <c r="L27" s="357"/>
      <c r="M27" s="294"/>
      <c r="N27" s="178"/>
      <c r="O27" s="8"/>
      <c r="P27" s="78"/>
      <c r="U27" s="20"/>
    </row>
    <row r="28" spans="1:29" ht="17.100000000000001" customHeight="1">
      <c r="A28" s="524"/>
      <c r="B28" s="3"/>
      <c r="C28" s="370"/>
      <c r="D28" s="38"/>
      <c r="E28" s="38"/>
      <c r="F28" s="38"/>
      <c r="G28" s="669"/>
      <c r="H28" s="91"/>
      <c r="I28" s="79"/>
      <c r="J28" s="115"/>
      <c r="K28" s="357"/>
      <c r="L28" s="357"/>
      <c r="M28" s="196"/>
      <c r="N28" s="178"/>
      <c r="O28" s="8"/>
      <c r="P28" s="7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7.100000000000001" customHeight="1">
      <c r="A29" s="448"/>
      <c r="B29" s="19"/>
      <c r="C29" s="254"/>
      <c r="D29" s="19"/>
      <c r="E29" s="19"/>
      <c r="F29" s="19"/>
      <c r="G29" s="254"/>
      <c r="H29" s="53"/>
      <c r="I29" s="53"/>
      <c r="J29" s="166"/>
      <c r="K29" s="358"/>
      <c r="L29" s="358"/>
      <c r="M29" s="295"/>
      <c r="N29" s="179"/>
      <c r="O29" s="19"/>
      <c r="P29" s="77"/>
      <c r="Q29" s="47"/>
      <c r="R29" s="447"/>
      <c r="S29" s="447"/>
      <c r="T29" s="4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s="155" customFormat="1" ht="17.100000000000001" customHeight="1" thickBot="1">
      <c r="A30" s="457"/>
      <c r="B30" s="944">
        <f>COUNT(B27:B29)</f>
        <v>0</v>
      </c>
      <c r="C30" s="995" t="s">
        <v>15</v>
      </c>
      <c r="D30" s="996"/>
      <c r="E30" s="112"/>
      <c r="F30" s="112"/>
      <c r="G30" s="658">
        <f>SUM(G27:G29)</f>
        <v>0</v>
      </c>
      <c r="H30" s="170"/>
      <c r="I30" s="415"/>
      <c r="J30" s="413"/>
      <c r="K30" s="665"/>
      <c r="L30" s="665"/>
      <c r="M30" s="666"/>
      <c r="N30" s="198"/>
      <c r="O30" s="171"/>
      <c r="P30" s="154"/>
      <c r="Q30" s="467"/>
      <c r="R30" s="467"/>
      <c r="S30" s="467"/>
      <c r="T30" s="467"/>
      <c r="U30" s="467"/>
      <c r="V30" s="467"/>
      <c r="W30" s="467"/>
      <c r="X30" s="467"/>
      <c r="Y30" s="467"/>
      <c r="Z30" s="467"/>
      <c r="AA30" s="467"/>
      <c r="AB30" s="467"/>
      <c r="AC30" s="467"/>
    </row>
    <row r="31" spans="1:29" s="2" customFormat="1" ht="17.100000000000001" customHeight="1">
      <c r="A31" s="119"/>
      <c r="B31" s="319" t="s">
        <v>29</v>
      </c>
      <c r="C31" s="320" t="str">
        <f>'Hut-BP'!C20</f>
        <v>Penjualan 2020</v>
      </c>
      <c r="D31" s="320"/>
      <c r="E31" s="321"/>
      <c r="F31" s="321"/>
      <c r="G31" s="607"/>
      <c r="H31" s="322"/>
      <c r="I31" s="322"/>
      <c r="J31" s="323"/>
      <c r="K31" s="360"/>
      <c r="L31" s="360"/>
      <c r="M31" s="351"/>
      <c r="N31" s="325"/>
      <c r="O31" s="321"/>
      <c r="P31" s="78"/>
      <c r="U31" s="20"/>
    </row>
    <row r="32" spans="1:29" s="2" customFormat="1" ht="17.100000000000001" customHeight="1">
      <c r="A32" s="119"/>
      <c r="B32" s="142"/>
      <c r="C32" s="284"/>
      <c r="D32" s="143"/>
      <c r="E32" s="117"/>
      <c r="F32" s="117"/>
      <c r="G32" s="527"/>
      <c r="H32" s="116"/>
      <c r="I32" s="116"/>
      <c r="J32" s="115"/>
      <c r="K32" s="357"/>
      <c r="L32" s="357"/>
      <c r="M32" s="196"/>
      <c r="N32" s="178"/>
      <c r="O32" s="117"/>
      <c r="P32" s="78"/>
      <c r="U32" s="20"/>
    </row>
    <row r="33" spans="1:29" s="21" customFormat="1" ht="17.100000000000001" customHeight="1">
      <c r="A33" s="283"/>
      <c r="B33" s="3"/>
      <c r="C33" s="217"/>
      <c r="D33" s="8"/>
      <c r="E33" s="8"/>
      <c r="F33" s="8"/>
      <c r="G33" s="527"/>
      <c r="H33" s="9"/>
      <c r="I33" s="9"/>
      <c r="J33" s="115"/>
      <c r="K33" s="357"/>
      <c r="L33" s="357"/>
      <c r="M33" s="196"/>
      <c r="N33" s="178"/>
      <c r="O33" s="8"/>
      <c r="P33" s="77"/>
      <c r="Q33" s="47"/>
      <c r="R33" s="47"/>
      <c r="S33" s="47"/>
      <c r="T33" s="47"/>
      <c r="U33" s="47"/>
      <c r="V33" s="445"/>
      <c r="W33" s="445"/>
      <c r="X33" s="445"/>
      <c r="Y33" s="445"/>
      <c r="Z33" s="445"/>
      <c r="AA33" s="445"/>
      <c r="AB33" s="445"/>
      <c r="AC33" s="445"/>
    </row>
    <row r="34" spans="1:29" s="172" customFormat="1" ht="17.100000000000001" customHeight="1" thickBot="1">
      <c r="A34" s="670"/>
      <c r="B34" s="944">
        <f>COUNT(B31:B33)</f>
        <v>0</v>
      </c>
      <c r="C34" s="995" t="s">
        <v>15</v>
      </c>
      <c r="D34" s="996"/>
      <c r="E34" s="112"/>
      <c r="F34" s="112"/>
      <c r="G34" s="658">
        <f>SUM(G31:G33)</f>
        <v>0</v>
      </c>
      <c r="H34" s="170"/>
      <c r="I34" s="415"/>
      <c r="J34" s="413"/>
      <c r="K34" s="665"/>
      <c r="L34" s="665"/>
      <c r="M34" s="666"/>
      <c r="N34" s="198"/>
      <c r="O34" s="171"/>
      <c r="P34" s="154"/>
      <c r="Q34" s="467"/>
      <c r="R34" s="467"/>
      <c r="S34" s="467"/>
      <c r="T34" s="467"/>
      <c r="U34" s="467"/>
      <c r="V34" s="468"/>
      <c r="W34" s="468"/>
      <c r="X34" s="468"/>
      <c r="Y34" s="468"/>
      <c r="Z34" s="468"/>
      <c r="AA34" s="468"/>
      <c r="AB34" s="468"/>
      <c r="AC34" s="468"/>
    </row>
    <row r="35" spans="1:29" s="21" customFormat="1" ht="7.5" customHeight="1">
      <c r="A35" s="283"/>
      <c r="B35" s="75"/>
      <c r="C35" s="75"/>
      <c r="D35" s="75"/>
      <c r="E35" s="75"/>
      <c r="F35" s="75"/>
      <c r="G35" s="75"/>
      <c r="H35" s="76"/>
      <c r="I35" s="76"/>
      <c r="J35" s="76"/>
      <c r="K35" s="76"/>
      <c r="L35" s="76"/>
      <c r="M35" s="77"/>
      <c r="N35" s="181"/>
      <c r="O35" s="75"/>
      <c r="P35" s="77"/>
      <c r="Q35" s="47"/>
      <c r="R35" s="47"/>
      <c r="S35" s="47"/>
      <c r="T35" s="47"/>
      <c r="U35" s="47"/>
      <c r="V35" s="445"/>
      <c r="W35" s="445"/>
      <c r="X35" s="445"/>
      <c r="Y35" s="445"/>
      <c r="Z35" s="445"/>
      <c r="AA35" s="445"/>
      <c r="AB35" s="445"/>
      <c r="AC35" s="445"/>
    </row>
    <row r="36" spans="1:29" s="172" customFormat="1" ht="17.100000000000001" customHeight="1" thickBot="1">
      <c r="A36" s="670"/>
      <c r="B36" s="26">
        <f>B34+B30</f>
        <v>0</v>
      </c>
      <c r="C36" s="995" t="s">
        <v>13</v>
      </c>
      <c r="D36" s="996"/>
      <c r="E36" s="112"/>
      <c r="F36" s="112"/>
      <c r="G36" s="658">
        <f>G30+G34</f>
        <v>0</v>
      </c>
      <c r="H36" s="170"/>
      <c r="I36" s="415"/>
      <c r="J36" s="413"/>
      <c r="K36" s="414"/>
      <c r="L36" s="414"/>
      <c r="M36" s="199"/>
      <c r="N36" s="198"/>
      <c r="O36" s="171"/>
      <c r="P36" s="154"/>
      <c r="Q36" s="467"/>
      <c r="R36" s="467"/>
      <c r="S36" s="467"/>
      <c r="T36" s="467"/>
      <c r="U36" s="467"/>
      <c r="V36" s="468"/>
      <c r="W36" s="468"/>
      <c r="X36" s="468"/>
      <c r="Y36" s="468"/>
      <c r="Z36" s="468"/>
      <c r="AA36" s="468"/>
      <c r="AB36" s="468"/>
      <c r="AC36" s="468"/>
    </row>
    <row r="37" spans="1:29">
      <c r="A37" s="448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202"/>
      <c r="O37" s="47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>
      <c r="A38" s="448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202"/>
      <c r="O38" s="47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48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20.100000000000001" customHeight="1">
      <c r="A40" s="448"/>
      <c r="B40" s="986" t="s">
        <v>47</v>
      </c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20.100000000000001" customHeight="1">
      <c r="A41" s="448"/>
      <c r="B41" s="986" t="s">
        <v>37</v>
      </c>
      <c r="C41" s="986"/>
      <c r="D41" s="986"/>
      <c r="E41" s="986"/>
      <c r="F41" s="986"/>
      <c r="G41" s="986"/>
      <c r="H41" s="986"/>
      <c r="I41" s="986"/>
      <c r="J41" s="986"/>
      <c r="K41" s="986"/>
      <c r="L41" s="986"/>
      <c r="M41" s="986"/>
      <c r="N41" s="986"/>
      <c r="O41" s="986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446"/>
      <c r="C42" s="446"/>
      <c r="D42" s="446"/>
      <c r="E42" s="446"/>
      <c r="F42" s="446"/>
      <c r="G42" s="647"/>
      <c r="H42" s="446"/>
      <c r="I42" s="446"/>
      <c r="J42" s="446"/>
      <c r="K42" s="446"/>
      <c r="L42" s="446"/>
      <c r="M42" s="446"/>
      <c r="N42" s="446"/>
      <c r="O42" s="44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>
      <c r="A43" s="4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s="2" customFormat="1" ht="17.100000000000001" customHeight="1">
      <c r="A44" s="119"/>
      <c r="B44" s="987" t="s">
        <v>22</v>
      </c>
      <c r="C44" s="435" t="s">
        <v>73</v>
      </c>
      <c r="D44" s="987" t="s">
        <v>0</v>
      </c>
      <c r="E44" s="989" t="s">
        <v>1</v>
      </c>
      <c r="F44" s="1000" t="s">
        <v>2</v>
      </c>
      <c r="G44" s="649" t="s">
        <v>88</v>
      </c>
      <c r="H44" s="1002" t="s">
        <v>14</v>
      </c>
      <c r="I44" s="1003"/>
      <c r="J44" s="1003"/>
      <c r="K44" s="435" t="s">
        <v>73</v>
      </c>
      <c r="L44" s="435" t="s">
        <v>73</v>
      </c>
      <c r="M44" s="161" t="s">
        <v>22</v>
      </c>
      <c r="N44" s="162" t="s">
        <v>49</v>
      </c>
      <c r="O44" s="984" t="s">
        <v>12</v>
      </c>
      <c r="P44" s="80"/>
      <c r="Q44" s="1004" t="str">
        <f>'Hut-BP'!Q52:AB52</f>
        <v>Terbit 2020</v>
      </c>
      <c r="R44" s="998"/>
      <c r="S44" s="998"/>
      <c r="T44" s="998"/>
      <c r="U44" s="998"/>
      <c r="V44" s="998"/>
      <c r="W44" s="998"/>
      <c r="X44" s="998"/>
      <c r="Y44" s="998"/>
      <c r="Z44" s="998"/>
      <c r="AA44" s="998"/>
      <c r="AB44" s="999"/>
    </row>
    <row r="45" spans="1:29" s="2" customFormat="1" ht="17.100000000000001" customHeight="1" thickBot="1">
      <c r="A45" s="119"/>
      <c r="B45" s="988"/>
      <c r="C45" s="304" t="s">
        <v>74</v>
      </c>
      <c r="D45" s="988"/>
      <c r="E45" s="990"/>
      <c r="F45" s="1001"/>
      <c r="G45" s="650" t="s">
        <v>89</v>
      </c>
      <c r="H45" s="31" t="s">
        <v>86</v>
      </c>
      <c r="I45" s="32" t="s">
        <v>23</v>
      </c>
      <c r="J45" s="33" t="s">
        <v>36</v>
      </c>
      <c r="K45" s="304" t="s">
        <v>77</v>
      </c>
      <c r="L45" s="304" t="s">
        <v>75</v>
      </c>
      <c r="M45" s="31" t="s">
        <v>23</v>
      </c>
      <c r="N45" s="163" t="s">
        <v>48</v>
      </c>
      <c r="O45" s="985"/>
      <c r="P45" s="80"/>
      <c r="Q45" s="436" t="s">
        <v>58</v>
      </c>
      <c r="R45" s="436" t="s">
        <v>59</v>
      </c>
      <c r="S45" s="436" t="s">
        <v>60</v>
      </c>
      <c r="T45" s="436" t="s">
        <v>61</v>
      </c>
      <c r="U45" s="436" t="s">
        <v>62</v>
      </c>
      <c r="V45" s="436" t="s">
        <v>63</v>
      </c>
      <c r="W45" s="436" t="s">
        <v>64</v>
      </c>
      <c r="X45" s="436" t="s">
        <v>65</v>
      </c>
      <c r="Y45" s="436" t="s">
        <v>66</v>
      </c>
      <c r="Z45" s="436" t="s">
        <v>67</v>
      </c>
      <c r="AA45" s="436" t="s">
        <v>68</v>
      </c>
      <c r="AB45" s="436" t="s">
        <v>69</v>
      </c>
    </row>
    <row r="46" spans="1:29" s="2" customFormat="1" ht="17.100000000000001" customHeight="1">
      <c r="A46" s="119"/>
      <c r="B46" s="6" t="s">
        <v>28</v>
      </c>
      <c r="C46" s="7" t="str">
        <f>'Hut-BP'!C8</f>
        <v>Penjualan sd. 2019</v>
      </c>
      <c r="D46" s="7"/>
      <c r="E46" s="8"/>
      <c r="F46" s="8"/>
      <c r="G46" s="527"/>
      <c r="H46" s="9"/>
      <c r="I46" s="9"/>
      <c r="J46" s="115"/>
      <c r="K46" s="280"/>
      <c r="L46" s="280"/>
      <c r="M46" s="193"/>
      <c r="N46" s="178"/>
      <c r="O46" s="8"/>
      <c r="P46" s="80"/>
      <c r="Q46" s="777"/>
      <c r="R46" s="669"/>
      <c r="S46" s="669"/>
      <c r="T46" s="669"/>
      <c r="U46" s="669"/>
      <c r="V46" s="669"/>
      <c r="W46" s="669"/>
      <c r="X46" s="669"/>
      <c r="Y46" s="669"/>
      <c r="Z46" s="669"/>
      <c r="AA46" s="669"/>
      <c r="AB46" s="669"/>
    </row>
    <row r="47" spans="1:29" ht="17.100000000000001" customHeight="1">
      <c r="A47" s="524"/>
      <c r="B47" s="3"/>
      <c r="C47" s="370"/>
      <c r="D47" s="38"/>
      <c r="E47" s="38"/>
      <c r="F47" s="38"/>
      <c r="G47" s="669"/>
      <c r="H47" s="91"/>
      <c r="I47" s="79"/>
      <c r="J47" s="115"/>
      <c r="K47" s="782"/>
      <c r="L47" s="497"/>
      <c r="M47" s="294"/>
      <c r="N47" s="185"/>
      <c r="O47" s="8"/>
      <c r="P47" s="77"/>
      <c r="Q47" s="778"/>
      <c r="R47" s="669"/>
      <c r="S47" s="669"/>
      <c r="T47" s="669"/>
      <c r="U47" s="669"/>
      <c r="V47" s="669"/>
      <c r="W47" s="669"/>
      <c r="X47" s="669"/>
      <c r="Y47" s="669"/>
      <c r="Z47" s="669"/>
      <c r="AA47" s="669"/>
      <c r="AB47" s="669"/>
      <c r="AC47" s="47"/>
    </row>
    <row r="48" spans="1:29" ht="17.100000000000001" customHeight="1">
      <c r="A48" s="448"/>
      <c r="B48" s="19"/>
      <c r="C48" s="254"/>
      <c r="D48" s="19"/>
      <c r="E48" s="19"/>
      <c r="F48" s="19"/>
      <c r="G48" s="254"/>
      <c r="H48" s="53"/>
      <c r="I48" s="53"/>
      <c r="J48" s="166"/>
      <c r="K48" s="334"/>
      <c r="L48" s="334"/>
      <c r="M48" s="200"/>
      <c r="N48" s="179"/>
      <c r="O48" s="19"/>
      <c r="P48" s="85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  <c r="AB48" s="451"/>
      <c r="AC48" s="47"/>
    </row>
    <row r="49" spans="1:29" ht="17.100000000000001" customHeight="1" thickBot="1">
      <c r="A49" s="448"/>
      <c r="B49" s="944">
        <f>COUNT(B46:B48)</f>
        <v>0</v>
      </c>
      <c r="C49" s="995" t="s">
        <v>15</v>
      </c>
      <c r="D49" s="996"/>
      <c r="E49" s="27"/>
      <c r="F49" s="27"/>
      <c r="G49" s="658">
        <f>SUM(G46:G48)</f>
        <v>0</v>
      </c>
      <c r="H49" s="54"/>
      <c r="I49" s="55"/>
      <c r="J49" s="56"/>
      <c r="K49" s="335"/>
      <c r="L49" s="335"/>
      <c r="M49" s="189"/>
      <c r="N49" s="180"/>
      <c r="O49" s="29"/>
      <c r="P49" s="85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  <c r="AB49" s="451"/>
      <c r="AC49" s="47"/>
    </row>
    <row r="50" spans="1:29" s="2" customFormat="1" ht="17.100000000000001" customHeight="1">
      <c r="A50" s="119"/>
      <c r="B50" s="319" t="s">
        <v>29</v>
      </c>
      <c r="C50" s="320" t="str">
        <f>'Hut-BP'!C20</f>
        <v>Penjualan 2020</v>
      </c>
      <c r="D50" s="320"/>
      <c r="E50" s="321"/>
      <c r="F50" s="321"/>
      <c r="G50" s="607"/>
      <c r="H50" s="322"/>
      <c r="I50" s="322"/>
      <c r="J50" s="323"/>
      <c r="K50" s="336"/>
      <c r="L50" s="336"/>
      <c r="M50" s="364"/>
      <c r="N50" s="325"/>
      <c r="O50" s="321"/>
      <c r="P50" s="80"/>
      <c r="Q50" s="251"/>
      <c r="R50" s="251"/>
      <c r="S50" s="251"/>
      <c r="T50" s="251"/>
      <c r="U50" s="252"/>
      <c r="V50" s="251"/>
      <c r="W50" s="251"/>
      <c r="X50" s="251"/>
      <c r="Y50" s="251"/>
      <c r="Z50" s="251"/>
      <c r="AA50" s="251"/>
      <c r="AB50" s="251"/>
    </row>
    <row r="51" spans="1:29" ht="17.100000000000001" customHeight="1">
      <c r="A51" s="448"/>
      <c r="B51" s="3"/>
      <c r="C51" s="217"/>
      <c r="D51" s="8"/>
      <c r="E51" s="8"/>
      <c r="F51" s="8"/>
      <c r="G51" s="527"/>
      <c r="H51" s="9"/>
      <c r="I51" s="9"/>
      <c r="J51" s="115"/>
      <c r="K51" s="280"/>
      <c r="L51" s="280"/>
      <c r="M51" s="193"/>
      <c r="N51" s="178"/>
      <c r="O51" s="8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ht="17.100000000000001" customHeight="1">
      <c r="A52" s="448"/>
      <c r="B52" s="3"/>
      <c r="C52" s="217"/>
      <c r="D52" s="8"/>
      <c r="E52" s="8"/>
      <c r="F52" s="8"/>
      <c r="G52" s="527"/>
      <c r="H52" s="9"/>
      <c r="I52" s="9"/>
      <c r="J52" s="115"/>
      <c r="K52" s="280"/>
      <c r="L52" s="280"/>
      <c r="M52" s="193"/>
      <c r="N52" s="178"/>
      <c r="O52" s="8"/>
      <c r="P52" s="85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  <c r="AB52" s="451"/>
      <c r="AC52" s="47"/>
    </row>
    <row r="53" spans="1:29" ht="17.100000000000001" customHeight="1" thickBot="1">
      <c r="A53" s="448"/>
      <c r="B53" s="944">
        <f>COUNT(B50:B52)</f>
        <v>0</v>
      </c>
      <c r="C53" s="995" t="s">
        <v>15</v>
      </c>
      <c r="D53" s="996"/>
      <c r="E53" s="27"/>
      <c r="F53" s="27"/>
      <c r="G53" s="658">
        <f>SUM(G50:G52)</f>
        <v>0</v>
      </c>
      <c r="H53" s="54"/>
      <c r="I53" s="55"/>
      <c r="J53" s="56"/>
      <c r="K53" s="335"/>
      <c r="L53" s="335"/>
      <c r="M53" s="189"/>
      <c r="N53" s="180"/>
      <c r="O53" s="29"/>
      <c r="P53" s="85"/>
      <c r="Q53" s="946"/>
      <c r="R53" s="946"/>
      <c r="S53" s="946"/>
      <c r="T53" s="946"/>
      <c r="U53" s="946"/>
      <c r="V53" s="946"/>
      <c r="W53" s="946"/>
      <c r="X53" s="946"/>
      <c r="Y53" s="946"/>
      <c r="Z53" s="946"/>
      <c r="AA53" s="946"/>
      <c r="AB53" s="946"/>
      <c r="AC53" s="47"/>
    </row>
    <row r="54" spans="1:29" ht="7.5" customHeight="1">
      <c r="A54" s="448"/>
      <c r="B54" s="75"/>
      <c r="C54" s="75"/>
      <c r="D54" s="75"/>
      <c r="E54" s="75"/>
      <c r="F54" s="75"/>
      <c r="G54" s="75"/>
      <c r="H54" s="76"/>
      <c r="I54" s="76"/>
      <c r="J54" s="76"/>
      <c r="K54" s="76"/>
      <c r="L54" s="76"/>
      <c r="M54" s="77"/>
      <c r="N54" s="181"/>
      <c r="O54" s="75"/>
      <c r="P54" s="85"/>
      <c r="Q54" s="452"/>
      <c r="R54" s="452"/>
      <c r="S54" s="452"/>
      <c r="T54" s="452"/>
      <c r="U54" s="452"/>
      <c r="V54" s="452"/>
      <c r="W54" s="452"/>
      <c r="X54" s="452"/>
      <c r="Y54" s="452"/>
      <c r="Z54" s="452"/>
      <c r="AA54" s="452"/>
      <c r="AB54" s="452"/>
      <c r="AC54" s="47"/>
    </row>
    <row r="55" spans="1:29" ht="17.100000000000001" customHeight="1" thickBot="1">
      <c r="A55" s="448"/>
      <c r="B55" s="26">
        <f>B53+B49</f>
        <v>0</v>
      </c>
      <c r="C55" s="995" t="s">
        <v>13</v>
      </c>
      <c r="D55" s="996"/>
      <c r="E55" s="27"/>
      <c r="F55" s="27"/>
      <c r="G55" s="653">
        <f>G49+G53</f>
        <v>0</v>
      </c>
      <c r="H55" s="54"/>
      <c r="I55" s="55"/>
      <c r="J55" s="56"/>
      <c r="K55" s="335"/>
      <c r="L55" s="335"/>
      <c r="M55" s="189"/>
      <c r="N55" s="180"/>
      <c r="O55" s="29"/>
      <c r="P55" s="85"/>
      <c r="Q55" s="453">
        <f>SUM(Q46:Q54)</f>
        <v>0</v>
      </c>
      <c r="R55" s="453">
        <f t="shared" ref="R55:AB55" si="0">SUM(R46:R54)</f>
        <v>0</v>
      </c>
      <c r="S55" s="453">
        <f t="shared" si="0"/>
        <v>0</v>
      </c>
      <c r="T55" s="453">
        <f>SUM(T46:T54)</f>
        <v>0</v>
      </c>
      <c r="U55" s="453">
        <f t="shared" si="0"/>
        <v>0</v>
      </c>
      <c r="V55" s="453">
        <f t="shared" si="0"/>
        <v>0</v>
      </c>
      <c r="W55" s="453">
        <f t="shared" si="0"/>
        <v>0</v>
      </c>
      <c r="X55" s="453">
        <f t="shared" si="0"/>
        <v>0</v>
      </c>
      <c r="Y55" s="453">
        <f t="shared" si="0"/>
        <v>0</v>
      </c>
      <c r="Z55" s="453">
        <f t="shared" si="0"/>
        <v>0</v>
      </c>
      <c r="AA55" s="453">
        <f t="shared" si="0"/>
        <v>0</v>
      </c>
      <c r="AB55" s="453">
        <f t="shared" si="0"/>
        <v>0</v>
      </c>
      <c r="AC55" s="47"/>
    </row>
    <row r="56" spans="1:29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77"/>
      <c r="N56" s="202"/>
      <c r="O56" s="47"/>
      <c r="P56" s="445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7.100000000000001" customHeight="1" thickBot="1">
      <c r="A57" s="47"/>
      <c r="B57" s="26">
        <f>B55+B36+B17</f>
        <v>0</v>
      </c>
      <c r="C57" s="995" t="s">
        <v>13</v>
      </c>
      <c r="D57" s="996"/>
      <c r="E57" s="27"/>
      <c r="F57" s="27"/>
      <c r="G57" s="26">
        <f>G55+G36+G17</f>
        <v>0</v>
      </c>
      <c r="H57" s="28"/>
      <c r="I57" s="29"/>
      <c r="J57" s="30"/>
      <c r="K57" s="337"/>
      <c r="L57" s="337"/>
      <c r="M57" s="189"/>
      <c r="N57" s="184"/>
      <c r="O57" s="29"/>
      <c r="P57" s="445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>
      <c r="A58" s="44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>
      <c r="A59" s="4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202"/>
      <c r="O59" s="47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>
      <c r="A71" s="4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>
      <c r="A72" s="4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>
      <c r="A73" s="44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>
      <c r="A74" s="44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202"/>
      <c r="O74" s="47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>
      <c r="A75" s="4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>
      <c r="A76" s="44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202"/>
      <c r="O76" s="47"/>
      <c r="P76" s="445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>
      <c r="A77" s="44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202"/>
      <c r="O77" s="47"/>
      <c r="P77" s="445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>
      <c r="A78" s="44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202"/>
      <c r="O78" s="47"/>
      <c r="P78" s="44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>
      <c r="A79" s="44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202"/>
      <c r="O79" s="47"/>
      <c r="P79" s="4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</sheetData>
  <sortState ref="A33:R36">
    <sortCondition ref="F33:F36"/>
  </sortState>
  <mergeCells count="35">
    <mergeCell ref="O25:O26"/>
    <mergeCell ref="B40:O40"/>
    <mergeCell ref="B41:O41"/>
    <mergeCell ref="B44:B45"/>
    <mergeCell ref="D44:D45"/>
    <mergeCell ref="E44:E45"/>
    <mergeCell ref="F44:F45"/>
    <mergeCell ref="H44:J44"/>
    <mergeCell ref="O44:O45"/>
    <mergeCell ref="Q44:AB44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C11:D11"/>
    <mergeCell ref="C15:D15"/>
    <mergeCell ref="C30:D30"/>
    <mergeCell ref="C34:D34"/>
    <mergeCell ref="C49:D49"/>
    <mergeCell ref="C53:D53"/>
    <mergeCell ref="C17:D17"/>
    <mergeCell ref="C36:D36"/>
    <mergeCell ref="C55:D55"/>
    <mergeCell ref="C57:D57"/>
  </mergeCells>
  <printOptions horizontalCentered="1"/>
  <pageMargins left="0.5" right="0.2" top="0.5" bottom="0.2" header="0" footer="0"/>
  <pageSetup paperSize="256" scale="9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81"/>
  <sheetViews>
    <sheetView workbookViewId="0">
      <selection activeCell="B11" sqref="B11:O11"/>
    </sheetView>
  </sheetViews>
  <sheetFormatPr defaultRowHeight="12.75"/>
  <cols>
    <col min="1" max="1" width="6" style="16" customWidth="1"/>
    <col min="2" max="2" width="5.42578125" style="16" customWidth="1"/>
    <col min="3" max="3" width="10.7109375" style="16" customWidth="1"/>
    <col min="4" max="4" width="27.42578125" style="16" customWidth="1"/>
    <col min="5" max="5" width="12.5703125" style="16" customWidth="1"/>
    <col min="6" max="7" width="9" style="16" customWidth="1"/>
    <col min="8" max="13" width="10.7109375" style="16" customWidth="1"/>
    <col min="14" max="14" width="12.140625" style="176" customWidth="1"/>
    <col min="15" max="15" width="24.710937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7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7"/>
      <c r="B3" s="986" t="s">
        <v>38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7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B8" s="6" t="s">
        <v>28</v>
      </c>
      <c r="C8" s="7" t="str">
        <f>'Hut-BP'!C8</f>
        <v>Penjualan sd. 2019</v>
      </c>
      <c r="D8" s="7"/>
      <c r="E8" s="8"/>
      <c r="F8" s="8"/>
      <c r="G8" s="527"/>
      <c r="H8" s="9"/>
      <c r="I8" s="9"/>
      <c r="J8" s="115"/>
      <c r="K8" s="280"/>
      <c r="L8" s="280"/>
      <c r="M8" s="187"/>
      <c r="N8" s="178"/>
      <c r="O8" s="8"/>
      <c r="P8" s="78"/>
      <c r="U8" s="20"/>
    </row>
    <row r="9" spans="1:29" ht="17.100000000000001" customHeight="1">
      <c r="A9" s="671"/>
      <c r="B9" s="3"/>
      <c r="C9" s="318"/>
      <c r="D9" s="38"/>
      <c r="E9" s="38"/>
      <c r="F9" s="38"/>
      <c r="G9" s="669"/>
      <c r="H9" s="91"/>
      <c r="I9" s="79"/>
      <c r="J9" s="115"/>
      <c r="K9" s="280"/>
      <c r="L9" s="280"/>
      <c r="M9" s="187"/>
      <c r="N9" s="178"/>
      <c r="O9" s="8"/>
      <c r="P9" s="7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7.100000000000001" customHeight="1">
      <c r="A10" s="47"/>
      <c r="B10" s="3"/>
      <c r="C10" s="34" t="s">
        <v>25</v>
      </c>
      <c r="D10" s="34"/>
      <c r="E10" s="13"/>
      <c r="F10" s="13"/>
      <c r="G10" s="652"/>
      <c r="H10" s="4"/>
      <c r="I10" s="4"/>
      <c r="J10" s="115"/>
      <c r="K10" s="280"/>
      <c r="L10" s="280"/>
      <c r="M10" s="187"/>
      <c r="N10" s="178"/>
      <c r="O10" s="3"/>
      <c r="P10" s="85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7.100000000000001" customHeight="1">
      <c r="A11" s="671"/>
      <c r="B11" s="3"/>
      <c r="C11" s="318"/>
      <c r="D11" s="41"/>
      <c r="E11" s="41"/>
      <c r="F11" s="41"/>
      <c r="G11" s="527"/>
      <c r="H11" s="98"/>
      <c r="I11" s="99"/>
      <c r="J11" s="115"/>
      <c r="K11" s="280"/>
      <c r="L11" s="280"/>
      <c r="M11" s="187"/>
      <c r="N11" s="178"/>
      <c r="O11" s="8"/>
      <c r="P11" s="77"/>
      <c r="Q11" s="47"/>
      <c r="R11" s="17"/>
      <c r="S11" s="18"/>
      <c r="T11" s="4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7.100000000000001" customHeight="1">
      <c r="A12" s="47"/>
      <c r="B12" s="19"/>
      <c r="C12" s="254"/>
      <c r="D12" s="19"/>
      <c r="E12" s="19"/>
      <c r="F12" s="19"/>
      <c r="G12" s="254"/>
      <c r="H12" s="53"/>
      <c r="I12" s="53"/>
      <c r="J12" s="166"/>
      <c r="K12" s="334"/>
      <c r="L12" s="334"/>
      <c r="M12" s="188"/>
      <c r="N12" s="179"/>
      <c r="O12" s="19"/>
      <c r="P12" s="77"/>
      <c r="Q12" s="47"/>
      <c r="R12" s="447"/>
      <c r="S12" s="447"/>
      <c r="T12" s="4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s="155" customFormat="1" ht="17.100000000000001" customHeight="1" thickBot="1">
      <c r="A13" s="467"/>
      <c r="B13" s="944">
        <f>COUNT(B8:B12)</f>
        <v>0</v>
      </c>
      <c r="C13" s="995" t="s">
        <v>15</v>
      </c>
      <c r="D13" s="996"/>
      <c r="E13" s="112"/>
      <c r="F13" s="112"/>
      <c r="G13" s="658">
        <f>SUM(G8:G12)</f>
        <v>0</v>
      </c>
      <c r="H13" s="170"/>
      <c r="I13" s="415"/>
      <c r="J13" s="413"/>
      <c r="K13" s="414"/>
      <c r="L13" s="414"/>
      <c r="M13" s="199"/>
      <c r="N13" s="198"/>
      <c r="O13" s="171"/>
      <c r="P13" s="154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</row>
    <row r="14" spans="1:29" s="2" customFormat="1" ht="17.100000000000001" customHeight="1">
      <c r="B14" s="319" t="s">
        <v>29</v>
      </c>
      <c r="C14" s="320" t="str">
        <f>'Hut-BP'!C20</f>
        <v>Penjualan 2020</v>
      </c>
      <c r="D14" s="320"/>
      <c r="E14" s="321"/>
      <c r="F14" s="321"/>
      <c r="G14" s="607"/>
      <c r="H14" s="322"/>
      <c r="I14" s="322"/>
      <c r="J14" s="323"/>
      <c r="K14" s="336"/>
      <c r="L14" s="336"/>
      <c r="M14" s="364"/>
      <c r="N14" s="325"/>
      <c r="O14" s="321"/>
      <c r="P14" s="78"/>
      <c r="U14" s="20"/>
    </row>
    <row r="15" spans="1:29" ht="17.100000000000001" customHeight="1">
      <c r="A15" s="47"/>
      <c r="B15" s="3"/>
      <c r="C15" s="217"/>
      <c r="D15" s="8"/>
      <c r="E15" s="8"/>
      <c r="F15" s="8"/>
      <c r="G15" s="527"/>
      <c r="H15" s="9"/>
      <c r="I15" s="9"/>
      <c r="J15" s="115"/>
      <c r="K15" s="280"/>
      <c r="L15" s="280"/>
      <c r="M15" s="187"/>
      <c r="N15" s="178"/>
      <c r="O15" s="8"/>
      <c r="P15" s="7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s="21" customFormat="1" ht="17.100000000000001" customHeight="1">
      <c r="A16" s="445"/>
      <c r="B16" s="3"/>
      <c r="C16" s="217"/>
      <c r="D16" s="8"/>
      <c r="E16" s="8"/>
      <c r="F16" s="8"/>
      <c r="G16" s="527"/>
      <c r="H16" s="9"/>
      <c r="I16" s="9"/>
      <c r="J16" s="115"/>
      <c r="K16" s="280"/>
      <c r="L16" s="280"/>
      <c r="M16" s="187"/>
      <c r="N16" s="178"/>
      <c r="O16" s="8"/>
      <c r="P16" s="77"/>
      <c r="Q16" s="47"/>
      <c r="R16" s="47"/>
      <c r="S16" s="47"/>
      <c r="T16" s="47"/>
      <c r="U16" s="47"/>
      <c r="V16" s="445"/>
      <c r="W16" s="445"/>
      <c r="X16" s="445"/>
      <c r="Y16" s="445"/>
      <c r="Z16" s="445"/>
      <c r="AA16" s="445"/>
      <c r="AB16" s="445"/>
      <c r="AC16" s="445"/>
    </row>
    <row r="17" spans="1:29" s="172" customFormat="1" ht="17.100000000000001" customHeight="1" thickBot="1">
      <c r="A17" s="468"/>
      <c r="B17" s="944">
        <f>COUNT(B14:B16)</f>
        <v>0</v>
      </c>
      <c r="C17" s="993" t="s">
        <v>15</v>
      </c>
      <c r="D17" s="994"/>
      <c r="E17" s="112"/>
      <c r="F17" s="112"/>
      <c r="G17" s="658">
        <f>SUM(G14:G16)</f>
        <v>0</v>
      </c>
      <c r="H17" s="170"/>
      <c r="I17" s="415"/>
      <c r="J17" s="413"/>
      <c r="K17" s="414"/>
      <c r="L17" s="414"/>
      <c r="M17" s="199"/>
      <c r="N17" s="198"/>
      <c r="O17" s="171"/>
      <c r="P17" s="154"/>
      <c r="Q17" s="467"/>
      <c r="R17" s="467"/>
      <c r="S17" s="467"/>
      <c r="T17" s="467"/>
      <c r="U17" s="467"/>
      <c r="V17" s="468"/>
      <c r="W17" s="468"/>
      <c r="X17" s="468"/>
      <c r="Y17" s="468"/>
      <c r="Z17" s="468"/>
      <c r="AA17" s="468"/>
      <c r="AB17" s="468"/>
      <c r="AC17" s="468"/>
    </row>
    <row r="18" spans="1:29" s="21" customFormat="1" ht="7.5" customHeight="1">
      <c r="A18" s="445"/>
      <c r="B18" s="75"/>
      <c r="C18" s="75"/>
      <c r="D18" s="75"/>
      <c r="E18" s="75"/>
      <c r="F18" s="75"/>
      <c r="G18" s="75"/>
      <c r="H18" s="76"/>
      <c r="I18" s="76"/>
      <c r="J18" s="76"/>
      <c r="K18" s="76"/>
      <c r="L18" s="76"/>
      <c r="M18" s="77"/>
      <c r="N18" s="181"/>
      <c r="O18" s="75"/>
      <c r="P18" s="77"/>
      <c r="Q18" s="47"/>
      <c r="R18" s="47"/>
      <c r="S18" s="47"/>
      <c r="T18" s="47"/>
      <c r="U18" s="47"/>
      <c r="V18" s="445"/>
      <c r="W18" s="445"/>
      <c r="X18" s="445"/>
      <c r="Y18" s="445"/>
      <c r="Z18" s="445"/>
      <c r="AA18" s="445"/>
      <c r="AB18" s="445"/>
      <c r="AC18" s="445"/>
    </row>
    <row r="19" spans="1:29" s="172" customFormat="1" ht="17.100000000000001" customHeight="1" thickBot="1">
      <c r="A19" s="468"/>
      <c r="B19" s="26">
        <f>B17+B13</f>
        <v>0</v>
      </c>
      <c r="C19" s="995" t="s">
        <v>13</v>
      </c>
      <c r="D19" s="996"/>
      <c r="E19" s="112"/>
      <c r="F19" s="112"/>
      <c r="G19" s="658">
        <f>G13+G17</f>
        <v>0</v>
      </c>
      <c r="H19" s="170"/>
      <c r="I19" s="415"/>
      <c r="J19" s="413"/>
      <c r="K19" s="414"/>
      <c r="L19" s="414"/>
      <c r="M19" s="199"/>
      <c r="N19" s="198"/>
      <c r="O19" s="171"/>
      <c r="P19" s="154"/>
      <c r="Q19" s="467"/>
      <c r="R19" s="467"/>
      <c r="S19" s="467"/>
      <c r="T19" s="467"/>
      <c r="U19" s="467"/>
      <c r="V19" s="468"/>
      <c r="W19" s="468"/>
      <c r="X19" s="468"/>
      <c r="Y19" s="468"/>
      <c r="Z19" s="468"/>
      <c r="AA19" s="468"/>
      <c r="AB19" s="468"/>
      <c r="AC19" s="468"/>
    </row>
    <row r="20" spans="1:29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202"/>
      <c r="O20" s="47"/>
      <c r="P20" s="445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202"/>
      <c r="O21" s="47"/>
      <c r="P21" s="445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202"/>
      <c r="O22" s="47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20.100000000000001" customHeight="1">
      <c r="A23" s="47"/>
      <c r="B23" s="986" t="s">
        <v>46</v>
      </c>
      <c r="C23" s="986"/>
      <c r="D23" s="986"/>
      <c r="E23" s="986"/>
      <c r="F23" s="986"/>
      <c r="G23" s="986"/>
      <c r="H23" s="986"/>
      <c r="I23" s="986"/>
      <c r="J23" s="986"/>
      <c r="K23" s="986"/>
      <c r="L23" s="986"/>
      <c r="M23" s="986"/>
      <c r="N23" s="986"/>
      <c r="O23" s="986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20.100000000000001" customHeight="1">
      <c r="A24" s="47"/>
      <c r="B24" s="986" t="s">
        <v>38</v>
      </c>
      <c r="C24" s="986"/>
      <c r="D24" s="986"/>
      <c r="E24" s="986"/>
      <c r="F24" s="986"/>
      <c r="G24" s="986"/>
      <c r="H24" s="986"/>
      <c r="I24" s="986"/>
      <c r="J24" s="986"/>
      <c r="K24" s="986"/>
      <c r="L24" s="986"/>
      <c r="M24" s="986"/>
      <c r="N24" s="986"/>
      <c r="O24" s="986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20.100000000000001" customHeight="1">
      <c r="A25" s="47"/>
      <c r="B25" s="446"/>
      <c r="C25" s="446"/>
      <c r="D25" s="446"/>
      <c r="E25" s="446"/>
      <c r="F25" s="446"/>
      <c r="G25" s="647"/>
      <c r="H25" s="446"/>
      <c r="I25" s="446"/>
      <c r="J25" s="446"/>
      <c r="K25" s="446"/>
      <c r="L25" s="446"/>
      <c r="M25" s="446"/>
      <c r="N25" s="446"/>
      <c r="O25" s="446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202"/>
      <c r="O26" s="47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s="2" customFormat="1" ht="17.100000000000001" customHeight="1">
      <c r="B27" s="987" t="s">
        <v>22</v>
      </c>
      <c r="C27" s="435" t="s">
        <v>73</v>
      </c>
      <c r="D27" s="987" t="s">
        <v>0</v>
      </c>
      <c r="E27" s="989" t="s">
        <v>1</v>
      </c>
      <c r="F27" s="1000" t="s">
        <v>2</v>
      </c>
      <c r="G27" s="649" t="s">
        <v>88</v>
      </c>
      <c r="H27" s="1002" t="s">
        <v>14</v>
      </c>
      <c r="I27" s="1003"/>
      <c r="J27" s="1003"/>
      <c r="K27" s="435" t="s">
        <v>73</v>
      </c>
      <c r="L27" s="435" t="s">
        <v>73</v>
      </c>
      <c r="M27" s="161" t="s">
        <v>22</v>
      </c>
      <c r="N27" s="162" t="s">
        <v>49</v>
      </c>
      <c r="O27" s="984" t="s">
        <v>12</v>
      </c>
      <c r="P27" s="22"/>
    </row>
    <row r="28" spans="1:29" s="2" customFormat="1" ht="17.100000000000001" customHeight="1" thickBot="1">
      <c r="B28" s="988"/>
      <c r="C28" s="304" t="s">
        <v>74</v>
      </c>
      <c r="D28" s="988"/>
      <c r="E28" s="990"/>
      <c r="F28" s="1001"/>
      <c r="G28" s="650" t="s">
        <v>89</v>
      </c>
      <c r="H28" s="31" t="s">
        <v>86</v>
      </c>
      <c r="I28" s="32" t="s">
        <v>23</v>
      </c>
      <c r="J28" s="33" t="s">
        <v>36</v>
      </c>
      <c r="K28" s="304" t="s">
        <v>77</v>
      </c>
      <c r="L28" s="304" t="s">
        <v>75</v>
      </c>
      <c r="M28" s="31" t="s">
        <v>23</v>
      </c>
      <c r="N28" s="163" t="s">
        <v>48</v>
      </c>
      <c r="O28" s="985"/>
      <c r="P28" s="22"/>
    </row>
    <row r="29" spans="1:29" s="2" customFormat="1" ht="17.100000000000001" customHeight="1">
      <c r="B29" s="6" t="s">
        <v>28</v>
      </c>
      <c r="C29" s="7" t="str">
        <f>'Hut-BP'!C8</f>
        <v>Penjualan sd. 2019</v>
      </c>
      <c r="D29" s="7"/>
      <c r="E29" s="8"/>
      <c r="F29" s="8"/>
      <c r="G29" s="527"/>
      <c r="H29" s="58"/>
      <c r="I29" s="58"/>
      <c r="J29" s="164"/>
      <c r="K29" s="365"/>
      <c r="L29" s="365"/>
      <c r="M29" s="187"/>
      <c r="N29" s="178"/>
      <c r="O29" s="8"/>
      <c r="P29" s="22"/>
      <c r="U29" s="20"/>
    </row>
    <row r="30" spans="1:29" s="2" customFormat="1" ht="17.100000000000001" customHeight="1">
      <c r="B30" s="142"/>
      <c r="C30" s="284"/>
      <c r="D30" s="143"/>
      <c r="E30" s="117"/>
      <c r="F30" s="117"/>
      <c r="G30" s="527"/>
      <c r="H30" s="144"/>
      <c r="I30" s="144"/>
      <c r="J30" s="115"/>
      <c r="K30" s="280"/>
      <c r="L30" s="280"/>
      <c r="M30" s="187"/>
      <c r="N30" s="178"/>
      <c r="O30" s="117"/>
      <c r="P30" s="22"/>
      <c r="U30" s="20"/>
    </row>
    <row r="31" spans="1:29" ht="17.100000000000001" customHeight="1">
      <c r="A31" s="47"/>
      <c r="B31" s="19"/>
      <c r="C31" s="254"/>
      <c r="D31" s="19"/>
      <c r="E31" s="19"/>
      <c r="F31" s="19"/>
      <c r="G31" s="254"/>
      <c r="H31" s="66"/>
      <c r="I31" s="66"/>
      <c r="J31" s="165"/>
      <c r="K31" s="366"/>
      <c r="L31" s="366"/>
      <c r="M31" s="188"/>
      <c r="N31" s="179"/>
      <c r="O31" s="19"/>
      <c r="P31" s="445"/>
      <c r="Q31" s="47"/>
      <c r="R31" s="447"/>
      <c r="S31" s="447"/>
      <c r="T31" s="4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s="155" customFormat="1" ht="17.100000000000001" customHeight="1" thickBot="1">
      <c r="A32" s="467"/>
      <c r="B32" s="944">
        <f>COUNT(B29:B31)</f>
        <v>0</v>
      </c>
      <c r="C32" s="995" t="s">
        <v>15</v>
      </c>
      <c r="D32" s="996"/>
      <c r="E32" s="112"/>
      <c r="F32" s="112"/>
      <c r="G32" s="658">
        <f>SUM(G29:G31)</f>
        <v>0</v>
      </c>
      <c r="H32" s="672"/>
      <c r="I32" s="673"/>
      <c r="J32" s="674"/>
      <c r="K32" s="675"/>
      <c r="L32" s="675"/>
      <c r="M32" s="199"/>
      <c r="N32" s="198"/>
      <c r="O32" s="171"/>
      <c r="P32" s="468"/>
      <c r="Q32" s="467"/>
      <c r="R32" s="467"/>
      <c r="S32" s="467"/>
      <c r="T32" s="467"/>
      <c r="U32" s="467"/>
      <c r="V32" s="467"/>
      <c r="W32" s="467"/>
      <c r="X32" s="467"/>
      <c r="Y32" s="467"/>
      <c r="Z32" s="467"/>
      <c r="AA32" s="467"/>
      <c r="AB32" s="467"/>
      <c r="AC32" s="467"/>
    </row>
    <row r="33" spans="1:29" s="2" customFormat="1" ht="17.100000000000001" customHeight="1">
      <c r="B33" s="319" t="s">
        <v>29</v>
      </c>
      <c r="C33" s="320" t="str">
        <f>'Hut-BP'!C20</f>
        <v>Penjualan 2020</v>
      </c>
      <c r="D33" s="320"/>
      <c r="E33" s="321"/>
      <c r="F33" s="321"/>
      <c r="G33" s="607"/>
      <c r="H33" s="352"/>
      <c r="I33" s="352"/>
      <c r="J33" s="353"/>
      <c r="K33" s="367"/>
      <c r="L33" s="367"/>
      <c r="M33" s="364"/>
      <c r="N33" s="325"/>
      <c r="O33" s="321"/>
      <c r="P33" s="22"/>
      <c r="U33" s="20"/>
    </row>
    <row r="34" spans="1:29" s="2" customFormat="1" ht="17.100000000000001" customHeight="1">
      <c r="B34" s="142"/>
      <c r="C34" s="284"/>
      <c r="D34" s="143"/>
      <c r="E34" s="117"/>
      <c r="F34" s="117"/>
      <c r="G34" s="527"/>
      <c r="H34" s="144"/>
      <c r="I34" s="144"/>
      <c r="J34" s="115"/>
      <c r="K34" s="280"/>
      <c r="L34" s="280"/>
      <c r="M34" s="187"/>
      <c r="N34" s="178"/>
      <c r="O34" s="117"/>
      <c r="P34" s="22"/>
      <c r="U34" s="20"/>
    </row>
    <row r="35" spans="1:29" ht="17.100000000000001" customHeight="1">
      <c r="A35" s="47"/>
      <c r="B35" s="3"/>
      <c r="C35" s="217"/>
      <c r="D35" s="8"/>
      <c r="E35" s="8"/>
      <c r="F35" s="8"/>
      <c r="G35" s="527"/>
      <c r="H35" s="58"/>
      <c r="I35" s="58"/>
      <c r="J35" s="164"/>
      <c r="K35" s="365"/>
      <c r="L35" s="365"/>
      <c r="M35" s="187"/>
      <c r="N35" s="178"/>
      <c r="O35" s="8"/>
      <c r="P35" s="445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s="155" customFormat="1" ht="17.100000000000001" customHeight="1" thickBot="1">
      <c r="A36" s="467"/>
      <c r="B36" s="944">
        <f>COUNT(B33:B35)</f>
        <v>0</v>
      </c>
      <c r="C36" s="993" t="s">
        <v>15</v>
      </c>
      <c r="D36" s="994"/>
      <c r="E36" s="112"/>
      <c r="F36" s="112"/>
      <c r="G36" s="658">
        <f>SUM(G33:G35)</f>
        <v>0</v>
      </c>
      <c r="H36" s="672"/>
      <c r="I36" s="673"/>
      <c r="J36" s="674"/>
      <c r="K36" s="675"/>
      <c r="L36" s="675"/>
      <c r="M36" s="199"/>
      <c r="N36" s="198"/>
      <c r="O36" s="171"/>
      <c r="P36" s="468"/>
      <c r="Q36" s="467"/>
      <c r="R36" s="467"/>
      <c r="S36" s="467"/>
      <c r="T36" s="467"/>
      <c r="U36" s="467"/>
      <c r="V36" s="467"/>
      <c r="W36" s="467"/>
      <c r="X36" s="467"/>
      <c r="Y36" s="467"/>
      <c r="Z36" s="467"/>
      <c r="AA36" s="467"/>
      <c r="AB36" s="467"/>
      <c r="AC36" s="467"/>
    </row>
    <row r="37" spans="1:29" ht="7.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77"/>
      <c r="N37" s="202"/>
      <c r="O37" s="47"/>
      <c r="P37" s="445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7.100000000000001" customHeight="1" thickBot="1">
      <c r="A38" s="47"/>
      <c r="B38" s="26">
        <f>B36+B32</f>
        <v>0</v>
      </c>
      <c r="C38" s="995" t="s">
        <v>13</v>
      </c>
      <c r="D38" s="996"/>
      <c r="E38" s="27"/>
      <c r="F38" s="27"/>
      <c r="G38" s="653">
        <f>G32+G36</f>
        <v>0</v>
      </c>
      <c r="H38" s="28"/>
      <c r="I38" s="29"/>
      <c r="J38" s="30"/>
      <c r="K38" s="337"/>
      <c r="L38" s="337"/>
      <c r="M38" s="189"/>
      <c r="N38" s="184"/>
      <c r="O38" s="29"/>
      <c r="P38" s="445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202"/>
      <c r="O39" s="47"/>
      <c r="P39" s="445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202"/>
      <c r="O40" s="47"/>
      <c r="P40" s="445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202"/>
      <c r="O41" s="47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20.100000000000001" customHeight="1">
      <c r="A42" s="448"/>
      <c r="B42" s="986" t="s">
        <v>47</v>
      </c>
      <c r="C42" s="986"/>
      <c r="D42" s="986"/>
      <c r="E42" s="986"/>
      <c r="F42" s="986"/>
      <c r="G42" s="986"/>
      <c r="H42" s="986"/>
      <c r="I42" s="986"/>
      <c r="J42" s="986"/>
      <c r="K42" s="986"/>
      <c r="L42" s="986"/>
      <c r="M42" s="986"/>
      <c r="N42" s="986"/>
      <c r="O42" s="986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20.100000000000001" customHeight="1">
      <c r="A43" s="448"/>
      <c r="B43" s="986" t="s">
        <v>70</v>
      </c>
      <c r="C43" s="986"/>
      <c r="D43" s="986"/>
      <c r="E43" s="986"/>
      <c r="F43" s="986"/>
      <c r="G43" s="986"/>
      <c r="H43" s="986"/>
      <c r="I43" s="986"/>
      <c r="J43" s="986"/>
      <c r="K43" s="986"/>
      <c r="L43" s="986"/>
      <c r="M43" s="986"/>
      <c r="N43" s="986"/>
      <c r="O43" s="986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20.100000000000001" customHeight="1">
      <c r="A44" s="448"/>
      <c r="B44" s="446"/>
      <c r="C44" s="446"/>
      <c r="D44" s="446"/>
      <c r="E44" s="446"/>
      <c r="F44" s="446"/>
      <c r="G44" s="647"/>
      <c r="H44" s="446"/>
      <c r="I44" s="446"/>
      <c r="J44" s="446"/>
      <c r="K44" s="446"/>
      <c r="L44" s="446"/>
      <c r="M44" s="446"/>
      <c r="N44" s="446"/>
      <c r="O44" s="446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>
      <c r="A45" s="4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202"/>
      <c r="O45" s="47"/>
      <c r="P45" s="4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s="2" customFormat="1" ht="17.100000000000001" customHeight="1">
      <c r="A46" s="119"/>
      <c r="B46" s="987" t="s">
        <v>22</v>
      </c>
      <c r="C46" s="435" t="s">
        <v>73</v>
      </c>
      <c r="D46" s="987" t="s">
        <v>0</v>
      </c>
      <c r="E46" s="989" t="s">
        <v>1</v>
      </c>
      <c r="F46" s="1000" t="s">
        <v>2</v>
      </c>
      <c r="G46" s="649" t="s">
        <v>88</v>
      </c>
      <c r="H46" s="1002" t="s">
        <v>14</v>
      </c>
      <c r="I46" s="1003"/>
      <c r="J46" s="1003"/>
      <c r="K46" s="435" t="s">
        <v>73</v>
      </c>
      <c r="L46" s="435" t="s">
        <v>73</v>
      </c>
      <c r="M46" s="161" t="s">
        <v>22</v>
      </c>
      <c r="N46" s="162" t="s">
        <v>49</v>
      </c>
      <c r="O46" s="984" t="s">
        <v>12</v>
      </c>
      <c r="P46" s="80"/>
      <c r="Q46" s="1005" t="str">
        <f>'Hut-BP'!Q52:AB52</f>
        <v>Terbit 2020</v>
      </c>
      <c r="R46" s="998"/>
      <c r="S46" s="998"/>
      <c r="T46" s="998"/>
      <c r="U46" s="998"/>
      <c r="V46" s="998"/>
      <c r="W46" s="998"/>
      <c r="X46" s="998"/>
      <c r="Y46" s="998"/>
      <c r="Z46" s="998"/>
      <c r="AA46" s="998"/>
      <c r="AB46" s="999"/>
    </row>
    <row r="47" spans="1:29" s="2" customFormat="1" ht="17.100000000000001" customHeight="1" thickBot="1">
      <c r="A47" s="119"/>
      <c r="B47" s="988"/>
      <c r="C47" s="304" t="s">
        <v>74</v>
      </c>
      <c r="D47" s="988"/>
      <c r="E47" s="990"/>
      <c r="F47" s="1001"/>
      <c r="G47" s="650" t="s">
        <v>89</v>
      </c>
      <c r="H47" s="31" t="s">
        <v>86</v>
      </c>
      <c r="I47" s="32" t="s">
        <v>23</v>
      </c>
      <c r="J47" s="33" t="s">
        <v>36</v>
      </c>
      <c r="K47" s="304" t="s">
        <v>77</v>
      </c>
      <c r="L47" s="304" t="s">
        <v>75</v>
      </c>
      <c r="M47" s="31" t="s">
        <v>23</v>
      </c>
      <c r="N47" s="163" t="s">
        <v>48</v>
      </c>
      <c r="O47" s="985"/>
      <c r="P47" s="80"/>
      <c r="Q47" s="436" t="s">
        <v>58</v>
      </c>
      <c r="R47" s="436" t="s">
        <v>59</v>
      </c>
      <c r="S47" s="436" t="s">
        <v>60</v>
      </c>
      <c r="T47" s="436" t="s">
        <v>61</v>
      </c>
      <c r="U47" s="436" t="s">
        <v>62</v>
      </c>
      <c r="V47" s="436" t="s">
        <v>63</v>
      </c>
      <c r="W47" s="436" t="s">
        <v>64</v>
      </c>
      <c r="X47" s="436" t="s">
        <v>65</v>
      </c>
      <c r="Y47" s="436" t="s">
        <v>66</v>
      </c>
      <c r="Z47" s="436" t="s">
        <v>67</v>
      </c>
      <c r="AA47" s="436" t="s">
        <v>68</v>
      </c>
      <c r="AB47" s="436" t="s">
        <v>69</v>
      </c>
    </row>
    <row r="48" spans="1:29" s="2" customFormat="1" ht="17.100000000000001" customHeight="1">
      <c r="A48" s="119"/>
      <c r="B48" s="6" t="s">
        <v>28</v>
      </c>
      <c r="C48" s="7" t="str">
        <f>'Hut-BP'!C8</f>
        <v>Penjualan sd. 2019</v>
      </c>
      <c r="D48" s="7"/>
      <c r="E48" s="8"/>
      <c r="F48" s="8"/>
      <c r="G48" s="527"/>
      <c r="H48" s="9"/>
      <c r="I48" s="9"/>
      <c r="J48" s="115"/>
      <c r="K48" s="280"/>
      <c r="L48" s="280"/>
      <c r="M48" s="193"/>
      <c r="N48" s="178"/>
      <c r="O48" s="8"/>
      <c r="P48" s="80"/>
      <c r="Q48" s="251"/>
      <c r="R48" s="251"/>
      <c r="S48" s="251"/>
      <c r="T48" s="251"/>
      <c r="U48" s="252"/>
      <c r="V48" s="251"/>
      <c r="W48" s="251"/>
      <c r="X48" s="251"/>
      <c r="Y48" s="251"/>
      <c r="Z48" s="251"/>
      <c r="AA48" s="251"/>
      <c r="AB48" s="251"/>
    </row>
    <row r="49" spans="1:29" s="125" customFormat="1" ht="17.100000000000001" customHeight="1">
      <c r="A49" s="449"/>
      <c r="B49" s="13"/>
      <c r="C49" s="224"/>
      <c r="D49" s="128"/>
      <c r="E49" s="128"/>
      <c r="F49" s="128"/>
      <c r="G49" s="657"/>
      <c r="H49" s="129"/>
      <c r="I49" s="123"/>
      <c r="J49" s="167"/>
      <c r="K49" s="281"/>
      <c r="L49" s="281"/>
      <c r="M49" s="195"/>
      <c r="N49" s="182"/>
      <c r="O49" s="122"/>
      <c r="P49" s="157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4"/>
    </row>
    <row r="50" spans="1:29" ht="17.100000000000001" customHeight="1">
      <c r="A50" s="448"/>
      <c r="B50" s="19"/>
      <c r="C50" s="254"/>
      <c r="D50" s="19"/>
      <c r="E50" s="19"/>
      <c r="F50" s="19"/>
      <c r="G50" s="254"/>
      <c r="H50" s="53"/>
      <c r="I50" s="53"/>
      <c r="J50" s="166"/>
      <c r="K50" s="334"/>
      <c r="L50" s="334"/>
      <c r="M50" s="200"/>
      <c r="N50" s="179"/>
      <c r="O50" s="19"/>
      <c r="P50" s="85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  <c r="AB50" s="451"/>
      <c r="AC50" s="47"/>
    </row>
    <row r="51" spans="1:29" ht="17.100000000000001" customHeight="1" thickBot="1">
      <c r="A51" s="448"/>
      <c r="B51" s="944">
        <f>COUNT(B48:B50)</f>
        <v>0</v>
      </c>
      <c r="C51" s="995" t="s">
        <v>15</v>
      </c>
      <c r="D51" s="996"/>
      <c r="E51" s="27"/>
      <c r="F51" s="27"/>
      <c r="G51" s="653">
        <f>SUM(G48:G50)</f>
        <v>0</v>
      </c>
      <c r="H51" s="54"/>
      <c r="I51" s="55"/>
      <c r="J51" s="56"/>
      <c r="K51" s="335"/>
      <c r="L51" s="335"/>
      <c r="M51" s="189"/>
      <c r="N51" s="180"/>
      <c r="O51" s="29"/>
      <c r="P51" s="85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7"/>
    </row>
    <row r="52" spans="1:29" s="2" customFormat="1" ht="17.100000000000001" customHeight="1">
      <c r="A52" s="119"/>
      <c r="B52" s="319" t="s">
        <v>29</v>
      </c>
      <c r="C52" s="320" t="str">
        <f>'Hut-BP'!C20</f>
        <v>Penjualan 2020</v>
      </c>
      <c r="D52" s="320"/>
      <c r="E52" s="321"/>
      <c r="F52" s="321"/>
      <c r="G52" s="607"/>
      <c r="H52" s="322"/>
      <c r="I52" s="322"/>
      <c r="J52" s="323"/>
      <c r="K52" s="336"/>
      <c r="L52" s="336"/>
      <c r="M52" s="364"/>
      <c r="N52" s="325"/>
      <c r="O52" s="321"/>
      <c r="P52" s="80"/>
      <c r="Q52" s="251"/>
      <c r="R52" s="251"/>
      <c r="S52" s="251"/>
      <c r="T52" s="251"/>
      <c r="U52" s="252"/>
      <c r="V52" s="251"/>
      <c r="W52" s="251"/>
      <c r="X52" s="251"/>
      <c r="Y52" s="251"/>
      <c r="Z52" s="251"/>
      <c r="AA52" s="251"/>
      <c r="AB52" s="251"/>
    </row>
    <row r="53" spans="1:29" ht="17.100000000000001" customHeight="1">
      <c r="A53" s="448"/>
      <c r="B53" s="3"/>
      <c r="C53" s="217"/>
      <c r="D53" s="8"/>
      <c r="E53" s="8"/>
      <c r="F53" s="8"/>
      <c r="G53" s="527"/>
      <c r="H53" s="9"/>
      <c r="I53" s="9"/>
      <c r="J53" s="115"/>
      <c r="K53" s="280"/>
      <c r="L53" s="280"/>
      <c r="M53" s="193"/>
      <c r="N53" s="178"/>
      <c r="O53" s="8"/>
      <c r="P53" s="85"/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  <c r="AB53" s="451"/>
      <c r="AC53" s="47"/>
    </row>
    <row r="54" spans="1:29" ht="17.100000000000001" customHeight="1">
      <c r="A54" s="448"/>
      <c r="B54" s="3"/>
      <c r="C54" s="217"/>
      <c r="D54" s="8"/>
      <c r="E54" s="8"/>
      <c r="F54" s="8"/>
      <c r="G54" s="527"/>
      <c r="H54" s="9"/>
      <c r="I54" s="9"/>
      <c r="J54" s="115"/>
      <c r="K54" s="280"/>
      <c r="L54" s="280"/>
      <c r="M54" s="193"/>
      <c r="N54" s="178"/>
      <c r="O54" s="8"/>
      <c r="P54" s="85"/>
      <c r="Q54" s="451"/>
      <c r="R54" s="451"/>
      <c r="S54" s="451"/>
      <c r="T54" s="451"/>
      <c r="U54" s="451"/>
      <c r="V54" s="451"/>
      <c r="W54" s="451"/>
      <c r="X54" s="451"/>
      <c r="Y54" s="451"/>
      <c r="Z54" s="451"/>
      <c r="AA54" s="451"/>
      <c r="AB54" s="451"/>
      <c r="AC54" s="47"/>
    </row>
    <row r="55" spans="1:29" ht="17.100000000000001" customHeight="1" thickBot="1">
      <c r="A55" s="448"/>
      <c r="B55" s="944">
        <f>COUNT(B52:B54)</f>
        <v>0</v>
      </c>
      <c r="C55" s="993" t="s">
        <v>15</v>
      </c>
      <c r="D55" s="994"/>
      <c r="E55" s="27"/>
      <c r="F55" s="27"/>
      <c r="G55" s="653">
        <f>SUM(G52:G54)</f>
        <v>0</v>
      </c>
      <c r="H55" s="54"/>
      <c r="I55" s="55"/>
      <c r="J55" s="56"/>
      <c r="K55" s="335"/>
      <c r="L55" s="335"/>
      <c r="M55" s="189"/>
      <c r="N55" s="180"/>
      <c r="O55" s="29"/>
      <c r="P55" s="85"/>
      <c r="Q55" s="946"/>
      <c r="R55" s="946"/>
      <c r="S55" s="946"/>
      <c r="T55" s="946"/>
      <c r="U55" s="946"/>
      <c r="V55" s="946"/>
      <c r="W55" s="946"/>
      <c r="X55" s="946"/>
      <c r="Y55" s="946"/>
      <c r="Z55" s="946"/>
      <c r="AA55" s="946"/>
      <c r="AB55" s="946"/>
      <c r="AC55" s="47"/>
    </row>
    <row r="56" spans="1:29" ht="7.5" customHeight="1">
      <c r="A56" s="448"/>
      <c r="B56" s="75"/>
      <c r="C56" s="75"/>
      <c r="D56" s="75"/>
      <c r="E56" s="75"/>
      <c r="F56" s="75"/>
      <c r="G56" s="75"/>
      <c r="H56" s="76"/>
      <c r="I56" s="76"/>
      <c r="J56" s="76"/>
      <c r="K56" s="76"/>
      <c r="L56" s="76"/>
      <c r="M56" s="77"/>
      <c r="N56" s="181"/>
      <c r="O56" s="75"/>
      <c r="P56" s="85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452"/>
      <c r="AB56" s="452"/>
      <c r="AC56" s="47"/>
    </row>
    <row r="57" spans="1:29" ht="17.100000000000001" customHeight="1" thickBot="1">
      <c r="A57" s="448"/>
      <c r="B57" s="26">
        <f>B55+B51</f>
        <v>0</v>
      </c>
      <c r="C57" s="995" t="s">
        <v>13</v>
      </c>
      <c r="D57" s="996"/>
      <c r="E57" s="27"/>
      <c r="F57" s="27"/>
      <c r="G57" s="26">
        <f>G55+G51</f>
        <v>0</v>
      </c>
      <c r="H57" s="54"/>
      <c r="I57" s="55"/>
      <c r="J57" s="56"/>
      <c r="K57" s="335"/>
      <c r="L57" s="335"/>
      <c r="M57" s="189"/>
      <c r="N57" s="180"/>
      <c r="O57" s="29"/>
      <c r="P57" s="85"/>
      <c r="Q57" s="453">
        <f>SUM(Q48:Q56)</f>
        <v>0</v>
      </c>
      <c r="R57" s="453">
        <f t="shared" ref="R57:AB57" si="0">SUM(R48:R56)</f>
        <v>0</v>
      </c>
      <c r="S57" s="453">
        <f t="shared" si="0"/>
        <v>0</v>
      </c>
      <c r="T57" s="453">
        <f t="shared" si="0"/>
        <v>0</v>
      </c>
      <c r="U57" s="453">
        <f t="shared" si="0"/>
        <v>0</v>
      </c>
      <c r="V57" s="453">
        <f t="shared" si="0"/>
        <v>0</v>
      </c>
      <c r="W57" s="453">
        <f t="shared" si="0"/>
        <v>0</v>
      </c>
      <c r="X57" s="453">
        <f t="shared" si="0"/>
        <v>0</v>
      </c>
      <c r="Y57" s="453">
        <f t="shared" si="0"/>
        <v>0</v>
      </c>
      <c r="Z57" s="453">
        <f t="shared" si="0"/>
        <v>0</v>
      </c>
      <c r="AA57" s="453">
        <f t="shared" si="0"/>
        <v>0</v>
      </c>
      <c r="AB57" s="453">
        <f t="shared" si="0"/>
        <v>0</v>
      </c>
      <c r="AC57" s="47"/>
    </row>
    <row r="58" spans="1:29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77"/>
      <c r="N58" s="202"/>
      <c r="O58" s="47"/>
      <c r="P58" s="445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7.100000000000001" customHeight="1" thickBot="1">
      <c r="A59" s="47"/>
      <c r="B59" s="26">
        <f>B57+B38+B19</f>
        <v>0</v>
      </c>
      <c r="C59" s="995" t="s">
        <v>13</v>
      </c>
      <c r="D59" s="996"/>
      <c r="E59" s="27"/>
      <c r="F59" s="27"/>
      <c r="G59" s="26">
        <f>G57+G38+G19</f>
        <v>0</v>
      </c>
      <c r="H59" s="28"/>
      <c r="I59" s="29"/>
      <c r="J59" s="30"/>
      <c r="K59" s="337"/>
      <c r="L59" s="337"/>
      <c r="M59" s="189"/>
      <c r="N59" s="184"/>
      <c r="O59" s="29"/>
      <c r="P59" s="445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202"/>
      <c r="O61" s="47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202"/>
      <c r="O64" s="47"/>
      <c r="P64" s="445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202"/>
      <c r="O65" s="47"/>
      <c r="P65" s="445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202"/>
      <c r="O66" s="47"/>
      <c r="P66" s="445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202"/>
      <c r="O67" s="47"/>
      <c r="P67" s="445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202"/>
      <c r="O68" s="47"/>
      <c r="P68" s="445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202"/>
      <c r="O69" s="47"/>
      <c r="P69" s="445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202"/>
      <c r="O70" s="47"/>
      <c r="P70" s="445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202"/>
      <c r="O71" s="47"/>
      <c r="P71" s="445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202"/>
      <c r="O72" s="47"/>
      <c r="P72" s="445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202"/>
      <c r="O73" s="47"/>
      <c r="P73" s="445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202"/>
      <c r="O74" s="47"/>
      <c r="P74" s="445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202"/>
      <c r="O75" s="47"/>
      <c r="P75" s="445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202"/>
      <c r="O76" s="47"/>
      <c r="P76" s="445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202"/>
      <c r="O77" s="47"/>
      <c r="P77" s="445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202"/>
      <c r="O78" s="47"/>
      <c r="P78" s="445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202"/>
      <c r="O79" s="47"/>
      <c r="P79" s="4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202"/>
      <c r="O80" s="47"/>
      <c r="P80" s="445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202"/>
      <c r="O81" s="47"/>
      <c r="P81" s="445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</sheetData>
  <mergeCells count="35">
    <mergeCell ref="O27:O28"/>
    <mergeCell ref="B42:O42"/>
    <mergeCell ref="B43:O43"/>
    <mergeCell ref="B46:B47"/>
    <mergeCell ref="D46:D47"/>
    <mergeCell ref="E46:E47"/>
    <mergeCell ref="F46:F47"/>
    <mergeCell ref="H46:J46"/>
    <mergeCell ref="O46:O47"/>
    <mergeCell ref="Q46:AB46"/>
    <mergeCell ref="B2:O2"/>
    <mergeCell ref="B3:O3"/>
    <mergeCell ref="B6:B7"/>
    <mergeCell ref="D6:D7"/>
    <mergeCell ref="E6:E7"/>
    <mergeCell ref="F6:F7"/>
    <mergeCell ref="H6:J6"/>
    <mergeCell ref="O6:O7"/>
    <mergeCell ref="B23:O23"/>
    <mergeCell ref="B24:O24"/>
    <mergeCell ref="B27:B28"/>
    <mergeCell ref="D27:D28"/>
    <mergeCell ref="E27:E28"/>
    <mergeCell ref="F27:F28"/>
    <mergeCell ref="H27:J27"/>
    <mergeCell ref="C13:D13"/>
    <mergeCell ref="C17:D17"/>
    <mergeCell ref="C32:D32"/>
    <mergeCell ref="C36:D36"/>
    <mergeCell ref="C51:D51"/>
    <mergeCell ref="C55:D55"/>
    <mergeCell ref="C19:D19"/>
    <mergeCell ref="C38:D38"/>
    <mergeCell ref="C57:D57"/>
    <mergeCell ref="C59:D59"/>
  </mergeCells>
  <pageMargins left="0.5" right="0.2" top="0.5" bottom="0.2" header="0" footer="0"/>
  <pageSetup paperSize="256" scale="9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99"/>
  <sheetViews>
    <sheetView workbookViewId="0">
      <selection activeCell="B56" sqref="B56:O68"/>
    </sheetView>
  </sheetViews>
  <sheetFormatPr defaultRowHeight="12.75"/>
  <cols>
    <col min="1" max="1" width="7.7109375" style="118" customWidth="1"/>
    <col min="2" max="2" width="6.28515625" style="16" customWidth="1"/>
    <col min="3" max="3" width="10.7109375" style="16" customWidth="1"/>
    <col min="4" max="4" width="32.140625" style="16" bestFit="1" customWidth="1"/>
    <col min="5" max="5" width="20.85546875" style="16" customWidth="1"/>
    <col min="6" max="6" width="12" style="866" customWidth="1"/>
    <col min="7" max="7" width="9.42578125" style="125" customWidth="1"/>
    <col min="8" max="8" width="10.140625" style="16" customWidth="1"/>
    <col min="9" max="9" width="9.85546875" style="16" customWidth="1"/>
    <col min="10" max="12" width="11.7109375" style="16" customWidth="1"/>
    <col min="13" max="13" width="10.7109375" style="16" customWidth="1"/>
    <col min="14" max="14" width="12.7109375" style="176" customWidth="1"/>
    <col min="15" max="15" width="27.28515625" style="16" bestFit="1" customWidth="1"/>
    <col min="16" max="16" width="12.5703125" style="227" customWidth="1"/>
    <col min="17" max="16384" width="9.140625" style="16"/>
  </cols>
  <sheetData>
    <row r="1" spans="1:28" ht="20.100000000000001" customHeight="1">
      <c r="A1" s="448"/>
      <c r="B1" s="47"/>
      <c r="C1" s="47"/>
      <c r="D1" s="47"/>
      <c r="E1" s="47"/>
      <c r="F1" s="840"/>
      <c r="G1" s="454"/>
      <c r="H1" s="47"/>
      <c r="I1" s="47"/>
      <c r="J1" s="47"/>
      <c r="K1" s="47"/>
      <c r="L1" s="47"/>
      <c r="M1" s="47"/>
      <c r="N1" s="202"/>
      <c r="O1" s="47"/>
      <c r="P1" s="283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20.100000000000001" customHeight="1">
      <c r="A2" s="44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228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20.100000000000001" customHeight="1">
      <c r="A3" s="448"/>
      <c r="B3" s="986" t="s">
        <v>31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228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>
      <c r="A4" s="448"/>
      <c r="B4" s="47"/>
      <c r="C4" s="47"/>
      <c r="D4" s="47"/>
      <c r="E4" s="47"/>
      <c r="F4" s="840"/>
      <c r="G4" s="454"/>
      <c r="H4" s="47"/>
      <c r="I4" s="47"/>
      <c r="J4" s="47"/>
      <c r="K4" s="47"/>
      <c r="L4" s="47"/>
      <c r="M4" s="47"/>
      <c r="N4" s="202"/>
      <c r="O4" s="47"/>
      <c r="P4" s="228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s="2" customFormat="1" ht="17.100000000000001" customHeight="1">
      <c r="A5" s="119"/>
      <c r="B5" s="987" t="s">
        <v>22</v>
      </c>
      <c r="C5" s="435" t="s">
        <v>73</v>
      </c>
      <c r="D5" s="987" t="s">
        <v>0</v>
      </c>
      <c r="E5" s="989" t="s">
        <v>1</v>
      </c>
      <c r="F5" s="1006" t="s">
        <v>2</v>
      </c>
      <c r="G5" s="703" t="s">
        <v>88</v>
      </c>
      <c r="H5" s="1002" t="s">
        <v>14</v>
      </c>
      <c r="I5" s="1003"/>
      <c r="J5" s="1003"/>
      <c r="K5" s="435" t="s">
        <v>73</v>
      </c>
      <c r="L5" s="435" t="s">
        <v>73</v>
      </c>
      <c r="M5" s="161" t="s">
        <v>22</v>
      </c>
      <c r="N5" s="162" t="s">
        <v>49</v>
      </c>
      <c r="O5" s="984" t="s">
        <v>12</v>
      </c>
      <c r="P5" s="229"/>
    </row>
    <row r="6" spans="1:28" s="2" customFormat="1" ht="17.100000000000001" customHeight="1" thickBot="1">
      <c r="A6" s="119"/>
      <c r="B6" s="988"/>
      <c r="C6" s="304" t="s">
        <v>74</v>
      </c>
      <c r="D6" s="988"/>
      <c r="E6" s="990"/>
      <c r="F6" s="1007"/>
      <c r="G6" s="704" t="s">
        <v>89</v>
      </c>
      <c r="H6" s="31" t="s">
        <v>74</v>
      </c>
      <c r="I6" s="32" t="s">
        <v>23</v>
      </c>
      <c r="J6" s="33" t="s">
        <v>36</v>
      </c>
      <c r="K6" s="304" t="s">
        <v>77</v>
      </c>
      <c r="L6" s="304" t="s">
        <v>75</v>
      </c>
      <c r="M6" s="31" t="s">
        <v>23</v>
      </c>
      <c r="N6" s="163" t="s">
        <v>48</v>
      </c>
      <c r="O6" s="985"/>
      <c r="P6" s="229"/>
    </row>
    <row r="7" spans="1:28" s="2" customFormat="1" ht="17.100000000000001" customHeight="1">
      <c r="A7" s="119"/>
      <c r="B7" s="6" t="s">
        <v>28</v>
      </c>
      <c r="C7" s="7" t="str">
        <f>'Hut-BP'!C8</f>
        <v>Penjualan sd. 2019</v>
      </c>
      <c r="D7" s="7"/>
      <c r="E7" s="8"/>
      <c r="F7" s="841"/>
      <c r="G7" s="719"/>
      <c r="H7" s="721"/>
      <c r="I7" s="9"/>
      <c r="J7" s="115"/>
      <c r="K7" s="280"/>
      <c r="L7" s="280"/>
      <c r="M7" s="272"/>
      <c r="N7" s="178"/>
      <c r="O7" s="8"/>
      <c r="P7" s="229"/>
      <c r="U7" s="20"/>
    </row>
    <row r="8" spans="1:28" ht="17.100000000000001" customHeight="1">
      <c r="A8" s="524"/>
      <c r="B8" s="3"/>
      <c r="C8" s="370"/>
      <c r="D8" s="38"/>
      <c r="E8" s="86"/>
      <c r="F8" s="842"/>
      <c r="G8" s="676"/>
      <c r="H8" s="698"/>
      <c r="I8" s="4"/>
      <c r="J8" s="115"/>
      <c r="K8" s="280"/>
      <c r="L8" s="280"/>
      <c r="M8" s="272"/>
      <c r="N8" s="178"/>
      <c r="O8" s="12"/>
      <c r="P8" s="230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7.100000000000001" customHeight="1">
      <c r="A9" s="524"/>
      <c r="B9" s="3"/>
      <c r="C9" s="370"/>
      <c r="D9" s="113"/>
      <c r="E9" s="13"/>
      <c r="F9" s="843"/>
      <c r="G9" s="682"/>
      <c r="H9" s="716"/>
      <c r="I9" s="4"/>
      <c r="J9" s="115"/>
      <c r="K9" s="280"/>
      <c r="L9" s="280"/>
      <c r="M9" s="272"/>
      <c r="N9" s="178"/>
      <c r="O9" s="3"/>
      <c r="P9" s="228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t="17.100000000000001" customHeight="1">
      <c r="A10" s="524"/>
      <c r="B10" s="3"/>
      <c r="C10" s="503"/>
      <c r="D10" s="430"/>
      <c r="E10" s="502"/>
      <c r="F10" s="844"/>
      <c r="G10" s="712"/>
      <c r="H10" s="102"/>
      <c r="I10" s="573"/>
      <c r="J10" s="115"/>
      <c r="K10" s="379"/>
      <c r="L10" s="572"/>
      <c r="M10" s="511"/>
      <c r="N10" s="499"/>
      <c r="O10" s="430"/>
      <c r="P10" s="228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t="17.100000000000001" customHeight="1">
      <c r="A11" s="524"/>
      <c r="B11" s="3"/>
      <c r="C11" s="503"/>
      <c r="D11" s="430"/>
      <c r="E11" s="502"/>
      <c r="F11" s="844"/>
      <c r="G11" s="712"/>
      <c r="H11" s="102"/>
      <c r="I11" s="433"/>
      <c r="J11" s="115"/>
      <c r="K11" s="280"/>
      <c r="L11" s="280"/>
      <c r="M11" s="278"/>
      <c r="N11" s="223"/>
      <c r="O11" s="430"/>
      <c r="P11" s="228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17.100000000000001" customHeight="1">
      <c r="A12" s="448"/>
      <c r="B12" s="3"/>
      <c r="C12" s="34" t="s">
        <v>25</v>
      </c>
      <c r="D12" s="34"/>
      <c r="E12" s="13"/>
      <c r="F12" s="845"/>
      <c r="G12" s="682"/>
      <c r="H12" s="716"/>
      <c r="I12" s="4"/>
      <c r="J12" s="115"/>
      <c r="K12" s="280"/>
      <c r="L12" s="280"/>
      <c r="M12" s="272"/>
      <c r="N12" s="178"/>
      <c r="O12" s="3"/>
      <c r="P12" s="228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t="17.100000000000001" customHeight="1">
      <c r="A13" s="524"/>
      <c r="B13" s="3"/>
      <c r="C13" s="371"/>
      <c r="D13" s="37"/>
      <c r="E13" s="37"/>
      <c r="F13" s="641"/>
      <c r="G13" s="676"/>
      <c r="H13" s="102"/>
      <c r="I13" s="9"/>
      <c r="J13" s="115"/>
      <c r="K13" s="280"/>
      <c r="L13" s="280"/>
      <c r="M13" s="272"/>
      <c r="N13" s="178"/>
      <c r="O13" s="10"/>
      <c r="P13" s="83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17.100000000000001" customHeight="1">
      <c r="A14" s="524"/>
      <c r="B14" s="3"/>
      <c r="C14" s="372"/>
      <c r="D14" s="39"/>
      <c r="E14" s="39"/>
      <c r="F14" s="846"/>
      <c r="G14" s="717"/>
      <c r="H14" s="718"/>
      <c r="I14" s="93"/>
      <c r="J14" s="115"/>
      <c r="K14" s="280"/>
      <c r="L14" s="280"/>
      <c r="M14" s="272"/>
      <c r="N14" s="178"/>
      <c r="O14" s="3"/>
      <c r="P14" s="50"/>
      <c r="Q14" s="47"/>
      <c r="R14" s="17"/>
      <c r="S14" s="18"/>
      <c r="T14" s="447"/>
      <c r="U14" s="47"/>
      <c r="V14" s="47"/>
      <c r="W14" s="47"/>
      <c r="X14" s="47"/>
      <c r="Y14" s="47"/>
      <c r="Z14" s="47"/>
      <c r="AA14" s="47"/>
      <c r="AB14" s="47"/>
    </row>
    <row r="15" spans="1:28" ht="17.100000000000001" customHeight="1">
      <c r="A15" s="524"/>
      <c r="B15" s="3"/>
      <c r="C15" s="372"/>
      <c r="D15" s="595"/>
      <c r="E15" s="596"/>
      <c r="F15" s="848"/>
      <c r="G15" s="707"/>
      <c r="H15" s="597"/>
      <c r="I15" s="591"/>
      <c r="J15" s="115"/>
      <c r="K15" s="598"/>
      <c r="L15" s="598"/>
      <c r="M15" s="272"/>
      <c r="N15" s="223"/>
      <c r="O15" s="526"/>
      <c r="P15" s="50"/>
      <c r="Q15" s="47"/>
      <c r="R15" s="17"/>
      <c r="S15" s="18"/>
      <c r="T15" s="447"/>
      <c r="U15" s="47"/>
      <c r="V15" s="47"/>
      <c r="W15" s="47"/>
      <c r="X15" s="47"/>
      <c r="Y15" s="47"/>
      <c r="Z15" s="47"/>
      <c r="AA15" s="47"/>
      <c r="AB15" s="47"/>
    </row>
    <row r="16" spans="1:28" s="125" customFormat="1" ht="17.100000000000001" customHeight="1">
      <c r="A16" s="614"/>
      <c r="B16" s="3"/>
      <c r="C16" s="375"/>
      <c r="D16" s="234"/>
      <c r="E16" s="236"/>
      <c r="F16" s="849"/>
      <c r="G16" s="708"/>
      <c r="H16" s="237"/>
      <c r="I16" s="225"/>
      <c r="J16" s="167"/>
      <c r="K16" s="379"/>
      <c r="L16" s="281"/>
      <c r="M16" s="293"/>
      <c r="N16" s="226"/>
      <c r="O16" s="412"/>
      <c r="P16" s="238"/>
      <c r="Q16" s="454"/>
      <c r="R16" s="139"/>
      <c r="S16" s="140"/>
      <c r="T16" s="456"/>
      <c r="U16" s="454"/>
      <c r="V16" s="454"/>
      <c r="W16" s="454"/>
      <c r="X16" s="454"/>
      <c r="Y16" s="454"/>
      <c r="Z16" s="454"/>
      <c r="AA16" s="454"/>
      <c r="AB16" s="454"/>
    </row>
    <row r="17" spans="1:28" ht="17.100000000000001" customHeight="1">
      <c r="A17" s="524"/>
      <c r="B17" s="3"/>
      <c r="C17" s="370"/>
      <c r="D17" s="38"/>
      <c r="E17" s="38"/>
      <c r="F17" s="802"/>
      <c r="G17" s="723"/>
      <c r="H17" s="698"/>
      <c r="I17" s="9"/>
      <c r="J17" s="115"/>
      <c r="K17" s="379"/>
      <c r="L17" s="280"/>
      <c r="M17" s="290"/>
      <c r="N17" s="178"/>
      <c r="O17" s="382"/>
      <c r="P17" s="230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17.100000000000001" customHeight="1">
      <c r="A18" s="524"/>
      <c r="B18" s="3"/>
      <c r="C18" s="538"/>
      <c r="D18" s="539"/>
      <c r="E18" s="539"/>
      <c r="F18" s="850"/>
      <c r="G18" s="727"/>
      <c r="H18" s="542"/>
      <c r="I18" s="225"/>
      <c r="J18" s="167"/>
      <c r="K18" s="543"/>
      <c r="L18" s="576"/>
      <c r="M18" s="574"/>
      <c r="N18" s="575"/>
      <c r="O18" s="430"/>
      <c r="P18" s="228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7.100000000000001" customHeight="1">
      <c r="A19" s="524"/>
      <c r="B19" s="3"/>
      <c r="C19" s="372"/>
      <c r="D19" s="41"/>
      <c r="E19" s="42"/>
      <c r="F19" s="851"/>
      <c r="G19" s="655"/>
      <c r="H19" s="94"/>
      <c r="I19" s="577"/>
      <c r="J19" s="577"/>
      <c r="K19" s="280"/>
      <c r="L19" s="576"/>
      <c r="M19" s="574"/>
      <c r="N19" s="575"/>
      <c r="O19" s="430"/>
      <c r="P19" s="228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7.100000000000001" customHeight="1">
      <c r="A20" s="524"/>
      <c r="B20" s="3"/>
      <c r="C20" s="372"/>
      <c r="D20" s="41"/>
      <c r="E20" s="42"/>
      <c r="F20" s="851"/>
      <c r="G20" s="655"/>
      <c r="H20" s="94"/>
      <c r="I20" s="577"/>
      <c r="J20" s="577"/>
      <c r="K20" s="280"/>
      <c r="L20" s="576"/>
      <c r="M20" s="574"/>
      <c r="N20" s="575"/>
      <c r="O20" s="430"/>
      <c r="P20" s="228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7.100000000000001" customHeight="1">
      <c r="A21" s="524"/>
      <c r="B21" s="3"/>
      <c r="C21" s="318"/>
      <c r="D21" s="41"/>
      <c r="E21" s="41"/>
      <c r="F21" s="642"/>
      <c r="G21" s="654"/>
      <c r="H21" s="263"/>
      <c r="I21" s="263"/>
      <c r="J21" s="115"/>
      <c r="K21" s="379"/>
      <c r="L21" s="572"/>
      <c r="M21" s="511"/>
      <c r="N21" s="499"/>
      <c r="O21" s="8"/>
      <c r="P21" s="228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447"/>
      <c r="AB21" s="447"/>
    </row>
    <row r="22" spans="1:28" ht="17.100000000000001" customHeight="1">
      <c r="A22" s="728"/>
      <c r="B22" s="3"/>
      <c r="C22" s="474"/>
      <c r="D22" s="539"/>
      <c r="E22" s="539"/>
      <c r="F22" s="726"/>
      <c r="G22" s="709"/>
      <c r="H22" s="542"/>
      <c r="I22" s="573"/>
      <c r="J22" s="573"/>
      <c r="K22" s="379"/>
      <c r="L22" s="572"/>
      <c r="M22" s="511"/>
      <c r="N22" s="499"/>
      <c r="O22" s="541"/>
      <c r="P22" s="228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7.100000000000001" customHeight="1">
      <c r="A23" s="524"/>
      <c r="B23" s="3"/>
      <c r="C23" s="538"/>
      <c r="D23" s="539"/>
      <c r="E23" s="539"/>
      <c r="F23" s="850"/>
      <c r="G23" s="727"/>
      <c r="H23" s="542"/>
      <c r="I23" s="573"/>
      <c r="J23" s="573"/>
      <c r="K23" s="379"/>
      <c r="L23" s="572"/>
      <c r="M23" s="511"/>
      <c r="N23" s="499"/>
      <c r="O23" s="430"/>
      <c r="P23" s="228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17.100000000000001" customHeight="1">
      <c r="A24" s="728"/>
      <c r="B24" s="3"/>
      <c r="C24" s="538"/>
      <c r="D24" s="539"/>
      <c r="E24" s="539"/>
      <c r="F24" s="850"/>
      <c r="G24" s="727"/>
      <c r="H24" s="542"/>
      <c r="I24" s="573"/>
      <c r="J24" s="573"/>
      <c r="K24" s="379"/>
      <c r="L24" s="572"/>
      <c r="M24" s="511"/>
      <c r="N24" s="499"/>
      <c r="O24" s="430"/>
      <c r="P24" s="228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7.100000000000001" customHeight="1">
      <c r="A25" s="524"/>
      <c r="B25" s="3"/>
      <c r="C25" s="318"/>
      <c r="D25" s="41"/>
      <c r="E25" s="41"/>
      <c r="F25" s="642"/>
      <c r="G25" s="654"/>
      <c r="H25" s="263"/>
      <c r="I25" s="263"/>
      <c r="J25" s="115"/>
      <c r="K25" s="379"/>
      <c r="L25" s="572"/>
      <c r="M25" s="511"/>
      <c r="N25" s="499"/>
      <c r="O25" s="262"/>
      <c r="P25" s="22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17.100000000000001" customHeight="1">
      <c r="A26" s="524"/>
      <c r="B26" s="3"/>
      <c r="C26" s="217"/>
      <c r="D26" s="39"/>
      <c r="E26" s="39"/>
      <c r="F26" s="846"/>
      <c r="G26" s="706"/>
      <c r="H26" s="95"/>
      <c r="I26" s="93"/>
      <c r="J26" s="115"/>
      <c r="K26" s="280"/>
      <c r="L26" s="280"/>
      <c r="M26" s="272"/>
      <c r="N26" s="178"/>
      <c r="O26" s="3"/>
      <c r="P26" s="50"/>
      <c r="Q26" s="47"/>
      <c r="R26" s="17"/>
      <c r="S26" s="18"/>
      <c r="T26" s="447"/>
      <c r="U26" s="47"/>
      <c r="V26" s="47"/>
      <c r="W26" s="47"/>
      <c r="X26" s="47"/>
      <c r="Y26" s="47"/>
      <c r="Z26" s="47"/>
      <c r="AA26" s="47"/>
      <c r="AB26" s="47"/>
    </row>
    <row r="27" spans="1:28" ht="17.100000000000001" customHeight="1">
      <c r="A27" s="524"/>
      <c r="B27" s="3"/>
      <c r="C27" s="217"/>
      <c r="D27" s="39"/>
      <c r="E27" s="39"/>
      <c r="F27" s="846"/>
      <c r="G27" s="706"/>
      <c r="H27" s="95"/>
      <c r="I27" s="93"/>
      <c r="J27" s="115"/>
      <c r="K27" s="280"/>
      <c r="L27" s="280"/>
      <c r="M27" s="272"/>
      <c r="N27" s="178"/>
      <c r="O27" s="3"/>
      <c r="P27" s="50"/>
      <c r="Q27" s="47"/>
      <c r="R27" s="17"/>
      <c r="S27" s="18"/>
      <c r="T27" s="447"/>
      <c r="U27" s="47"/>
      <c r="V27" s="47"/>
      <c r="W27" s="47"/>
      <c r="X27" s="47"/>
      <c r="Y27" s="47"/>
      <c r="Z27" s="47"/>
      <c r="AA27" s="47"/>
      <c r="AB27" s="47"/>
    </row>
    <row r="28" spans="1:28" ht="17.100000000000001" customHeight="1">
      <c r="A28" s="448"/>
      <c r="B28" s="19"/>
      <c r="C28" s="254"/>
      <c r="D28" s="19"/>
      <c r="E28" s="19"/>
      <c r="F28" s="852"/>
      <c r="G28" s="296"/>
      <c r="H28" s="53"/>
      <c r="I28" s="53"/>
      <c r="J28" s="166"/>
      <c r="K28" s="334"/>
      <c r="L28" s="334"/>
      <c r="M28" s="274"/>
      <c r="N28" s="179"/>
      <c r="O28" s="19"/>
      <c r="P28" s="228"/>
      <c r="Q28" s="47"/>
      <c r="R28" s="447"/>
      <c r="S28" s="447"/>
      <c r="T28" s="447"/>
      <c r="U28" s="47"/>
      <c r="V28" s="47"/>
      <c r="W28" s="47"/>
      <c r="X28" s="47"/>
      <c r="Y28" s="47"/>
      <c r="Z28" s="47"/>
      <c r="AA28" s="47"/>
      <c r="AB28" s="47"/>
    </row>
    <row r="29" spans="1:28" s="155" customFormat="1" ht="17.100000000000001" customHeight="1" thickBot="1">
      <c r="A29" s="457"/>
      <c r="B29" s="944">
        <f>COUNT(B7:B28)</f>
        <v>0</v>
      </c>
      <c r="C29" s="995" t="s">
        <v>15</v>
      </c>
      <c r="D29" s="996"/>
      <c r="E29" s="112"/>
      <c r="F29" s="853"/>
      <c r="G29" s="713">
        <f>SUM(G7:G28)</f>
        <v>0</v>
      </c>
      <c r="H29" s="170"/>
      <c r="I29" s="415"/>
      <c r="J29" s="413"/>
      <c r="K29" s="414"/>
      <c r="L29" s="414"/>
      <c r="M29" s="714"/>
      <c r="N29" s="198"/>
      <c r="O29" s="171"/>
      <c r="P29" s="715"/>
      <c r="Q29" s="467"/>
      <c r="R29" s="467"/>
      <c r="S29" s="467"/>
      <c r="T29" s="467"/>
      <c r="U29" s="467"/>
      <c r="V29" s="467"/>
      <c r="W29" s="467"/>
      <c r="X29" s="467"/>
      <c r="Y29" s="467"/>
      <c r="Z29" s="467"/>
      <c r="AA29" s="467"/>
      <c r="AB29" s="467"/>
    </row>
    <row r="30" spans="1:28" s="2" customFormat="1" ht="17.100000000000001" customHeight="1">
      <c r="A30" s="119"/>
      <c r="B30" s="319" t="s">
        <v>29</v>
      </c>
      <c r="C30" s="320" t="str">
        <f>'Hut-BP'!C20</f>
        <v>Penjualan 2020</v>
      </c>
      <c r="D30" s="320"/>
      <c r="E30" s="321"/>
      <c r="F30" s="854"/>
      <c r="G30" s="643"/>
      <c r="H30" s="322"/>
      <c r="I30" s="322"/>
      <c r="J30" s="323"/>
      <c r="K30" s="336"/>
      <c r="L30" s="336"/>
      <c r="M30" s="368"/>
      <c r="N30" s="325"/>
      <c r="O30" s="321"/>
      <c r="P30" s="229"/>
      <c r="U30" s="20"/>
    </row>
    <row r="31" spans="1:28" s="2" customFormat="1" ht="17.100000000000001" customHeight="1">
      <c r="A31" s="119"/>
      <c r="B31" s="319"/>
      <c r="C31" s="320"/>
      <c r="D31" s="320"/>
      <c r="E31" s="321"/>
      <c r="F31" s="854"/>
      <c r="G31" s="643"/>
      <c r="H31" s="322"/>
      <c r="I31" s="322"/>
      <c r="J31" s="937"/>
      <c r="K31" s="817"/>
      <c r="L31" s="817"/>
      <c r="M31" s="938"/>
      <c r="N31" s="325"/>
      <c r="O31" s="321"/>
      <c r="P31" s="229"/>
      <c r="U31" s="20"/>
    </row>
    <row r="32" spans="1:28" ht="17.100000000000001" customHeight="1">
      <c r="A32" s="448"/>
      <c r="B32" s="3"/>
      <c r="C32" s="217"/>
      <c r="D32" s="8"/>
      <c r="E32" s="8"/>
      <c r="F32" s="841"/>
      <c r="G32" s="654"/>
      <c r="H32" s="9"/>
      <c r="I32" s="9"/>
      <c r="J32" s="115"/>
      <c r="K32" s="280"/>
      <c r="L32" s="280"/>
      <c r="M32" s="272"/>
      <c r="N32" s="178"/>
      <c r="O32" s="8"/>
      <c r="P32" s="228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s="155" customFormat="1" ht="17.100000000000001" customHeight="1" thickBot="1">
      <c r="A33" s="457"/>
      <c r="B33" s="944">
        <f>COUNT(B30:B32)</f>
        <v>0</v>
      </c>
      <c r="C33" s="995" t="s">
        <v>15</v>
      </c>
      <c r="D33" s="996"/>
      <c r="E33" s="112"/>
      <c r="F33" s="853"/>
      <c r="G33" s="713">
        <f>SUM(G30:G32)</f>
        <v>0</v>
      </c>
      <c r="H33" s="170"/>
      <c r="I33" s="415"/>
      <c r="J33" s="413"/>
      <c r="K33" s="414"/>
      <c r="L33" s="414"/>
      <c r="M33" s="714"/>
      <c r="N33" s="198"/>
      <c r="O33" s="171"/>
      <c r="P33" s="715"/>
      <c r="Q33" s="467"/>
      <c r="R33" s="467"/>
      <c r="S33" s="467"/>
      <c r="T33" s="467"/>
      <c r="U33" s="467"/>
      <c r="V33" s="467"/>
      <c r="W33" s="467"/>
      <c r="X33" s="467"/>
      <c r="Y33" s="467"/>
      <c r="Z33" s="467"/>
      <c r="AA33" s="467"/>
      <c r="AB33" s="467"/>
    </row>
    <row r="34" spans="1:28" ht="7.5" customHeight="1">
      <c r="A34" s="448"/>
      <c r="B34" s="75"/>
      <c r="C34" s="75"/>
      <c r="D34" s="75"/>
      <c r="E34" s="75"/>
      <c r="F34" s="855"/>
      <c r="G34" s="644"/>
      <c r="H34" s="76"/>
      <c r="I34" s="76"/>
      <c r="J34" s="76"/>
      <c r="K34" s="76"/>
      <c r="L34" s="76"/>
      <c r="M34" s="77"/>
      <c r="N34" s="181"/>
      <c r="O34" s="75"/>
      <c r="P34" s="228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s="155" customFormat="1" ht="17.100000000000001" customHeight="1" thickBot="1">
      <c r="A35" s="457"/>
      <c r="B35" s="26">
        <f>B33+B29</f>
        <v>0</v>
      </c>
      <c r="C35" s="995" t="s">
        <v>13</v>
      </c>
      <c r="D35" s="996"/>
      <c r="E35" s="112"/>
      <c r="F35" s="853"/>
      <c r="G35" s="713">
        <f>G29+G33</f>
        <v>0</v>
      </c>
      <c r="H35" s="170"/>
      <c r="I35" s="415"/>
      <c r="J35" s="413"/>
      <c r="K35" s="414"/>
      <c r="L35" s="414"/>
      <c r="M35" s="199"/>
      <c r="N35" s="198"/>
      <c r="O35" s="171"/>
      <c r="P35" s="715"/>
      <c r="Q35" s="467"/>
      <c r="R35" s="467"/>
      <c r="S35" s="467"/>
      <c r="T35" s="467"/>
      <c r="U35" s="467"/>
      <c r="V35" s="467"/>
      <c r="W35" s="467"/>
      <c r="X35" s="467"/>
      <c r="Y35" s="467"/>
      <c r="Z35" s="467"/>
      <c r="AA35" s="467"/>
      <c r="AB35" s="467"/>
    </row>
    <row r="36" spans="1:28">
      <c r="A36" s="448"/>
      <c r="B36" s="47"/>
      <c r="C36" s="47"/>
      <c r="D36" s="47"/>
      <c r="E36" s="47"/>
      <c r="F36" s="840"/>
      <c r="G36" s="454"/>
      <c r="H36" s="47"/>
      <c r="I36" s="47"/>
      <c r="J36" s="47"/>
      <c r="K36" s="47"/>
      <c r="L36" s="47"/>
      <c r="M36" s="47"/>
      <c r="N36" s="202"/>
      <c r="O36" s="47"/>
      <c r="P36" s="28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>
      <c r="A37" s="448"/>
      <c r="B37" s="47"/>
      <c r="C37" s="47"/>
      <c r="D37" s="47"/>
      <c r="E37" s="47"/>
      <c r="F37" s="840"/>
      <c r="G37" s="454"/>
      <c r="H37" s="47"/>
      <c r="I37" s="47"/>
      <c r="J37" s="47"/>
      <c r="K37" s="47"/>
      <c r="L37" s="47"/>
      <c r="M37" s="47"/>
      <c r="N37" s="202"/>
      <c r="O37" s="47"/>
      <c r="P37" s="28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>
      <c r="A38" s="448"/>
      <c r="B38" s="47"/>
      <c r="C38" s="47"/>
      <c r="D38" s="47"/>
      <c r="E38" s="47"/>
      <c r="F38" s="840"/>
      <c r="G38" s="454"/>
      <c r="H38" s="47"/>
      <c r="I38" s="47"/>
      <c r="J38" s="47"/>
      <c r="K38" s="47"/>
      <c r="L38" s="47"/>
      <c r="M38" s="47"/>
      <c r="N38" s="202"/>
      <c r="O38" s="47"/>
      <c r="P38" s="283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ht="20.100000000000001" customHeight="1">
      <c r="A39" s="448"/>
      <c r="B39" s="986" t="s">
        <v>46</v>
      </c>
      <c r="C39" s="986"/>
      <c r="D39" s="986"/>
      <c r="E39" s="986"/>
      <c r="F39" s="986"/>
      <c r="G39" s="986"/>
      <c r="H39" s="986"/>
      <c r="I39" s="986"/>
      <c r="J39" s="986"/>
      <c r="K39" s="986"/>
      <c r="L39" s="986"/>
      <c r="M39" s="986"/>
      <c r="N39" s="986"/>
      <c r="O39" s="986"/>
      <c r="P39" s="228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 ht="20.100000000000001" customHeight="1">
      <c r="A40" s="448"/>
      <c r="B40" s="986" t="s">
        <v>31</v>
      </c>
      <c r="C40" s="986"/>
      <c r="D40" s="986"/>
      <c r="E40" s="986"/>
      <c r="F40" s="986"/>
      <c r="G40" s="986"/>
      <c r="H40" s="986"/>
      <c r="I40" s="986"/>
      <c r="J40" s="986"/>
      <c r="K40" s="986"/>
      <c r="L40" s="986"/>
      <c r="M40" s="986"/>
      <c r="N40" s="986"/>
      <c r="O40" s="986"/>
      <c r="P40" s="228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ht="20.100000000000001" customHeight="1">
      <c r="A41" s="448"/>
      <c r="B41" s="446"/>
      <c r="C41" s="446"/>
      <c r="D41" s="446"/>
      <c r="E41" s="446"/>
      <c r="F41" s="856"/>
      <c r="G41" s="645"/>
      <c r="H41" s="446"/>
      <c r="I41" s="446"/>
      <c r="J41" s="446"/>
      <c r="K41" s="446"/>
      <c r="L41" s="446"/>
      <c r="M41" s="446"/>
      <c r="N41" s="446"/>
      <c r="O41" s="446"/>
      <c r="P41" s="228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>
      <c r="A42" s="448"/>
      <c r="B42" s="47"/>
      <c r="C42" s="47"/>
      <c r="D42" s="47"/>
      <c r="E42" s="47"/>
      <c r="F42" s="840"/>
      <c r="G42" s="454"/>
      <c r="H42" s="47"/>
      <c r="I42" s="47"/>
      <c r="J42" s="47"/>
      <c r="K42" s="47"/>
      <c r="L42" s="47"/>
      <c r="M42" s="47"/>
      <c r="N42" s="202"/>
      <c r="O42" s="47"/>
      <c r="P42" s="228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s="2" customFormat="1" ht="17.100000000000001" customHeight="1">
      <c r="A43" s="119"/>
      <c r="B43" s="987" t="s">
        <v>22</v>
      </c>
      <c r="C43" s="435" t="s">
        <v>73</v>
      </c>
      <c r="D43" s="987" t="s">
        <v>0</v>
      </c>
      <c r="E43" s="989" t="s">
        <v>1</v>
      </c>
      <c r="F43" s="1006" t="s">
        <v>2</v>
      </c>
      <c r="G43" s="703" t="s">
        <v>88</v>
      </c>
      <c r="H43" s="1002" t="s">
        <v>14</v>
      </c>
      <c r="I43" s="1003"/>
      <c r="J43" s="1003"/>
      <c r="K43" s="435" t="s">
        <v>73</v>
      </c>
      <c r="L43" s="435" t="s">
        <v>73</v>
      </c>
      <c r="M43" s="161" t="s">
        <v>22</v>
      </c>
      <c r="N43" s="162" t="s">
        <v>49</v>
      </c>
      <c r="O43" s="984" t="s">
        <v>12</v>
      </c>
      <c r="P43" s="229"/>
    </row>
    <row r="44" spans="1:28" s="2" customFormat="1" ht="17.100000000000001" customHeight="1" thickBot="1">
      <c r="A44" s="119"/>
      <c r="B44" s="988"/>
      <c r="C44" s="304" t="s">
        <v>74</v>
      </c>
      <c r="D44" s="988"/>
      <c r="E44" s="990"/>
      <c r="F44" s="1007"/>
      <c r="G44" s="704" t="s">
        <v>89</v>
      </c>
      <c r="H44" s="31" t="s">
        <v>86</v>
      </c>
      <c r="I44" s="32" t="s">
        <v>23</v>
      </c>
      <c r="J44" s="33" t="s">
        <v>36</v>
      </c>
      <c r="K44" s="304" t="s">
        <v>77</v>
      </c>
      <c r="L44" s="304" t="s">
        <v>75</v>
      </c>
      <c r="M44" s="31" t="s">
        <v>23</v>
      </c>
      <c r="N44" s="163" t="s">
        <v>48</v>
      </c>
      <c r="O44" s="985"/>
      <c r="P44" s="229"/>
    </row>
    <row r="45" spans="1:28" s="2" customFormat="1" ht="17.100000000000001" customHeight="1">
      <c r="A45" s="119"/>
      <c r="B45" s="6" t="s">
        <v>28</v>
      </c>
      <c r="C45" s="7" t="str">
        <f>'Hut-BP'!C8</f>
        <v>Penjualan sd. 2019</v>
      </c>
      <c r="D45" s="7"/>
      <c r="E45" s="8"/>
      <c r="F45" s="841"/>
      <c r="G45" s="654"/>
      <c r="H45" s="9"/>
      <c r="I45" s="9"/>
      <c r="J45" s="115"/>
      <c r="K45" s="280"/>
      <c r="L45" s="280"/>
      <c r="M45" s="289"/>
      <c r="N45" s="178"/>
      <c r="O45" s="314"/>
      <c r="P45" s="229"/>
      <c r="U45" s="20"/>
    </row>
    <row r="46" spans="1:28" ht="17.100000000000001" customHeight="1">
      <c r="A46" s="614"/>
      <c r="B46" s="3"/>
      <c r="C46" s="373"/>
      <c r="D46" s="128"/>
      <c r="E46" s="148"/>
      <c r="F46" s="857"/>
      <c r="G46" s="711"/>
      <c r="H46" s="677"/>
      <c r="I46" s="123"/>
      <c r="J46" s="167"/>
      <c r="K46" s="379"/>
      <c r="L46" s="281"/>
      <c r="M46" s="291"/>
      <c r="N46" s="182"/>
      <c r="O46" s="412"/>
      <c r="P46" s="133"/>
      <c r="Q46" s="454"/>
      <c r="R46" s="454"/>
      <c r="S46" s="454"/>
      <c r="T46" s="454"/>
      <c r="U46" s="454"/>
      <c r="V46" s="47"/>
      <c r="W46" s="47"/>
      <c r="X46" s="47"/>
      <c r="Y46" s="47"/>
      <c r="Z46" s="47"/>
      <c r="AA46" s="47"/>
      <c r="AB46" s="47"/>
    </row>
    <row r="47" spans="1:28" ht="17.100000000000001" customHeight="1">
      <c r="A47" s="524"/>
      <c r="B47" s="3"/>
      <c r="C47" s="371"/>
      <c r="D47" s="41"/>
      <c r="E47" s="41"/>
      <c r="F47" s="642"/>
      <c r="G47" s="705"/>
      <c r="H47" s="102"/>
      <c r="I47" s="98"/>
      <c r="J47" s="115"/>
      <c r="K47" s="379"/>
      <c r="L47" s="280"/>
      <c r="M47" s="290"/>
      <c r="N47" s="178"/>
      <c r="O47" s="381"/>
      <c r="P47" s="83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ht="17.100000000000001" customHeight="1">
      <c r="A48" s="614"/>
      <c r="B48" s="3"/>
      <c r="C48" s="373"/>
      <c r="D48" s="141"/>
      <c r="E48" s="231"/>
      <c r="F48" s="858"/>
      <c r="G48" s="711"/>
      <c r="H48" s="677"/>
      <c r="I48" s="232"/>
      <c r="J48" s="167"/>
      <c r="K48" s="379"/>
      <c r="L48" s="281"/>
      <c r="M48" s="291"/>
      <c r="N48" s="182"/>
      <c r="O48" s="412"/>
      <c r="P48" s="133"/>
      <c r="Q48" s="454"/>
      <c r="R48" s="454"/>
      <c r="S48" s="454"/>
      <c r="T48" s="454"/>
      <c r="U48" s="454"/>
      <c r="V48" s="47"/>
      <c r="W48" s="47"/>
      <c r="X48" s="47"/>
      <c r="Y48" s="47"/>
      <c r="Z48" s="47"/>
      <c r="AA48" s="47"/>
      <c r="AB48" s="47"/>
    </row>
    <row r="49" spans="1:28" ht="17.100000000000001" customHeight="1">
      <c r="A49" s="524"/>
      <c r="B49" s="3"/>
      <c r="C49" s="371"/>
      <c r="D49" s="37"/>
      <c r="E49" s="37"/>
      <c r="F49" s="641"/>
      <c r="G49" s="705"/>
      <c r="H49" s="102"/>
      <c r="I49" s="9"/>
      <c r="J49" s="115"/>
      <c r="K49" s="379"/>
      <c r="L49" s="280"/>
      <c r="M49" s="290"/>
      <c r="N49" s="178"/>
      <c r="O49" s="381"/>
      <c r="P49" s="83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ht="17.100000000000001" customHeight="1">
      <c r="A50" s="524"/>
      <c r="B50" s="3"/>
      <c r="C50" s="371"/>
      <c r="D50" s="37"/>
      <c r="E50" s="87"/>
      <c r="F50" s="842"/>
      <c r="G50" s="705"/>
      <c r="H50" s="102"/>
      <c r="I50" s="9"/>
      <c r="J50" s="115"/>
      <c r="K50" s="280"/>
      <c r="L50" s="280"/>
      <c r="M50" s="272"/>
      <c r="N50" s="178"/>
      <c r="O50" s="10"/>
      <c r="P50" s="83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 ht="17.100000000000001" customHeight="1">
      <c r="A51" s="524"/>
      <c r="B51" s="3"/>
      <c r="C51" s="371"/>
      <c r="D51" s="37"/>
      <c r="E51" s="37"/>
      <c r="F51" s="720"/>
      <c r="G51" s="720"/>
      <c r="H51" s="102"/>
      <c r="I51" s="9"/>
      <c r="J51" s="115"/>
      <c r="K51" s="280"/>
      <c r="L51" s="280"/>
      <c r="M51" s="272"/>
      <c r="N51" s="178"/>
      <c r="O51" s="10"/>
      <c r="P51" s="82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s="125" customFormat="1" ht="17.100000000000001" customHeight="1">
      <c r="A52" s="614"/>
      <c r="B52" s="3"/>
      <c r="C52" s="373"/>
      <c r="D52" s="136"/>
      <c r="E52" s="137"/>
      <c r="F52" s="859"/>
      <c r="G52" s="720"/>
      <c r="H52" s="123"/>
      <c r="I52" s="123"/>
      <c r="J52" s="167"/>
      <c r="K52" s="379"/>
      <c r="L52" s="281"/>
      <c r="M52" s="288"/>
      <c r="N52" s="182"/>
      <c r="O52" s="412"/>
      <c r="P52" s="133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  <c r="AB52" s="454"/>
    </row>
    <row r="53" spans="1:28" s="125" customFormat="1" ht="17.100000000000001" customHeight="1">
      <c r="A53" s="614"/>
      <c r="B53" s="3"/>
      <c r="C53" s="374"/>
      <c r="D53" s="36"/>
      <c r="E53" s="128"/>
      <c r="F53" s="724"/>
      <c r="G53" s="726"/>
      <c r="H53" s="129"/>
      <c r="I53" s="123"/>
      <c r="J53" s="167"/>
      <c r="K53" s="379"/>
      <c r="L53" s="281"/>
      <c r="M53" s="288"/>
      <c r="N53" s="182"/>
      <c r="O53" s="412"/>
      <c r="P53" s="380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</row>
    <row r="54" spans="1:28" s="125" customFormat="1" ht="17.100000000000001" customHeight="1">
      <c r="A54" s="614"/>
      <c r="B54" s="3"/>
      <c r="C54" s="374"/>
      <c r="D54" s="36"/>
      <c r="E54" s="128"/>
      <c r="F54" s="724"/>
      <c r="G54" s="726"/>
      <c r="H54" s="129"/>
      <c r="I54" s="123"/>
      <c r="J54" s="167"/>
      <c r="K54" s="379"/>
      <c r="L54" s="281"/>
      <c r="M54" s="288"/>
      <c r="N54" s="182"/>
      <c r="O54" s="412"/>
      <c r="P54" s="380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</row>
    <row r="55" spans="1:28" s="125" customFormat="1" ht="17.100000000000001" customHeight="1">
      <c r="A55" s="449"/>
      <c r="B55" s="13"/>
      <c r="C55" s="34" t="s">
        <v>25</v>
      </c>
      <c r="D55" s="34"/>
      <c r="E55" s="13"/>
      <c r="F55" s="860"/>
      <c r="G55" s="682"/>
      <c r="H55" s="684"/>
      <c r="I55" s="127"/>
      <c r="J55" s="167"/>
      <c r="K55" s="281"/>
      <c r="L55" s="281"/>
      <c r="M55" s="288"/>
      <c r="N55" s="182"/>
      <c r="O55" s="412"/>
      <c r="P55" s="380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454"/>
      <c r="AB55" s="454"/>
    </row>
    <row r="56" spans="1:28" ht="17.100000000000001" customHeight="1">
      <c r="A56" s="614"/>
      <c r="B56" s="3"/>
      <c r="C56" s="373"/>
      <c r="D56" s="141"/>
      <c r="E56" s="504"/>
      <c r="F56" s="861"/>
      <c r="G56" s="725"/>
      <c r="H56" s="677"/>
      <c r="I56" s="505"/>
      <c r="J56" s="167"/>
      <c r="K56" s="379"/>
      <c r="L56" s="281"/>
      <c r="M56" s="506"/>
      <c r="N56" s="226"/>
      <c r="O56" s="412"/>
      <c r="P56" s="133"/>
      <c r="Q56" s="454"/>
      <c r="R56" s="454"/>
      <c r="S56" s="454"/>
      <c r="T56" s="454"/>
      <c r="U56" s="454"/>
      <c r="V56" s="47"/>
      <c r="W56" s="47"/>
      <c r="X56" s="47"/>
      <c r="Y56" s="47"/>
      <c r="Z56" s="47"/>
      <c r="AA56" s="47"/>
      <c r="AB56" s="47"/>
    </row>
    <row r="57" spans="1:28" ht="17.100000000000001" customHeight="1">
      <c r="A57" s="524"/>
      <c r="B57" s="3"/>
      <c r="C57" s="371"/>
      <c r="D57" s="37"/>
      <c r="E57" s="37"/>
      <c r="F57" s="641"/>
      <c r="G57" s="676"/>
      <c r="H57" s="102"/>
      <c r="I57" s="9"/>
      <c r="J57" s="167"/>
      <c r="K57" s="280"/>
      <c r="L57" s="280"/>
      <c r="M57" s="272"/>
      <c r="N57" s="178"/>
      <c r="O57" s="10"/>
      <c r="P57" s="81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ht="17.100000000000001" customHeight="1">
      <c r="A58" s="524"/>
      <c r="B58" s="3"/>
      <c r="C58" s="371"/>
      <c r="D58" s="37"/>
      <c r="E58" s="8"/>
      <c r="F58" s="862"/>
      <c r="G58" s="676"/>
      <c r="H58" s="102"/>
      <c r="I58" s="9"/>
      <c r="J58" s="167"/>
      <c r="K58" s="280"/>
      <c r="L58" s="280"/>
      <c r="M58" s="272"/>
      <c r="N58" s="178"/>
      <c r="O58" s="10"/>
      <c r="P58" s="9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s="125" customFormat="1" ht="17.100000000000001" customHeight="1">
      <c r="A59" s="614"/>
      <c r="B59" s="3"/>
      <c r="C59" s="224"/>
      <c r="D59" s="585"/>
      <c r="E59" s="586"/>
      <c r="F59" s="846"/>
      <c r="G59" s="717"/>
      <c r="H59" s="722"/>
      <c r="I59" s="587"/>
      <c r="J59" s="167"/>
      <c r="K59" s="281"/>
      <c r="L59" s="281"/>
      <c r="M59" s="588"/>
      <c r="N59" s="182"/>
      <c r="O59" s="13"/>
      <c r="P59" s="138"/>
      <c r="Q59" s="454"/>
      <c r="R59" s="139"/>
      <c r="S59" s="140"/>
      <c r="T59" s="456"/>
      <c r="U59" s="454"/>
      <c r="V59" s="454"/>
      <c r="W59" s="454"/>
      <c r="X59" s="454"/>
      <c r="Y59" s="454"/>
      <c r="Z59" s="454"/>
      <c r="AA59" s="454"/>
      <c r="AB59" s="454"/>
    </row>
    <row r="60" spans="1:28" ht="17.100000000000001" customHeight="1">
      <c r="A60" s="524"/>
      <c r="B60" s="3"/>
      <c r="C60" s="372"/>
      <c r="D60" s="277"/>
      <c r="E60" s="218"/>
      <c r="F60" s="863"/>
      <c r="G60" s="729"/>
      <c r="H60" s="102"/>
      <c r="I60" s="220"/>
      <c r="J60" s="167"/>
      <c r="K60" s="379"/>
      <c r="L60" s="280"/>
      <c r="M60" s="292"/>
      <c r="N60" s="223"/>
      <c r="O60" s="381"/>
      <c r="P60" s="233"/>
      <c r="Q60" s="47"/>
      <c r="R60" s="17"/>
      <c r="S60" s="18"/>
      <c r="T60" s="447"/>
      <c r="U60" s="47"/>
      <c r="V60" s="47"/>
      <c r="W60" s="47"/>
      <c r="X60" s="47"/>
      <c r="Y60" s="47"/>
      <c r="Z60" s="47"/>
      <c r="AA60" s="47"/>
      <c r="AB60" s="47"/>
    </row>
    <row r="61" spans="1:28" s="125" customFormat="1" ht="17.100000000000001" customHeight="1">
      <c r="A61" s="524"/>
      <c r="B61" s="3"/>
      <c r="C61" s="372"/>
      <c r="D61" s="39"/>
      <c r="E61" s="39"/>
      <c r="F61" s="846"/>
      <c r="G61" s="717"/>
      <c r="H61" s="718"/>
      <c r="I61" s="93"/>
      <c r="J61" s="167"/>
      <c r="K61" s="379"/>
      <c r="L61" s="280"/>
      <c r="M61" s="289"/>
      <c r="N61" s="178"/>
      <c r="O61" s="381"/>
      <c r="P61" s="233"/>
      <c r="Q61" s="47"/>
      <c r="R61" s="17"/>
      <c r="S61" s="18"/>
      <c r="T61" s="447"/>
      <c r="U61" s="47"/>
      <c r="V61" s="454"/>
      <c r="W61" s="454"/>
      <c r="X61" s="454"/>
      <c r="Y61" s="454"/>
      <c r="Z61" s="454"/>
      <c r="AA61" s="454"/>
      <c r="AB61" s="454"/>
    </row>
    <row r="62" spans="1:28" ht="17.100000000000001" customHeight="1">
      <c r="A62" s="524"/>
      <c r="B62" s="3"/>
      <c r="C62" s="372"/>
      <c r="D62" s="41"/>
      <c r="E62" s="46"/>
      <c r="F62" s="851"/>
      <c r="G62" s="655"/>
      <c r="H62" s="94"/>
      <c r="I62" s="93"/>
      <c r="J62" s="167"/>
      <c r="K62" s="280"/>
      <c r="L62" s="280"/>
      <c r="M62" s="272"/>
      <c r="N62" s="178"/>
      <c r="O62" s="3"/>
      <c r="P62" s="50"/>
      <c r="Q62" s="47"/>
      <c r="R62" s="17"/>
      <c r="S62" s="18"/>
      <c r="T62" s="447"/>
      <c r="U62" s="47"/>
      <c r="V62" s="47"/>
      <c r="W62" s="47"/>
      <c r="X62" s="47"/>
      <c r="Y62" s="47"/>
      <c r="Z62" s="47"/>
      <c r="AA62" s="47"/>
      <c r="AB62" s="47"/>
    </row>
    <row r="63" spans="1:28" ht="17.100000000000001" customHeight="1">
      <c r="A63" s="524"/>
      <c r="B63" s="3"/>
      <c r="C63" s="372"/>
      <c r="D63" s="40"/>
      <c r="E63" s="90"/>
      <c r="F63" s="847"/>
      <c r="G63" s="707"/>
      <c r="H63" s="92"/>
      <c r="I63" s="93"/>
      <c r="J63" s="167"/>
      <c r="K63" s="280"/>
      <c r="L63" s="280"/>
      <c r="M63" s="272"/>
      <c r="N63" s="178"/>
      <c r="O63" s="3"/>
      <c r="P63" s="50"/>
      <c r="Q63" s="47"/>
      <c r="R63" s="17"/>
      <c r="S63" s="18"/>
      <c r="T63" s="447"/>
      <c r="U63" s="47"/>
      <c r="V63" s="47"/>
      <c r="W63" s="47"/>
      <c r="X63" s="47"/>
      <c r="Y63" s="47"/>
      <c r="Z63" s="47"/>
      <c r="AA63" s="47"/>
      <c r="AB63" s="47"/>
    </row>
    <row r="64" spans="1:28" ht="17.100000000000001" customHeight="1">
      <c r="A64" s="524"/>
      <c r="B64" s="3"/>
      <c r="C64" s="371"/>
      <c r="D64" s="37"/>
      <c r="E64" s="37"/>
      <c r="F64" s="641"/>
      <c r="G64" s="657"/>
      <c r="H64" s="52"/>
      <c r="I64" s="9"/>
      <c r="J64" s="115"/>
      <c r="K64" s="280"/>
      <c r="L64" s="280"/>
      <c r="M64" s="272"/>
      <c r="N64" s="178"/>
      <c r="O64" s="10"/>
      <c r="P64" s="81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ht="17.100000000000001" customHeight="1">
      <c r="A65" s="524"/>
      <c r="B65" s="3"/>
      <c r="C65" s="372"/>
      <c r="D65" s="40"/>
      <c r="E65" s="90"/>
      <c r="F65" s="847"/>
      <c r="G65" s="707"/>
      <c r="H65" s="92"/>
      <c r="I65" s="93"/>
      <c r="J65" s="115"/>
      <c r="K65" s="280"/>
      <c r="L65" s="280"/>
      <c r="M65" s="272"/>
      <c r="N65" s="178"/>
      <c r="O65" s="3"/>
      <c r="P65" s="50"/>
      <c r="Q65" s="47"/>
      <c r="R65" s="17"/>
      <c r="S65" s="18"/>
      <c r="T65" s="447"/>
      <c r="U65" s="47"/>
      <c r="V65" s="47"/>
      <c r="W65" s="47"/>
      <c r="X65" s="47"/>
      <c r="Y65" s="47"/>
      <c r="Z65" s="47"/>
      <c r="AA65" s="47"/>
      <c r="AB65" s="47"/>
    </row>
    <row r="66" spans="1:28" ht="17.100000000000001" customHeight="1">
      <c r="A66" s="524"/>
      <c r="B66" s="3"/>
      <c r="C66" s="372"/>
      <c r="D66" s="40"/>
      <c r="E66" s="90"/>
      <c r="F66" s="847"/>
      <c r="G66" s="707"/>
      <c r="H66" s="92"/>
      <c r="I66" s="93"/>
      <c r="J66" s="115"/>
      <c r="K66" s="280"/>
      <c r="L66" s="280"/>
      <c r="M66" s="272"/>
      <c r="N66" s="178"/>
      <c r="O66" s="3"/>
      <c r="P66" s="50"/>
      <c r="Q66" s="47"/>
      <c r="R66" s="17"/>
      <c r="S66" s="18"/>
      <c r="T66" s="447"/>
      <c r="U66" s="47"/>
      <c r="V66" s="47"/>
      <c r="W66" s="47"/>
      <c r="X66" s="47"/>
      <c r="Y66" s="47"/>
      <c r="Z66" s="47"/>
      <c r="AA66" s="47"/>
      <c r="AB66" s="47"/>
    </row>
    <row r="67" spans="1:28" ht="17.100000000000001" customHeight="1">
      <c r="A67" s="524"/>
      <c r="B67" s="3"/>
      <c r="C67" s="371"/>
      <c r="D67" s="37"/>
      <c r="E67" s="37"/>
      <c r="F67" s="641"/>
      <c r="G67" s="705"/>
      <c r="H67" s="102"/>
      <c r="I67" s="9"/>
      <c r="J67" s="115"/>
      <c r="K67" s="379"/>
      <c r="L67" s="280"/>
      <c r="M67" s="290"/>
      <c r="N67" s="178"/>
      <c r="O67" s="381"/>
      <c r="P67" s="83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ht="17.100000000000001" customHeight="1">
      <c r="A68" s="448"/>
      <c r="B68" s="19"/>
      <c r="C68" s="376"/>
      <c r="D68" s="19"/>
      <c r="E68" s="19"/>
      <c r="F68" s="852"/>
      <c r="G68" s="296"/>
      <c r="H68" s="53"/>
      <c r="I68" s="53"/>
      <c r="J68" s="166"/>
      <c r="K68" s="334"/>
      <c r="L68" s="334"/>
      <c r="M68" s="188"/>
      <c r="N68" s="179"/>
      <c r="O68" s="383"/>
      <c r="P68" s="228"/>
      <c r="Q68" s="47"/>
      <c r="R68" s="447"/>
      <c r="S68" s="447"/>
      <c r="T68" s="447"/>
      <c r="U68" s="47"/>
      <c r="V68" s="47"/>
      <c r="W68" s="47"/>
      <c r="X68" s="47"/>
      <c r="Y68" s="47"/>
      <c r="Z68" s="47"/>
      <c r="AA68" s="47"/>
      <c r="AB68" s="47"/>
    </row>
    <row r="69" spans="1:28" ht="17.100000000000001" customHeight="1" thickBot="1">
      <c r="A69" s="448"/>
      <c r="B69" s="944">
        <f>COUNT(B45:B68)</f>
        <v>0</v>
      </c>
      <c r="C69" s="995" t="s">
        <v>15</v>
      </c>
      <c r="D69" s="996"/>
      <c r="E69" s="27"/>
      <c r="F69" s="864"/>
      <c r="G69" s="713">
        <f>SUM(G45:G68)</f>
        <v>0</v>
      </c>
      <c r="H69" s="54"/>
      <c r="I69" s="55"/>
      <c r="J69" s="56"/>
      <c r="K69" s="335"/>
      <c r="L69" s="335"/>
      <c r="M69" s="189"/>
      <c r="N69" s="180"/>
      <c r="O69" s="29"/>
      <c r="P69" s="228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 s="2" customFormat="1" ht="17.100000000000001" customHeight="1">
      <c r="A70" s="119"/>
      <c r="B70" s="319" t="s">
        <v>29</v>
      </c>
      <c r="C70" s="320" t="str">
        <f>'Hut-BP'!C20</f>
        <v>Penjualan 2020</v>
      </c>
      <c r="D70" s="320"/>
      <c r="E70" s="321"/>
      <c r="F70" s="854"/>
      <c r="G70" s="643"/>
      <c r="H70" s="322"/>
      <c r="I70" s="322"/>
      <c r="J70" s="323"/>
      <c r="K70" s="336"/>
      <c r="L70" s="336"/>
      <c r="M70" s="324"/>
      <c r="N70" s="325"/>
      <c r="O70" s="321"/>
      <c r="P70" s="229"/>
      <c r="U70" s="20"/>
    </row>
    <row r="71" spans="1:28" s="2" customFormat="1" ht="17.100000000000001" customHeight="1">
      <c r="A71" s="119"/>
      <c r="B71" s="917"/>
      <c r="C71" s="918"/>
      <c r="D71" s="918"/>
      <c r="E71" s="793"/>
      <c r="F71" s="919"/>
      <c r="G71" s="910"/>
      <c r="H71" s="920"/>
      <c r="I71" s="920"/>
      <c r="J71" s="920"/>
      <c r="K71" s="920"/>
      <c r="L71" s="920"/>
      <c r="M71" s="921"/>
      <c r="N71" s="922"/>
      <c r="O71" s="793"/>
      <c r="P71" s="229"/>
      <c r="U71" s="20"/>
    </row>
    <row r="72" spans="1:28" s="2" customFormat="1" ht="17.100000000000001" customHeight="1">
      <c r="A72" s="119"/>
      <c r="B72" s="923"/>
      <c r="C72" s="924"/>
      <c r="D72" s="924"/>
      <c r="E72" s="537"/>
      <c r="F72" s="925"/>
      <c r="G72" s="926"/>
      <c r="H72" s="578"/>
      <c r="I72" s="578"/>
      <c r="J72" s="578"/>
      <c r="K72" s="578"/>
      <c r="L72" s="578"/>
      <c r="M72" s="927"/>
      <c r="N72" s="928"/>
      <c r="O72" s="537"/>
      <c r="P72" s="229"/>
      <c r="U72" s="20"/>
    </row>
    <row r="73" spans="1:28" ht="17.100000000000001" customHeight="1" thickBot="1">
      <c r="A73" s="448"/>
      <c r="B73" s="944">
        <f>COUNT(B70:B72)</f>
        <v>0</v>
      </c>
      <c r="C73" s="995" t="s">
        <v>15</v>
      </c>
      <c r="D73" s="996"/>
      <c r="E73" s="27"/>
      <c r="F73" s="864"/>
      <c r="G73" s="713">
        <f>SUM(G70:G72)</f>
        <v>0</v>
      </c>
      <c r="H73" s="54"/>
      <c r="I73" s="55"/>
      <c r="J73" s="56"/>
      <c r="K73" s="335"/>
      <c r="L73" s="335"/>
      <c r="M73" s="189"/>
      <c r="N73" s="180"/>
      <c r="O73" s="29"/>
      <c r="P73" s="228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 ht="7.5" customHeight="1">
      <c r="A74" s="448"/>
      <c r="B74" s="75"/>
      <c r="C74" s="75"/>
      <c r="D74" s="75"/>
      <c r="E74" s="75"/>
      <c r="F74" s="855"/>
      <c r="G74" s="644"/>
      <c r="H74" s="76"/>
      <c r="I74" s="76"/>
      <c r="J74" s="76"/>
      <c r="K74" s="76"/>
      <c r="L74" s="76"/>
      <c r="M74" s="77"/>
      <c r="N74" s="181"/>
      <c r="O74" s="75"/>
      <c r="P74" s="228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 ht="17.100000000000001" customHeight="1" thickBot="1">
      <c r="A75" s="448"/>
      <c r="B75" s="26">
        <f>B73+B69</f>
        <v>0</v>
      </c>
      <c r="C75" s="995" t="s">
        <v>13</v>
      </c>
      <c r="D75" s="996"/>
      <c r="E75" s="27"/>
      <c r="F75" s="864"/>
      <c r="G75" s="713">
        <f>G69+G73</f>
        <v>0</v>
      </c>
      <c r="H75" s="54"/>
      <c r="I75" s="55"/>
      <c r="J75" s="56"/>
      <c r="K75" s="335"/>
      <c r="L75" s="335"/>
      <c r="M75" s="189"/>
      <c r="N75" s="180"/>
      <c r="O75" s="29"/>
      <c r="P75" s="228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>
      <c r="A76" s="448"/>
      <c r="B76" s="47"/>
      <c r="C76" s="47"/>
      <c r="D76" s="47"/>
      <c r="E76" s="47"/>
      <c r="F76" s="840"/>
      <c r="G76" s="454"/>
      <c r="H76" s="47"/>
      <c r="I76" s="47"/>
      <c r="J76" s="47"/>
      <c r="K76" s="47"/>
      <c r="L76" s="47"/>
      <c r="M76" s="47"/>
      <c r="N76" s="202"/>
      <c r="O76" s="47"/>
      <c r="P76" s="283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>
      <c r="A77" s="448"/>
      <c r="B77" s="47"/>
      <c r="C77" s="47"/>
      <c r="D77" s="47"/>
      <c r="E77" s="47"/>
      <c r="F77" s="840"/>
      <c r="G77" s="454"/>
      <c r="H77" s="47"/>
      <c r="I77" s="47"/>
      <c r="J77" s="47"/>
      <c r="K77" s="47"/>
      <c r="L77" s="47"/>
      <c r="M77" s="47"/>
      <c r="N77" s="202"/>
      <c r="O77" s="47"/>
      <c r="P77" s="283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>
      <c r="A78" s="448"/>
      <c r="B78" s="47"/>
      <c r="C78" s="47"/>
      <c r="D78" s="47"/>
      <c r="E78" s="47"/>
      <c r="F78" s="840"/>
      <c r="G78" s="454"/>
      <c r="H78" s="47"/>
      <c r="I78" s="47"/>
      <c r="J78" s="47"/>
      <c r="K78" s="47"/>
      <c r="L78" s="47"/>
      <c r="M78" s="47"/>
      <c r="N78" s="202"/>
      <c r="O78" s="47"/>
      <c r="P78" s="283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 ht="20.100000000000001" customHeight="1">
      <c r="A79" s="448"/>
      <c r="B79" s="986" t="s">
        <v>47</v>
      </c>
      <c r="C79" s="986"/>
      <c r="D79" s="986"/>
      <c r="E79" s="986"/>
      <c r="F79" s="986"/>
      <c r="G79" s="986"/>
      <c r="H79" s="986"/>
      <c r="I79" s="986"/>
      <c r="J79" s="986"/>
      <c r="K79" s="986"/>
      <c r="L79" s="986"/>
      <c r="M79" s="986"/>
      <c r="N79" s="986"/>
      <c r="O79" s="986"/>
      <c r="P79" s="445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 ht="20.100000000000001" customHeight="1">
      <c r="A80" s="448"/>
      <c r="B80" s="986" t="s">
        <v>31</v>
      </c>
      <c r="C80" s="986"/>
      <c r="D80" s="986"/>
      <c r="E80" s="986"/>
      <c r="F80" s="986"/>
      <c r="G80" s="986"/>
      <c r="H80" s="986"/>
      <c r="I80" s="986"/>
      <c r="J80" s="986"/>
      <c r="K80" s="986"/>
      <c r="L80" s="986"/>
      <c r="M80" s="986"/>
      <c r="N80" s="986"/>
      <c r="O80" s="986"/>
      <c r="P80" s="445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 ht="20.100000000000001" customHeight="1">
      <c r="A81" s="448"/>
      <c r="B81" s="446"/>
      <c r="C81" s="446"/>
      <c r="D81" s="446"/>
      <c r="E81" s="446"/>
      <c r="F81" s="856"/>
      <c r="G81" s="645"/>
      <c r="H81" s="446"/>
      <c r="I81" s="446"/>
      <c r="J81" s="446"/>
      <c r="K81" s="446"/>
      <c r="L81" s="446"/>
      <c r="M81" s="446"/>
      <c r="N81" s="446"/>
      <c r="O81" s="446"/>
      <c r="P81" s="445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>
      <c r="A82" s="448"/>
      <c r="B82" s="47"/>
      <c r="C82" s="47"/>
      <c r="D82" s="47"/>
      <c r="E82" s="47"/>
      <c r="F82" s="840"/>
      <c r="G82" s="454"/>
      <c r="H82" s="47"/>
      <c r="I82" s="47"/>
      <c r="J82" s="47"/>
      <c r="K82" s="47"/>
      <c r="L82" s="47"/>
      <c r="M82" s="47"/>
      <c r="N82" s="202"/>
      <c r="O82" s="47"/>
      <c r="P82" s="445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 s="2" customFormat="1" ht="17.100000000000001" customHeight="1">
      <c r="A83" s="119"/>
      <c r="B83" s="987" t="s">
        <v>22</v>
      </c>
      <c r="C83" s="435" t="s">
        <v>73</v>
      </c>
      <c r="D83" s="987" t="s">
        <v>0</v>
      </c>
      <c r="E83" s="989" t="s">
        <v>1</v>
      </c>
      <c r="F83" s="1006" t="s">
        <v>2</v>
      </c>
      <c r="G83" s="703" t="s">
        <v>88</v>
      </c>
      <c r="H83" s="1002" t="s">
        <v>14</v>
      </c>
      <c r="I83" s="1003"/>
      <c r="J83" s="1003"/>
      <c r="K83" s="435" t="s">
        <v>73</v>
      </c>
      <c r="L83" s="435" t="s">
        <v>73</v>
      </c>
      <c r="M83" s="161" t="s">
        <v>22</v>
      </c>
      <c r="N83" s="162" t="s">
        <v>49</v>
      </c>
      <c r="O83" s="984" t="s">
        <v>12</v>
      </c>
      <c r="P83" s="80"/>
      <c r="Q83" s="1005" t="str">
        <f>'Hut-BP'!Q52:AB52</f>
        <v>Terbit 2020</v>
      </c>
      <c r="R83" s="1008"/>
      <c r="S83" s="1008"/>
      <c r="T83" s="1008"/>
      <c r="U83" s="1008"/>
      <c r="V83" s="1008"/>
      <c r="W83" s="1008"/>
      <c r="X83" s="1008"/>
      <c r="Y83" s="1008"/>
      <c r="Z83" s="1008"/>
      <c r="AA83" s="1008"/>
      <c r="AB83" s="1009"/>
    </row>
    <row r="84" spans="1:28" s="2" customFormat="1" ht="17.100000000000001" customHeight="1" thickBot="1">
      <c r="A84" s="119"/>
      <c r="B84" s="988"/>
      <c r="C84" s="304" t="s">
        <v>74</v>
      </c>
      <c r="D84" s="988"/>
      <c r="E84" s="990"/>
      <c r="F84" s="1007"/>
      <c r="G84" s="704" t="s">
        <v>89</v>
      </c>
      <c r="H84" s="31" t="s">
        <v>86</v>
      </c>
      <c r="I84" s="32" t="s">
        <v>23</v>
      </c>
      <c r="J84" s="33" t="s">
        <v>36</v>
      </c>
      <c r="K84" s="304" t="s">
        <v>77</v>
      </c>
      <c r="L84" s="304" t="s">
        <v>75</v>
      </c>
      <c r="M84" s="31" t="s">
        <v>23</v>
      </c>
      <c r="N84" s="163" t="s">
        <v>48</v>
      </c>
      <c r="O84" s="985"/>
      <c r="P84" s="80"/>
      <c r="Q84" s="436" t="s">
        <v>58</v>
      </c>
      <c r="R84" s="436" t="s">
        <v>59</v>
      </c>
      <c r="S84" s="436" t="s">
        <v>60</v>
      </c>
      <c r="T84" s="436" t="s">
        <v>61</v>
      </c>
      <c r="U84" s="436" t="s">
        <v>62</v>
      </c>
      <c r="V84" s="436" t="s">
        <v>63</v>
      </c>
      <c r="W84" s="436" t="s">
        <v>64</v>
      </c>
      <c r="X84" s="436" t="s">
        <v>65</v>
      </c>
      <c r="Y84" s="436" t="s">
        <v>66</v>
      </c>
      <c r="Z84" s="436" t="s">
        <v>67</v>
      </c>
      <c r="AA84" s="436" t="s">
        <v>68</v>
      </c>
      <c r="AB84" s="436" t="s">
        <v>69</v>
      </c>
    </row>
    <row r="85" spans="1:28" s="2" customFormat="1" ht="17.100000000000001" customHeight="1">
      <c r="A85" s="119"/>
      <c r="B85" s="6" t="s">
        <v>28</v>
      </c>
      <c r="C85" s="7" t="str">
        <f>'Hut-BP'!C8</f>
        <v>Penjualan sd. 2019</v>
      </c>
      <c r="D85" s="7"/>
      <c r="E85" s="8"/>
      <c r="F85" s="841"/>
      <c r="G85" s="654"/>
      <c r="H85" s="9"/>
      <c r="I85" s="9"/>
      <c r="J85" s="115"/>
      <c r="K85" s="280"/>
      <c r="L85" s="280"/>
      <c r="M85" s="193"/>
      <c r="N85" s="178"/>
      <c r="O85" s="8"/>
      <c r="P85" s="80"/>
      <c r="Q85" s="628"/>
      <c r="R85" s="628"/>
      <c r="S85" s="628"/>
      <c r="T85" s="628"/>
      <c r="U85" s="629"/>
      <c r="V85" s="628"/>
      <c r="W85" s="628"/>
      <c r="X85" s="628"/>
      <c r="Y85" s="628"/>
      <c r="Z85" s="628"/>
      <c r="AA85" s="628"/>
      <c r="AB85" s="628"/>
    </row>
    <row r="86" spans="1:28" ht="17.100000000000001" customHeight="1">
      <c r="A86" s="524"/>
      <c r="B86" s="13"/>
      <c r="C86" s="372"/>
      <c r="D86" s="41"/>
      <c r="E86" s="46"/>
      <c r="F86" s="851"/>
      <c r="G86" s="712"/>
      <c r="H86" s="102"/>
      <c r="I86" s="93"/>
      <c r="J86" s="167"/>
      <c r="K86" s="638"/>
      <c r="L86" s="576"/>
      <c r="M86" s="574"/>
      <c r="N86" s="611"/>
      <c r="O86" s="381"/>
      <c r="P86" s="233"/>
      <c r="Q86" s="947"/>
      <c r="R86" s="947"/>
      <c r="S86" s="947"/>
      <c r="T86" s="947"/>
      <c r="U86" s="948"/>
      <c r="V86" s="948"/>
      <c r="W86" s="947"/>
      <c r="X86" s="947"/>
      <c r="Y86" s="947"/>
      <c r="Z86" s="947"/>
      <c r="AA86" s="947"/>
      <c r="AB86" s="947"/>
    </row>
    <row r="87" spans="1:28" ht="17.100000000000001" customHeight="1">
      <c r="A87" s="448"/>
      <c r="B87" s="19"/>
      <c r="C87" s="254"/>
      <c r="D87" s="19"/>
      <c r="E87" s="19"/>
      <c r="F87" s="852"/>
      <c r="G87" s="296"/>
      <c r="H87" s="53"/>
      <c r="I87" s="53"/>
      <c r="J87" s="166"/>
      <c r="K87" s="334"/>
      <c r="L87" s="334"/>
      <c r="M87" s="200"/>
      <c r="N87" s="179"/>
      <c r="O87" s="19"/>
      <c r="P87" s="85"/>
      <c r="Q87" s="948"/>
      <c r="R87" s="948"/>
      <c r="S87" s="948"/>
      <c r="T87" s="948"/>
      <c r="U87" s="948"/>
      <c r="V87" s="948"/>
      <c r="W87" s="948"/>
      <c r="X87" s="948"/>
      <c r="Y87" s="948"/>
      <c r="Z87" s="948"/>
      <c r="AA87" s="948"/>
      <c r="AB87" s="948"/>
    </row>
    <row r="88" spans="1:28" ht="17.100000000000001" customHeight="1" thickBot="1">
      <c r="A88" s="448"/>
      <c r="B88" s="944">
        <f>COUNT(B85:B87)</f>
        <v>0</v>
      </c>
      <c r="C88" s="995" t="s">
        <v>15</v>
      </c>
      <c r="D88" s="996"/>
      <c r="E88" s="27"/>
      <c r="F88" s="864"/>
      <c r="G88" s="710">
        <f>SUM(G85:G87)</f>
        <v>0</v>
      </c>
      <c r="H88" s="54"/>
      <c r="I88" s="55"/>
      <c r="J88" s="56"/>
      <c r="K88" s="335"/>
      <c r="L88" s="335"/>
      <c r="M88" s="189"/>
      <c r="N88" s="180"/>
      <c r="O88" s="29"/>
      <c r="P88" s="85"/>
      <c r="Q88" s="948"/>
      <c r="R88" s="948"/>
      <c r="S88" s="948"/>
      <c r="T88" s="948"/>
      <c r="U88" s="948"/>
      <c r="V88" s="948"/>
      <c r="W88" s="948"/>
      <c r="X88" s="948"/>
      <c r="Y88" s="948"/>
      <c r="Z88" s="948"/>
      <c r="AA88" s="948"/>
      <c r="AB88" s="948"/>
    </row>
    <row r="89" spans="1:28" s="2" customFormat="1" ht="17.100000000000001" customHeight="1">
      <c r="A89" s="119"/>
      <c r="B89" s="319" t="s">
        <v>29</v>
      </c>
      <c r="C89" s="320" t="str">
        <f>'Hut-BP'!C20</f>
        <v>Penjualan 2020</v>
      </c>
      <c r="D89" s="320"/>
      <c r="E89" s="321"/>
      <c r="F89" s="854"/>
      <c r="G89" s="643"/>
      <c r="H89" s="322"/>
      <c r="I89" s="322"/>
      <c r="J89" s="323"/>
      <c r="K89" s="336"/>
      <c r="L89" s="336"/>
      <c r="M89" s="324"/>
      <c r="N89" s="325"/>
      <c r="O89" s="321"/>
      <c r="P89" s="80"/>
      <c r="Q89" s="947"/>
      <c r="R89" s="947"/>
      <c r="S89" s="947"/>
      <c r="T89" s="947"/>
      <c r="U89" s="949"/>
      <c r="V89" s="947"/>
      <c r="W89" s="947"/>
      <c r="X89" s="947"/>
      <c r="Y89" s="947"/>
      <c r="Z89" s="947"/>
      <c r="AA89" s="947"/>
      <c r="AB89" s="947"/>
    </row>
    <row r="90" spans="1:28" s="125" customFormat="1" ht="17.100000000000001" customHeight="1">
      <c r="A90" s="449"/>
      <c r="B90" s="3"/>
      <c r="C90" s="801"/>
      <c r="D90" s="561"/>
      <c r="E90" s="561"/>
      <c r="F90" s="865"/>
      <c r="G90" s="805"/>
      <c r="H90" s="806"/>
      <c r="I90" s="806"/>
      <c r="J90" s="807"/>
      <c r="K90" s="876"/>
      <c r="L90" s="876"/>
      <c r="M90" s="880"/>
      <c r="N90" s="876"/>
      <c r="O90" s="814"/>
      <c r="P90" s="521"/>
      <c r="Q90" s="947"/>
      <c r="R90" s="947"/>
      <c r="S90" s="947"/>
      <c r="T90" s="947"/>
      <c r="U90" s="948"/>
      <c r="V90" s="948"/>
      <c r="W90" s="947"/>
      <c r="X90" s="947"/>
      <c r="Y90" s="947"/>
      <c r="Z90" s="947"/>
      <c r="AA90" s="947"/>
      <c r="AB90" s="947"/>
    </row>
    <row r="91" spans="1:28" ht="17.100000000000001" customHeight="1">
      <c r="A91" s="448"/>
      <c r="B91" s="528"/>
      <c r="C91" s="528"/>
      <c r="D91" s="529"/>
      <c r="E91" s="530"/>
      <c r="F91" s="808"/>
      <c r="G91" s="936"/>
      <c r="H91" s="531"/>
      <c r="I91" s="532"/>
      <c r="J91" s="532"/>
      <c r="K91" s="533"/>
      <c r="L91" s="534"/>
      <c r="M91" s="535"/>
      <c r="N91" s="536"/>
      <c r="O91" s="537"/>
      <c r="P91" s="228"/>
      <c r="Q91" s="947"/>
      <c r="R91" s="947"/>
      <c r="S91" s="947"/>
      <c r="T91" s="947"/>
      <c r="U91" s="948"/>
      <c r="V91" s="948"/>
      <c r="W91" s="947"/>
      <c r="X91" s="947"/>
      <c r="Y91" s="947"/>
      <c r="Z91" s="947"/>
      <c r="AA91" s="947"/>
      <c r="AB91" s="947"/>
    </row>
    <row r="92" spans="1:28" ht="17.100000000000001" customHeight="1" thickBot="1">
      <c r="A92" s="448"/>
      <c r="B92" s="944">
        <f>COUNT(B89:B91)</f>
        <v>0</v>
      </c>
      <c r="C92" s="995" t="s">
        <v>15</v>
      </c>
      <c r="D92" s="996"/>
      <c r="E92" s="27"/>
      <c r="F92" s="864"/>
      <c r="G92" s="710">
        <f>SUM(G89:G91)</f>
        <v>0</v>
      </c>
      <c r="H92" s="54"/>
      <c r="I92" s="55"/>
      <c r="J92" s="56"/>
      <c r="K92" s="335"/>
      <c r="L92" s="335"/>
      <c r="M92" s="189"/>
      <c r="N92" s="180"/>
      <c r="O92" s="29"/>
      <c r="P92" s="85"/>
      <c r="Q92" s="948"/>
      <c r="R92" s="948"/>
      <c r="S92" s="948"/>
      <c r="T92" s="948"/>
      <c r="U92" s="948"/>
      <c r="V92" s="948"/>
      <c r="W92" s="948"/>
      <c r="X92" s="948"/>
      <c r="Y92" s="948"/>
      <c r="Z92" s="948"/>
      <c r="AA92" s="948"/>
      <c r="AB92" s="948"/>
    </row>
    <row r="93" spans="1:28" ht="7.5" customHeight="1">
      <c r="A93" s="448"/>
      <c r="B93" s="75"/>
      <c r="C93" s="75"/>
      <c r="D93" s="75"/>
      <c r="E93" s="75"/>
      <c r="F93" s="855"/>
      <c r="G93" s="644"/>
      <c r="H93" s="76"/>
      <c r="I93" s="76"/>
      <c r="J93" s="76"/>
      <c r="K93" s="76"/>
      <c r="L93" s="76"/>
      <c r="M93" s="77"/>
      <c r="N93" s="181"/>
      <c r="O93" s="75"/>
      <c r="P93" s="85"/>
      <c r="Q93" s="452"/>
      <c r="R93" s="452"/>
      <c r="S93" s="452"/>
      <c r="T93" s="452"/>
      <c r="U93" s="452"/>
      <c r="V93" s="452"/>
      <c r="W93" s="452"/>
      <c r="X93" s="452"/>
      <c r="Y93" s="452"/>
      <c r="Z93" s="452"/>
      <c r="AA93" s="452"/>
      <c r="AB93" s="452"/>
    </row>
    <row r="94" spans="1:28" ht="17.100000000000001" customHeight="1" thickBot="1">
      <c r="A94" s="448"/>
      <c r="B94" s="26">
        <f>B92+B88</f>
        <v>0</v>
      </c>
      <c r="C94" s="995" t="s">
        <v>13</v>
      </c>
      <c r="D94" s="996"/>
      <c r="E94" s="27"/>
      <c r="F94" s="864"/>
      <c r="G94" s="26">
        <f>G92+G88</f>
        <v>0</v>
      </c>
      <c r="H94" s="54"/>
      <c r="I94" s="55"/>
      <c r="J94" s="56"/>
      <c r="K94" s="335"/>
      <c r="L94" s="335"/>
      <c r="M94" s="189"/>
      <c r="N94" s="180"/>
      <c r="O94" s="29"/>
      <c r="P94" s="85"/>
      <c r="Q94" s="453">
        <f>SUM(Q85:Q93)</f>
        <v>0</v>
      </c>
      <c r="R94" s="453">
        <f>SUM(R85:R93)</f>
        <v>0</v>
      </c>
      <c r="S94" s="453">
        <f t="shared" ref="S94:AB94" si="0">SUM(S85:S93)</f>
        <v>0</v>
      </c>
      <c r="T94" s="453">
        <f t="shared" si="0"/>
        <v>0</v>
      </c>
      <c r="U94" s="453">
        <f t="shared" si="0"/>
        <v>0</v>
      </c>
      <c r="V94" s="453">
        <f t="shared" si="0"/>
        <v>0</v>
      </c>
      <c r="W94" s="453">
        <f t="shared" si="0"/>
        <v>0</v>
      </c>
      <c r="X94" s="453">
        <f t="shared" si="0"/>
        <v>0</v>
      </c>
      <c r="Y94" s="453">
        <f t="shared" si="0"/>
        <v>0</v>
      </c>
      <c r="Z94" s="453">
        <f t="shared" si="0"/>
        <v>0</v>
      </c>
      <c r="AA94" s="453">
        <f t="shared" si="0"/>
        <v>0</v>
      </c>
      <c r="AB94" s="453">
        <f t="shared" si="0"/>
        <v>0</v>
      </c>
    </row>
    <row r="95" spans="1:28" ht="12.75" customHeight="1">
      <c r="A95" s="47"/>
      <c r="B95" s="47"/>
      <c r="C95" s="47"/>
      <c r="D95" s="47"/>
      <c r="E95" s="47"/>
      <c r="F95" s="840"/>
      <c r="G95" s="454"/>
      <c r="H95" s="47"/>
      <c r="I95" s="47"/>
      <c r="J95" s="47"/>
      <c r="K95" s="47"/>
      <c r="L95" s="47"/>
      <c r="M95" s="77"/>
      <c r="N95" s="202"/>
      <c r="O95" s="47"/>
      <c r="P95" s="445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spans="1:28" ht="17.100000000000001" customHeight="1" thickBot="1">
      <c r="A96" s="47"/>
      <c r="B96" s="26">
        <f>B94+B75+B35</f>
        <v>0</v>
      </c>
      <c r="C96" s="995" t="s">
        <v>13</v>
      </c>
      <c r="D96" s="996"/>
      <c r="E96" s="27"/>
      <c r="F96" s="864"/>
      <c r="G96" s="26">
        <f>G94+G75+G35</f>
        <v>0</v>
      </c>
      <c r="H96" s="28"/>
      <c r="I96" s="29"/>
      <c r="J96" s="30"/>
      <c r="K96" s="337"/>
      <c r="L96" s="337"/>
      <c r="M96" s="189"/>
      <c r="N96" s="184"/>
      <c r="O96" s="29"/>
      <c r="P96" s="445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 spans="1:28">
      <c r="A97" s="448"/>
      <c r="B97" s="47"/>
      <c r="C97" s="47"/>
      <c r="D97" s="47"/>
      <c r="E97" s="47"/>
      <c r="F97" s="840"/>
      <c r="G97" s="454"/>
      <c r="H97" s="47"/>
      <c r="I97" s="47"/>
      <c r="J97" s="47"/>
      <c r="K97" s="47"/>
      <c r="L97" s="47"/>
      <c r="M97" s="47"/>
      <c r="N97" s="202"/>
      <c r="O97" s="47"/>
      <c r="P97" s="283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 spans="1:28">
      <c r="A98" s="448"/>
      <c r="B98" s="47"/>
      <c r="C98" s="47"/>
      <c r="N98" s="202"/>
      <c r="O98" s="47"/>
      <c r="P98" s="283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 spans="1:28">
      <c r="A99" s="448"/>
      <c r="B99" s="47"/>
      <c r="C99" s="47"/>
      <c r="D99" s="47"/>
      <c r="E99" s="47"/>
      <c r="F99" s="840"/>
      <c r="G99" s="454"/>
      <c r="H99" s="47"/>
      <c r="I99" s="47"/>
      <c r="J99" s="47"/>
      <c r="K99" s="47"/>
      <c r="L99" s="47"/>
      <c r="M99" s="47"/>
      <c r="N99" s="202"/>
      <c r="O99" s="47"/>
      <c r="P99" s="283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</sheetData>
  <sortState ref="A83:R91">
    <sortCondition ref="F83:F91"/>
  </sortState>
  <mergeCells count="35">
    <mergeCell ref="Q83:AB83"/>
    <mergeCell ref="B2:O2"/>
    <mergeCell ref="B3:O3"/>
    <mergeCell ref="B5:B6"/>
    <mergeCell ref="D5:D6"/>
    <mergeCell ref="E5:E6"/>
    <mergeCell ref="F5:F6"/>
    <mergeCell ref="H5:J5"/>
    <mergeCell ref="O5:O6"/>
    <mergeCell ref="B39:O39"/>
    <mergeCell ref="B40:O40"/>
    <mergeCell ref="B43:B44"/>
    <mergeCell ref="D43:D44"/>
    <mergeCell ref="E43:E44"/>
    <mergeCell ref="F43:F44"/>
    <mergeCell ref="H43:J43"/>
    <mergeCell ref="C29:D29"/>
    <mergeCell ref="C33:D33"/>
    <mergeCell ref="C69:D69"/>
    <mergeCell ref="C73:D73"/>
    <mergeCell ref="C88:D88"/>
    <mergeCell ref="B79:O79"/>
    <mergeCell ref="B80:O80"/>
    <mergeCell ref="B83:B84"/>
    <mergeCell ref="D83:D84"/>
    <mergeCell ref="E83:E84"/>
    <mergeCell ref="F83:F84"/>
    <mergeCell ref="H83:J83"/>
    <mergeCell ref="O83:O84"/>
    <mergeCell ref="O43:O44"/>
    <mergeCell ref="C92:D92"/>
    <mergeCell ref="C35:D35"/>
    <mergeCell ref="C75:D75"/>
    <mergeCell ref="C94:D94"/>
    <mergeCell ref="C96:D96"/>
  </mergeCells>
  <pageMargins left="0.5" right="0.2" top="0.5" bottom="0.2" header="0" footer="0"/>
  <pageSetup paperSize="256" scale="9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63"/>
  <sheetViews>
    <sheetView topLeftCell="A43" workbookViewId="0">
      <selection activeCell="B10" sqref="B10:O14"/>
    </sheetView>
  </sheetViews>
  <sheetFormatPr defaultRowHeight="12.75"/>
  <cols>
    <col min="1" max="1" width="7.85546875" style="299" customWidth="1"/>
    <col min="2" max="2" width="4.5703125" style="16" customWidth="1"/>
    <col min="3" max="3" width="8.42578125" style="16" customWidth="1"/>
    <col min="4" max="4" width="25.5703125" style="16" customWidth="1"/>
    <col min="5" max="5" width="20.42578125" style="16" customWidth="1"/>
    <col min="6" max="7" width="11.28515625" style="16" customWidth="1"/>
    <col min="8" max="13" width="10.7109375" style="16" customWidth="1"/>
    <col min="14" max="14" width="12.140625" style="176" customWidth="1"/>
    <col min="15" max="15" width="25.5703125" style="16" customWidth="1"/>
    <col min="16" max="16" width="12.5703125" style="21" customWidth="1"/>
    <col min="17" max="16384" width="9.140625" style="16"/>
  </cols>
  <sheetData>
    <row r="1" spans="1:29" ht="20.100000000000001" customHeight="1">
      <c r="A1" s="458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02"/>
      <c r="O1" s="47"/>
      <c r="P1" s="445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0.100000000000001" customHeight="1">
      <c r="A2" s="458"/>
      <c r="B2" s="986" t="s">
        <v>45</v>
      </c>
      <c r="C2" s="986"/>
      <c r="D2" s="986"/>
      <c r="E2" s="986"/>
      <c r="F2" s="986"/>
      <c r="G2" s="986"/>
      <c r="H2" s="986"/>
      <c r="I2" s="986"/>
      <c r="J2" s="986"/>
      <c r="K2" s="986"/>
      <c r="L2" s="986"/>
      <c r="M2" s="986"/>
      <c r="N2" s="986"/>
      <c r="O2" s="986"/>
      <c r="P2" s="445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20.100000000000001" customHeight="1">
      <c r="A3" s="458"/>
      <c r="B3" s="986" t="s">
        <v>40</v>
      </c>
      <c r="C3" s="986"/>
      <c r="D3" s="986"/>
      <c r="E3" s="986"/>
      <c r="F3" s="986"/>
      <c r="G3" s="986"/>
      <c r="H3" s="986"/>
      <c r="I3" s="986"/>
      <c r="J3" s="986"/>
      <c r="K3" s="986"/>
      <c r="L3" s="986"/>
      <c r="M3" s="986"/>
      <c r="N3" s="986"/>
      <c r="O3" s="986"/>
      <c r="P3" s="4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20.100000000000001" customHeight="1">
      <c r="A4" s="458"/>
      <c r="B4" s="446"/>
      <c r="C4" s="446"/>
      <c r="D4" s="446"/>
      <c r="E4" s="446"/>
      <c r="F4" s="446"/>
      <c r="G4" s="647"/>
      <c r="H4" s="446"/>
      <c r="I4" s="446"/>
      <c r="J4" s="446"/>
      <c r="K4" s="446"/>
      <c r="L4" s="446"/>
      <c r="M4" s="446"/>
      <c r="N4" s="446"/>
      <c r="O4" s="446"/>
      <c r="P4" s="445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>
      <c r="A5" s="45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02"/>
      <c r="O5" s="47"/>
      <c r="P5" s="445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17.100000000000001" customHeight="1">
      <c r="A6" s="300"/>
      <c r="B6" s="987" t="s">
        <v>22</v>
      </c>
      <c r="C6" s="435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435" t="s">
        <v>73</v>
      </c>
      <c r="L6" s="435" t="s">
        <v>73</v>
      </c>
      <c r="M6" s="161" t="s">
        <v>22</v>
      </c>
      <c r="N6" s="162" t="s">
        <v>49</v>
      </c>
      <c r="O6" s="984" t="s">
        <v>12</v>
      </c>
      <c r="P6" s="22"/>
    </row>
    <row r="7" spans="1:29" s="2" customFormat="1" ht="17.100000000000001" customHeight="1" thickBot="1">
      <c r="A7" s="300"/>
      <c r="B7" s="988"/>
      <c r="C7" s="304" t="s">
        <v>74</v>
      </c>
      <c r="D7" s="988"/>
      <c r="E7" s="990"/>
      <c r="F7" s="1001"/>
      <c r="G7" s="650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"/>
    </row>
    <row r="8" spans="1:29" s="2" customFormat="1" ht="17.100000000000001" customHeight="1">
      <c r="A8" s="300"/>
      <c r="B8" s="6" t="s">
        <v>28</v>
      </c>
      <c r="C8" s="7" t="str">
        <f>'Hut-BP'!C8</f>
        <v>Penjualan sd. 2019</v>
      </c>
      <c r="D8" s="7"/>
      <c r="E8" s="8"/>
      <c r="F8" s="8"/>
      <c r="G8" s="527"/>
      <c r="H8" s="9"/>
      <c r="I8" s="9"/>
      <c r="J8" s="115"/>
      <c r="K8" s="357"/>
      <c r="L8" s="280"/>
      <c r="M8" s="173"/>
      <c r="N8" s="178"/>
      <c r="O8" s="8"/>
      <c r="P8" s="78"/>
      <c r="U8" s="20"/>
    </row>
    <row r="9" spans="1:29" s="2" customFormat="1" ht="17.100000000000001" customHeight="1">
      <c r="A9" s="301"/>
      <c r="B9" s="604"/>
      <c r="C9" s="605" t="s">
        <v>25</v>
      </c>
      <c r="D9" s="7"/>
      <c r="E9" s="8"/>
      <c r="F9" s="606"/>
      <c r="G9" s="700"/>
      <c r="H9" s="9"/>
      <c r="I9" s="9"/>
      <c r="J9" s="602"/>
      <c r="K9" s="603"/>
      <c r="L9" s="603"/>
      <c r="M9" s="187"/>
      <c r="N9" s="223"/>
      <c r="O9" s="8"/>
      <c r="P9" s="80"/>
      <c r="Q9" s="451"/>
      <c r="R9" s="451"/>
      <c r="S9" s="451"/>
      <c r="T9" s="451"/>
      <c r="U9" s="451"/>
      <c r="V9" s="451"/>
      <c r="W9" s="451"/>
      <c r="X9" s="451"/>
      <c r="Y9" s="451"/>
      <c r="Z9" s="451"/>
      <c r="AA9" s="451"/>
      <c r="AB9" s="451"/>
      <c r="AC9" s="623"/>
    </row>
    <row r="10" spans="1:29" s="2" customFormat="1" ht="17.100000000000001" customHeight="1">
      <c r="A10" s="300"/>
      <c r="B10" s="819"/>
      <c r="C10" s="809"/>
      <c r="D10" s="556"/>
      <c r="E10" s="556"/>
      <c r="F10" s="810"/>
      <c r="G10" s="811"/>
      <c r="H10" s="812"/>
      <c r="I10" s="813"/>
      <c r="J10" s="803"/>
      <c r="K10" s="360"/>
      <c r="L10" s="336"/>
      <c r="M10" s="387"/>
      <c r="N10" s="325"/>
      <c r="O10" s="607"/>
      <c r="P10" s="78"/>
      <c r="U10" s="20"/>
    </row>
    <row r="11" spans="1:29" s="2" customFormat="1" ht="17.100000000000001" customHeight="1">
      <c r="A11" s="300"/>
      <c r="B11" s="819"/>
      <c r="C11" s="809"/>
      <c r="D11" s="561"/>
      <c r="E11" s="556"/>
      <c r="F11" s="820"/>
      <c r="G11" s="820"/>
      <c r="H11" s="821"/>
      <c r="I11" s="822"/>
      <c r="J11" s="822"/>
      <c r="K11" s="816"/>
      <c r="L11" s="817"/>
      <c r="M11" s="818"/>
      <c r="N11" s="325"/>
      <c r="O11" s="321"/>
      <c r="P11" s="78"/>
      <c r="U11" s="20"/>
    </row>
    <row r="12" spans="1:29" s="2" customFormat="1" ht="17.100000000000001" customHeight="1">
      <c r="A12" s="300"/>
      <c r="B12" s="819"/>
      <c r="C12" s="809"/>
      <c r="D12" s="561"/>
      <c r="E12" s="556"/>
      <c r="F12" s="835"/>
      <c r="G12" s="835"/>
      <c r="H12" s="836"/>
      <c r="I12" s="837"/>
      <c r="J12" s="837"/>
      <c r="K12" s="816"/>
      <c r="L12" s="817"/>
      <c r="M12" s="818"/>
      <c r="N12" s="325"/>
      <c r="O12" s="321"/>
      <c r="P12" s="78"/>
      <c r="U12" s="20"/>
    </row>
    <row r="13" spans="1:29" s="2" customFormat="1" ht="17.100000000000001" customHeight="1">
      <c r="A13" s="300"/>
      <c r="B13" s="819"/>
      <c r="C13" s="809"/>
      <c r="D13" s="838"/>
      <c r="E13" s="556"/>
      <c r="F13" s="867"/>
      <c r="G13" s="867"/>
      <c r="H13" s="868"/>
      <c r="I13" s="803"/>
      <c r="J13" s="803"/>
      <c r="K13" s="816"/>
      <c r="L13" s="817"/>
      <c r="M13" s="818"/>
      <c r="N13" s="325"/>
      <c r="O13" s="321"/>
      <c r="P13" s="78"/>
      <c r="U13" s="20"/>
    </row>
    <row r="14" spans="1:29" ht="17.100000000000001" customHeight="1">
      <c r="A14" s="458"/>
      <c r="B14" s="19"/>
      <c r="C14" s="254"/>
      <c r="D14" s="19"/>
      <c r="E14" s="19"/>
      <c r="F14" s="19"/>
      <c r="G14" s="254"/>
      <c r="H14" s="53"/>
      <c r="I14" s="53"/>
      <c r="J14" s="166"/>
      <c r="K14" s="358"/>
      <c r="L14" s="334"/>
      <c r="M14" s="174"/>
      <c r="N14" s="179"/>
      <c r="O14" s="19"/>
      <c r="P14" s="77"/>
      <c r="Q14" s="47"/>
      <c r="R14" s="447"/>
      <c r="S14" s="447"/>
      <c r="T14" s="4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7.100000000000001" customHeight="1" thickBot="1">
      <c r="A15" s="458"/>
      <c r="B15" s="944">
        <f>COUNT(B8:B14)</f>
        <v>0</v>
      </c>
      <c r="C15" s="995" t="s">
        <v>15</v>
      </c>
      <c r="D15" s="996"/>
      <c r="E15" s="27"/>
      <c r="F15" s="27"/>
      <c r="G15" s="658">
        <f>SUM(G8:G14)</f>
        <v>0</v>
      </c>
      <c r="H15" s="54"/>
      <c r="I15" s="55"/>
      <c r="J15" s="56"/>
      <c r="K15" s="359"/>
      <c r="L15" s="335"/>
      <c r="M15" s="175"/>
      <c r="N15" s="180"/>
      <c r="O15" s="29"/>
      <c r="P15" s="7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s="2" customFormat="1" ht="17.100000000000001" customHeight="1">
      <c r="A16" s="300"/>
      <c r="B16" s="319" t="s">
        <v>29</v>
      </c>
      <c r="C16" s="320" t="str">
        <f>'Hut-BP'!C20</f>
        <v>Penjualan 2020</v>
      </c>
      <c r="D16" s="320"/>
      <c r="E16" s="321"/>
      <c r="F16" s="321"/>
      <c r="G16" s="321"/>
      <c r="H16" s="322"/>
      <c r="I16" s="322"/>
      <c r="J16" s="323"/>
      <c r="K16" s="360"/>
      <c r="L16" s="336"/>
      <c r="M16" s="387"/>
      <c r="N16" s="325"/>
      <c r="O16" s="321"/>
      <c r="P16" s="78"/>
      <c r="U16" s="20"/>
    </row>
    <row r="17" spans="1:29" s="2" customFormat="1" ht="17.100000000000001" customHeight="1">
      <c r="A17" s="300"/>
      <c r="B17" s="819"/>
      <c r="C17" s="809"/>
      <c r="D17" s="838"/>
      <c r="E17" s="556"/>
      <c r="F17" s="867"/>
      <c r="G17" s="867"/>
      <c r="H17" s="868"/>
      <c r="I17" s="803"/>
      <c r="J17" s="803"/>
      <c r="K17" s="816"/>
      <c r="L17" s="817"/>
      <c r="M17" s="818"/>
      <c r="N17" s="325"/>
      <c r="O17" s="321"/>
      <c r="P17" s="78"/>
      <c r="U17" s="20"/>
    </row>
    <row r="18" spans="1:29" s="21" customFormat="1" ht="17.100000000000001" customHeight="1">
      <c r="A18" s="458"/>
      <c r="B18" s="3"/>
      <c r="C18" s="217"/>
      <c r="D18" s="8"/>
      <c r="E18" s="8"/>
      <c r="F18" s="8"/>
      <c r="G18" s="527"/>
      <c r="H18" s="9"/>
      <c r="I18" s="9"/>
      <c r="J18" s="115"/>
      <c r="K18" s="357"/>
      <c r="L18" s="280"/>
      <c r="M18" s="173"/>
      <c r="N18" s="178"/>
      <c r="O18" s="8"/>
      <c r="P18" s="77"/>
      <c r="Q18" s="47"/>
      <c r="R18" s="47"/>
      <c r="S18" s="47"/>
      <c r="T18" s="47"/>
      <c r="U18" s="47"/>
      <c r="V18" s="445"/>
      <c r="W18" s="445"/>
      <c r="X18" s="445"/>
      <c r="Y18" s="445"/>
      <c r="Z18" s="445"/>
      <c r="AA18" s="445"/>
      <c r="AB18" s="445"/>
      <c r="AC18" s="445"/>
    </row>
    <row r="19" spans="1:29" s="21" customFormat="1" ht="17.100000000000001" customHeight="1" thickBot="1">
      <c r="A19" s="458"/>
      <c r="B19" s="944">
        <f>COUNT(B16:B18)</f>
        <v>0</v>
      </c>
      <c r="C19" s="995" t="s">
        <v>15</v>
      </c>
      <c r="D19" s="996"/>
      <c r="E19" s="27"/>
      <c r="F19" s="27"/>
      <c r="G19" s="658">
        <f>SUM(G16:G18)</f>
        <v>0</v>
      </c>
      <c r="H19" s="54"/>
      <c r="I19" s="55"/>
      <c r="J19" s="56"/>
      <c r="K19" s="359"/>
      <c r="L19" s="335"/>
      <c r="M19" s="175"/>
      <c r="N19" s="180"/>
      <c r="O19" s="29"/>
      <c r="P19" s="77"/>
      <c r="Q19" s="47"/>
      <c r="R19" s="47"/>
      <c r="S19" s="47"/>
      <c r="T19" s="47"/>
      <c r="U19" s="47"/>
      <c r="V19" s="445"/>
      <c r="W19" s="445"/>
      <c r="X19" s="445"/>
      <c r="Y19" s="445"/>
      <c r="Z19" s="445"/>
      <c r="AA19" s="445"/>
      <c r="AB19" s="445"/>
      <c r="AC19" s="445"/>
    </row>
    <row r="20" spans="1:29" s="21" customFormat="1" ht="7.5" customHeight="1">
      <c r="A20" s="458"/>
      <c r="B20" s="75"/>
      <c r="C20" s="75"/>
      <c r="D20" s="75"/>
      <c r="E20" s="75"/>
      <c r="F20" s="75"/>
      <c r="G20" s="75"/>
      <c r="H20" s="76"/>
      <c r="I20" s="76"/>
      <c r="J20" s="76"/>
      <c r="K20" s="76"/>
      <c r="L20" s="76"/>
      <c r="M20" s="47"/>
      <c r="N20" s="181"/>
      <c r="O20" s="75"/>
      <c r="P20" s="77"/>
      <c r="Q20" s="47"/>
      <c r="R20" s="47"/>
      <c r="S20" s="47"/>
      <c r="T20" s="47"/>
      <c r="U20" s="47"/>
      <c r="V20" s="445"/>
      <c r="W20" s="445"/>
      <c r="X20" s="445"/>
      <c r="Y20" s="445"/>
      <c r="Z20" s="445"/>
      <c r="AA20" s="445"/>
      <c r="AB20" s="445"/>
      <c r="AC20" s="445"/>
    </row>
    <row r="21" spans="1:29" s="21" customFormat="1" ht="17.100000000000001" customHeight="1" thickBot="1">
      <c r="A21" s="458"/>
      <c r="B21" s="26">
        <f>B19+B15</f>
        <v>0</v>
      </c>
      <c r="C21" s="995" t="s">
        <v>13</v>
      </c>
      <c r="D21" s="996"/>
      <c r="E21" s="27"/>
      <c r="F21" s="27"/>
      <c r="G21" s="658">
        <f>G15+G19</f>
        <v>0</v>
      </c>
      <c r="H21" s="54"/>
      <c r="I21" s="55"/>
      <c r="J21" s="56"/>
      <c r="K21" s="359"/>
      <c r="L21" s="335"/>
      <c r="M21" s="175"/>
      <c r="N21" s="180"/>
      <c r="O21" s="29"/>
      <c r="P21" s="77"/>
      <c r="Q21" s="47"/>
      <c r="R21" s="47"/>
      <c r="S21" s="47"/>
      <c r="T21" s="47"/>
      <c r="U21" s="47"/>
      <c r="V21" s="445"/>
      <c r="W21" s="445"/>
      <c r="X21" s="445"/>
      <c r="Y21" s="445"/>
      <c r="Z21" s="445"/>
      <c r="AA21" s="445"/>
      <c r="AB21" s="445"/>
      <c r="AC21" s="445"/>
    </row>
    <row r="22" spans="1:29">
      <c r="A22" s="458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202"/>
      <c r="O22" s="47"/>
      <c r="P22" s="445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>
      <c r="A23" s="458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202"/>
      <c r="O23" s="47"/>
      <c r="P23" s="44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>
      <c r="A24" s="458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202"/>
      <c r="O24" s="47"/>
      <c r="P24" s="44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20.100000000000001" customHeight="1">
      <c r="A25" s="458"/>
      <c r="B25" s="986" t="s">
        <v>46</v>
      </c>
      <c r="C25" s="986"/>
      <c r="D25" s="986"/>
      <c r="E25" s="986"/>
      <c r="F25" s="986"/>
      <c r="G25" s="986"/>
      <c r="H25" s="986"/>
      <c r="I25" s="986"/>
      <c r="J25" s="986"/>
      <c r="K25" s="986"/>
      <c r="L25" s="986"/>
      <c r="M25" s="986"/>
      <c r="N25" s="986"/>
      <c r="O25" s="986"/>
      <c r="P25" s="445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20.100000000000001" customHeight="1">
      <c r="A26" s="458"/>
      <c r="B26" s="986" t="s">
        <v>40</v>
      </c>
      <c r="C26" s="986"/>
      <c r="D26" s="986"/>
      <c r="E26" s="986"/>
      <c r="F26" s="986"/>
      <c r="G26" s="986"/>
      <c r="H26" s="986"/>
      <c r="I26" s="986"/>
      <c r="J26" s="986"/>
      <c r="K26" s="986"/>
      <c r="L26" s="986"/>
      <c r="M26" s="986"/>
      <c r="N26" s="986"/>
      <c r="O26" s="986"/>
      <c r="P26" s="445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20.100000000000001" customHeight="1">
      <c r="A27" s="458"/>
      <c r="B27" s="940"/>
      <c r="C27" s="940"/>
      <c r="D27" s="940"/>
      <c r="E27" s="940"/>
      <c r="F27" s="940"/>
      <c r="G27" s="940"/>
      <c r="H27" s="940"/>
      <c r="I27" s="940"/>
      <c r="J27" s="940"/>
      <c r="K27" s="940"/>
      <c r="L27" s="940"/>
      <c r="M27" s="940"/>
      <c r="N27" s="940"/>
      <c r="O27" s="940"/>
      <c r="P27" s="445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2.75" customHeight="1">
      <c r="A28" s="458"/>
      <c r="B28" s="446"/>
      <c r="C28" s="446"/>
      <c r="D28" s="446"/>
      <c r="E28" s="446"/>
      <c r="F28" s="446"/>
      <c r="G28" s="647"/>
      <c r="H28" s="446"/>
      <c r="I28" s="446"/>
      <c r="J28" s="446"/>
      <c r="K28" s="446"/>
      <c r="L28" s="446"/>
      <c r="M28" s="446"/>
      <c r="N28" s="446"/>
      <c r="O28" s="446"/>
      <c r="P28" s="445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s="2" customFormat="1" ht="17.100000000000001" customHeight="1">
      <c r="A29" s="300"/>
      <c r="B29" s="987" t="s">
        <v>22</v>
      </c>
      <c r="C29" s="435" t="s">
        <v>73</v>
      </c>
      <c r="D29" s="987" t="s">
        <v>0</v>
      </c>
      <c r="E29" s="989" t="s">
        <v>1</v>
      </c>
      <c r="F29" s="1000" t="s">
        <v>2</v>
      </c>
      <c r="G29" s="649" t="s">
        <v>88</v>
      </c>
      <c r="H29" s="1002" t="s">
        <v>14</v>
      </c>
      <c r="I29" s="1003"/>
      <c r="J29" s="1003"/>
      <c r="K29" s="435" t="s">
        <v>73</v>
      </c>
      <c r="L29" s="435" t="s">
        <v>73</v>
      </c>
      <c r="M29" s="161" t="s">
        <v>22</v>
      </c>
      <c r="N29" s="162" t="s">
        <v>49</v>
      </c>
      <c r="O29" s="984" t="s">
        <v>12</v>
      </c>
      <c r="P29" s="22"/>
    </row>
    <row r="30" spans="1:29" s="2" customFormat="1" ht="17.100000000000001" customHeight="1" thickBot="1">
      <c r="A30" s="300"/>
      <c r="B30" s="988"/>
      <c r="C30" s="304" t="s">
        <v>74</v>
      </c>
      <c r="D30" s="988"/>
      <c r="E30" s="990"/>
      <c r="F30" s="1001"/>
      <c r="G30" s="650" t="s">
        <v>89</v>
      </c>
      <c r="H30" s="31" t="s">
        <v>86</v>
      </c>
      <c r="I30" s="32" t="s">
        <v>23</v>
      </c>
      <c r="J30" s="33" t="s">
        <v>36</v>
      </c>
      <c r="K30" s="304" t="s">
        <v>77</v>
      </c>
      <c r="L30" s="304" t="s">
        <v>75</v>
      </c>
      <c r="M30" s="31" t="s">
        <v>23</v>
      </c>
      <c r="N30" s="163" t="s">
        <v>48</v>
      </c>
      <c r="O30" s="985"/>
      <c r="P30" s="22"/>
    </row>
    <row r="31" spans="1:29" s="2" customFormat="1" ht="17.100000000000001" customHeight="1">
      <c r="A31" s="300"/>
      <c r="B31" s="6" t="s">
        <v>28</v>
      </c>
      <c r="C31" s="7" t="str">
        <f>'Hut-BP'!C8</f>
        <v>Penjualan sd. 2019</v>
      </c>
      <c r="D31" s="7"/>
      <c r="E31" s="8"/>
      <c r="F31" s="8"/>
      <c r="G31" s="527"/>
      <c r="H31" s="9"/>
      <c r="I31" s="9"/>
      <c r="J31" s="221"/>
      <c r="K31" s="357"/>
      <c r="L31" s="357"/>
      <c r="M31" s="173"/>
      <c r="N31" s="178"/>
      <c r="O31" s="8"/>
      <c r="P31" s="78"/>
      <c r="U31" s="20"/>
    </row>
    <row r="32" spans="1:29" s="2" customFormat="1" ht="17.100000000000001" customHeight="1">
      <c r="A32" s="300"/>
      <c r="B32" s="604"/>
      <c r="C32" s="605"/>
      <c r="D32" s="605"/>
      <c r="E32" s="541"/>
      <c r="F32" s="779"/>
      <c r="G32" s="257"/>
      <c r="H32" s="257"/>
      <c r="I32" s="542"/>
      <c r="J32" s="257"/>
      <c r="K32" s="361"/>
      <c r="L32" s="361"/>
      <c r="M32" s="780"/>
      <c r="N32" s="201"/>
      <c r="O32" s="781"/>
      <c r="P32" s="78"/>
      <c r="U32" s="20"/>
    </row>
    <row r="33" spans="1:29" ht="17.100000000000001" customHeight="1">
      <c r="A33" s="458"/>
      <c r="B33" s="19"/>
      <c r="C33" s="254"/>
      <c r="D33" s="19"/>
      <c r="E33" s="19"/>
      <c r="F33" s="384"/>
      <c r="G33" s="702"/>
      <c r="H33" s="685"/>
      <c r="I33" s="53"/>
      <c r="J33" s="345"/>
      <c r="K33" s="358"/>
      <c r="L33" s="358"/>
      <c r="M33" s="174"/>
      <c r="N33" s="179"/>
      <c r="O33" s="19"/>
      <c r="P33" s="77"/>
      <c r="Q33" s="447"/>
      <c r="R33" s="447"/>
      <c r="S33" s="447"/>
      <c r="T33" s="447"/>
      <c r="U33" s="447"/>
      <c r="V33" s="447"/>
      <c r="W33" s="447"/>
      <c r="X33" s="447"/>
      <c r="Y33" s="447"/>
      <c r="Z33" s="447"/>
      <c r="AA33" s="447"/>
      <c r="AB33" s="447"/>
      <c r="AC33" s="447"/>
    </row>
    <row r="34" spans="1:29" s="155" customFormat="1" ht="17.100000000000001" customHeight="1" thickBot="1">
      <c r="A34" s="695"/>
      <c r="B34" s="944">
        <f>COUNT(B31:B33)</f>
        <v>0</v>
      </c>
      <c r="C34" s="995" t="s">
        <v>15</v>
      </c>
      <c r="D34" s="996"/>
      <c r="E34" s="112"/>
      <c r="F34" s="112"/>
      <c r="G34" s="658">
        <f>SUM(G31:G33)</f>
        <v>0</v>
      </c>
      <c r="H34" s="170"/>
      <c r="I34" s="415"/>
      <c r="J34" s="413"/>
      <c r="K34" s="665"/>
      <c r="L34" s="665"/>
      <c r="M34" s="696"/>
      <c r="N34" s="198"/>
      <c r="O34" s="171"/>
      <c r="P34" s="154"/>
      <c r="Q34" s="697"/>
      <c r="R34" s="697"/>
      <c r="S34" s="697"/>
      <c r="T34" s="697"/>
      <c r="U34" s="697"/>
      <c r="V34" s="697"/>
      <c r="W34" s="697"/>
      <c r="X34" s="697"/>
      <c r="Y34" s="697"/>
      <c r="Z34" s="697"/>
      <c r="AA34" s="697"/>
      <c r="AB34" s="697"/>
      <c r="AC34" s="697"/>
    </row>
    <row r="35" spans="1:29" s="2" customFormat="1" ht="17.100000000000001" customHeight="1">
      <c r="A35" s="300"/>
      <c r="B35" s="319" t="s">
        <v>29</v>
      </c>
      <c r="C35" s="320" t="str">
        <f>'Hut-BP'!C20</f>
        <v>Penjualan 2020</v>
      </c>
      <c r="D35" s="320"/>
      <c r="E35" s="321"/>
      <c r="F35" s="321"/>
      <c r="G35" s="321"/>
      <c r="H35" s="322"/>
      <c r="I35" s="322"/>
      <c r="J35" s="323"/>
      <c r="K35" s="360"/>
      <c r="L35" s="388"/>
      <c r="M35" s="389"/>
      <c r="N35" s="354"/>
      <c r="O35" s="321"/>
      <c r="P35" s="78"/>
      <c r="Q35" s="623"/>
      <c r="R35" s="623"/>
      <c r="S35" s="623"/>
      <c r="T35" s="623"/>
      <c r="U35" s="624"/>
      <c r="V35" s="623"/>
      <c r="W35" s="623"/>
      <c r="X35" s="623"/>
      <c r="Y35" s="623"/>
      <c r="Z35" s="623"/>
      <c r="AA35" s="623"/>
      <c r="AB35" s="623"/>
      <c r="AC35" s="623"/>
    </row>
    <row r="36" spans="1:29" ht="17.100000000000001" customHeight="1">
      <c r="A36" s="458"/>
      <c r="B36" s="3"/>
      <c r="C36" s="507"/>
      <c r="D36" s="96"/>
      <c r="E36" s="508"/>
      <c r="F36" s="509"/>
      <c r="G36" s="651"/>
      <c r="H36" s="698"/>
      <c r="I36" s="79"/>
      <c r="J36" s="115"/>
      <c r="K36" s="616"/>
      <c r="L36" s="617"/>
      <c r="M36" s="618"/>
      <c r="N36" s="617"/>
      <c r="O36" s="430"/>
      <c r="P36" s="77"/>
      <c r="Q36" s="447"/>
      <c r="R36" s="456"/>
      <c r="S36" s="447"/>
      <c r="T36" s="447"/>
      <c r="U36" s="447"/>
      <c r="V36" s="447"/>
      <c r="W36" s="447"/>
      <c r="X36" s="447"/>
      <c r="Y36" s="447"/>
      <c r="Z36" s="447"/>
      <c r="AA36" s="447"/>
      <c r="AB36" s="447"/>
      <c r="AC36" s="447"/>
    </row>
    <row r="37" spans="1:29" s="21" customFormat="1" ht="17.100000000000001" customHeight="1">
      <c r="A37" s="458"/>
      <c r="B37" s="3"/>
      <c r="C37" s="217"/>
      <c r="D37" s="8"/>
      <c r="E37" s="8"/>
      <c r="F37" s="8"/>
      <c r="G37" s="527"/>
      <c r="H37" s="9"/>
      <c r="I37" s="9"/>
      <c r="J37" s="221"/>
      <c r="K37" s="357"/>
      <c r="L37" s="386"/>
      <c r="M37" s="186"/>
      <c r="N37" s="183"/>
      <c r="O37" s="8"/>
      <c r="P37" s="77"/>
      <c r="Q37" s="47"/>
      <c r="R37" s="47"/>
      <c r="S37" s="47"/>
      <c r="T37" s="47"/>
      <c r="U37" s="47"/>
      <c r="V37" s="445"/>
      <c r="W37" s="445"/>
      <c r="X37" s="445"/>
      <c r="Y37" s="445"/>
      <c r="Z37" s="445"/>
      <c r="AA37" s="445"/>
      <c r="AB37" s="445"/>
      <c r="AC37" s="445"/>
    </row>
    <row r="38" spans="1:29" s="172" customFormat="1" ht="17.100000000000001" customHeight="1" thickBot="1">
      <c r="A38" s="695"/>
      <c r="B38" s="944">
        <f>COUNT(B35:B37)</f>
        <v>0</v>
      </c>
      <c r="C38" s="995" t="s">
        <v>15</v>
      </c>
      <c r="D38" s="996"/>
      <c r="E38" s="112"/>
      <c r="F38" s="112"/>
      <c r="G38" s="658">
        <f>SUM(G35:G37)</f>
        <v>0</v>
      </c>
      <c r="H38" s="170"/>
      <c r="I38" s="415"/>
      <c r="J38" s="413"/>
      <c r="K38" s="665"/>
      <c r="L38" s="665"/>
      <c r="M38" s="696"/>
      <c r="N38" s="198"/>
      <c r="O38" s="171"/>
      <c r="P38" s="154"/>
      <c r="Q38" s="467"/>
      <c r="R38" s="467"/>
      <c r="S38" s="467"/>
      <c r="T38" s="467"/>
      <c r="U38" s="467"/>
      <c r="V38" s="468"/>
      <c r="W38" s="468"/>
      <c r="X38" s="468"/>
      <c r="Y38" s="468"/>
      <c r="Z38" s="468"/>
      <c r="AA38" s="468"/>
      <c r="AB38" s="468"/>
      <c r="AC38" s="468"/>
    </row>
    <row r="39" spans="1:29" s="21" customFormat="1" ht="7.5" customHeight="1">
      <c r="A39" s="458"/>
      <c r="B39" s="75"/>
      <c r="C39" s="75"/>
      <c r="D39" s="75"/>
      <c r="E39" s="75"/>
      <c r="F39" s="75"/>
      <c r="G39" s="75"/>
      <c r="H39" s="76"/>
      <c r="I39" s="76"/>
      <c r="J39" s="76"/>
      <c r="K39" s="76"/>
      <c r="L39" s="76"/>
      <c r="M39" s="47"/>
      <c r="N39" s="181"/>
      <c r="O39" s="75"/>
      <c r="P39" s="77"/>
      <c r="Q39" s="47"/>
      <c r="R39" s="47"/>
      <c r="S39" s="47"/>
      <c r="T39" s="47"/>
      <c r="U39" s="47"/>
      <c r="V39" s="445"/>
      <c r="W39" s="445"/>
      <c r="X39" s="445"/>
      <c r="Y39" s="445"/>
      <c r="Z39" s="445"/>
      <c r="AA39" s="445"/>
      <c r="AB39" s="445"/>
      <c r="AC39" s="445"/>
    </row>
    <row r="40" spans="1:29" s="172" customFormat="1" ht="17.100000000000001" customHeight="1" thickBot="1">
      <c r="A40" s="695"/>
      <c r="B40" s="26">
        <f>B38+B34</f>
        <v>0</v>
      </c>
      <c r="C40" s="995" t="s">
        <v>13</v>
      </c>
      <c r="D40" s="996"/>
      <c r="E40" s="112"/>
      <c r="F40" s="112"/>
      <c r="G40" s="658">
        <f>G34+G38</f>
        <v>0</v>
      </c>
      <c r="H40" s="170"/>
      <c r="I40" s="415"/>
      <c r="J40" s="413"/>
      <c r="K40" s="665"/>
      <c r="L40" s="414"/>
      <c r="M40" s="696"/>
      <c r="N40" s="198"/>
      <c r="O40" s="171"/>
      <c r="P40" s="154"/>
      <c r="Q40" s="467"/>
      <c r="R40" s="467"/>
      <c r="S40" s="467"/>
      <c r="T40" s="467"/>
      <c r="U40" s="467"/>
      <c r="V40" s="468"/>
      <c r="W40" s="468"/>
      <c r="X40" s="468"/>
      <c r="Y40" s="468"/>
      <c r="Z40" s="468"/>
      <c r="AA40" s="468"/>
      <c r="AB40" s="468"/>
      <c r="AC40" s="468"/>
    </row>
    <row r="41" spans="1:29">
      <c r="A41" s="45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202"/>
      <c r="O41" s="47"/>
      <c r="P41" s="4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>
      <c r="A42" s="45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202"/>
      <c r="O42" s="47"/>
      <c r="P42" s="445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>
      <c r="A43" s="45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202"/>
      <c r="O43" s="47"/>
      <c r="P43" s="445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20.100000000000001" customHeight="1">
      <c r="A44" s="459"/>
      <c r="B44" s="986" t="s">
        <v>47</v>
      </c>
      <c r="C44" s="986"/>
      <c r="D44" s="986"/>
      <c r="E44" s="986"/>
      <c r="F44" s="986"/>
      <c r="G44" s="986"/>
      <c r="H44" s="986"/>
      <c r="I44" s="986"/>
      <c r="J44" s="986"/>
      <c r="K44" s="986"/>
      <c r="L44" s="986"/>
      <c r="M44" s="986"/>
      <c r="N44" s="986"/>
      <c r="O44" s="986"/>
      <c r="P44" s="445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20.100000000000001" customHeight="1">
      <c r="A45" s="459"/>
      <c r="B45" s="986" t="s">
        <v>40</v>
      </c>
      <c r="C45" s="986"/>
      <c r="D45" s="986"/>
      <c r="E45" s="986"/>
      <c r="F45" s="986"/>
      <c r="G45" s="986"/>
      <c r="H45" s="986"/>
      <c r="I45" s="986"/>
      <c r="J45" s="986"/>
      <c r="K45" s="986"/>
      <c r="L45" s="986"/>
      <c r="M45" s="986"/>
      <c r="N45" s="986"/>
      <c r="O45" s="986"/>
      <c r="P45" s="445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20.100000000000001" customHeight="1">
      <c r="A46" s="459"/>
      <c r="B46" s="446"/>
      <c r="C46" s="446"/>
      <c r="D46" s="446"/>
      <c r="E46" s="446"/>
      <c r="F46" s="446"/>
      <c r="G46" s="647"/>
      <c r="H46" s="446"/>
      <c r="I46" s="446"/>
      <c r="J46" s="446"/>
      <c r="K46" s="446"/>
      <c r="L46" s="446"/>
      <c r="M46" s="446"/>
      <c r="N46" s="446"/>
      <c r="O46" s="446"/>
      <c r="P46" s="445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>
      <c r="A47" s="45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202"/>
      <c r="O47" s="47"/>
      <c r="P47" s="445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s="2" customFormat="1" ht="17.100000000000001" customHeight="1">
      <c r="A48" s="301"/>
      <c r="B48" s="987" t="s">
        <v>22</v>
      </c>
      <c r="C48" s="435" t="s">
        <v>73</v>
      </c>
      <c r="D48" s="987" t="s">
        <v>0</v>
      </c>
      <c r="E48" s="989" t="s">
        <v>1</v>
      </c>
      <c r="F48" s="1000" t="s">
        <v>2</v>
      </c>
      <c r="G48" s="649" t="s">
        <v>88</v>
      </c>
      <c r="H48" s="1002" t="s">
        <v>14</v>
      </c>
      <c r="I48" s="1003"/>
      <c r="J48" s="1003"/>
      <c r="K48" s="435" t="s">
        <v>73</v>
      </c>
      <c r="L48" s="435" t="s">
        <v>73</v>
      </c>
      <c r="M48" s="161" t="s">
        <v>22</v>
      </c>
      <c r="N48" s="162" t="s">
        <v>49</v>
      </c>
      <c r="O48" s="984" t="s">
        <v>12</v>
      </c>
      <c r="P48" s="80"/>
      <c r="Q48" s="1004" t="str">
        <f>'Hut-BP'!Q52:AB52</f>
        <v>Terbit 2020</v>
      </c>
      <c r="R48" s="1008"/>
      <c r="S48" s="1008"/>
      <c r="T48" s="1008"/>
      <c r="U48" s="1008"/>
      <c r="V48" s="1008"/>
      <c r="W48" s="1008"/>
      <c r="X48" s="1008"/>
      <c r="Y48" s="1008"/>
      <c r="Z48" s="1008"/>
      <c r="AA48" s="1008"/>
      <c r="AB48" s="1009"/>
    </row>
    <row r="49" spans="1:29" s="2" customFormat="1" ht="17.100000000000001" customHeight="1" thickBot="1">
      <c r="A49" s="301"/>
      <c r="B49" s="988"/>
      <c r="C49" s="304" t="s">
        <v>74</v>
      </c>
      <c r="D49" s="988"/>
      <c r="E49" s="990"/>
      <c r="F49" s="1001"/>
      <c r="G49" s="650" t="s">
        <v>89</v>
      </c>
      <c r="H49" s="31" t="s">
        <v>86</v>
      </c>
      <c r="I49" s="32" t="s">
        <v>23</v>
      </c>
      <c r="J49" s="33" t="s">
        <v>36</v>
      </c>
      <c r="K49" s="304" t="s">
        <v>77</v>
      </c>
      <c r="L49" s="304" t="s">
        <v>75</v>
      </c>
      <c r="M49" s="31" t="s">
        <v>23</v>
      </c>
      <c r="N49" s="163" t="s">
        <v>48</v>
      </c>
      <c r="O49" s="985"/>
      <c r="P49" s="80"/>
      <c r="Q49" s="436" t="s">
        <v>58</v>
      </c>
      <c r="R49" s="436" t="s">
        <v>59</v>
      </c>
      <c r="S49" s="436" t="s">
        <v>60</v>
      </c>
      <c r="T49" s="436" t="s">
        <v>61</v>
      </c>
      <c r="U49" s="436" t="s">
        <v>62</v>
      </c>
      <c r="V49" s="436" t="s">
        <v>63</v>
      </c>
      <c r="W49" s="436" t="s">
        <v>64</v>
      </c>
      <c r="X49" s="436" t="s">
        <v>65</v>
      </c>
      <c r="Y49" s="436" t="s">
        <v>66</v>
      </c>
      <c r="Z49" s="436" t="s">
        <v>67</v>
      </c>
      <c r="AA49" s="436" t="s">
        <v>68</v>
      </c>
      <c r="AB49" s="436" t="s">
        <v>69</v>
      </c>
    </row>
    <row r="50" spans="1:29" s="2" customFormat="1" ht="17.100000000000001" customHeight="1">
      <c r="A50" s="301"/>
      <c r="B50" s="6" t="s">
        <v>28</v>
      </c>
      <c r="C50" s="7" t="str">
        <f>'Hut-BP'!C8</f>
        <v>Penjualan sd. 2019</v>
      </c>
      <c r="D50" s="7"/>
      <c r="E50" s="8"/>
      <c r="F50" s="8"/>
      <c r="G50" s="527"/>
      <c r="H50" s="9"/>
      <c r="I50" s="9"/>
      <c r="J50" s="115"/>
      <c r="K50" s="357"/>
      <c r="L50" s="280"/>
      <c r="M50" s="193"/>
      <c r="N50" s="178"/>
      <c r="O50" s="8"/>
      <c r="P50" s="80"/>
      <c r="Q50" s="628"/>
      <c r="R50" s="628"/>
      <c r="S50" s="628"/>
      <c r="T50" s="628"/>
      <c r="U50" s="629"/>
      <c r="V50" s="628"/>
      <c r="W50" s="628"/>
      <c r="X50" s="628"/>
      <c r="Y50" s="628"/>
      <c r="Z50" s="628"/>
      <c r="AA50" s="628"/>
      <c r="AB50" s="628"/>
    </row>
    <row r="51" spans="1:29" ht="17.100000000000001" customHeight="1">
      <c r="A51" s="693"/>
      <c r="B51" s="3"/>
      <c r="C51" s="507"/>
      <c r="D51" s="96"/>
      <c r="E51" s="508"/>
      <c r="F51" s="699"/>
      <c r="G51" s="701"/>
      <c r="H51" s="698"/>
      <c r="I51" s="79"/>
      <c r="J51" s="115"/>
      <c r="K51" s="583"/>
      <c r="L51" s="583"/>
      <c r="M51" s="554"/>
      <c r="N51" s="555"/>
      <c r="O51" s="430"/>
      <c r="P51" s="77"/>
      <c r="Q51" s="948"/>
      <c r="R51" s="948"/>
      <c r="S51" s="948"/>
      <c r="T51" s="948"/>
      <c r="U51" s="948"/>
      <c r="V51" s="948"/>
      <c r="W51" s="948"/>
      <c r="X51" s="948"/>
      <c r="Y51" s="948"/>
      <c r="Z51" s="948"/>
      <c r="AA51" s="948"/>
      <c r="AB51" s="948"/>
      <c r="AC51" s="447"/>
    </row>
    <row r="52" spans="1:29" ht="17.100000000000001" customHeight="1">
      <c r="A52" s="459"/>
      <c r="B52" s="19"/>
      <c r="C52" s="254"/>
      <c r="D52" s="19"/>
      <c r="E52" s="19"/>
      <c r="F52" s="19"/>
      <c r="G52" s="254"/>
      <c r="H52" s="53"/>
      <c r="I52" s="53"/>
      <c r="J52" s="166"/>
      <c r="K52" s="358"/>
      <c r="L52" s="334"/>
      <c r="M52" s="200"/>
      <c r="N52" s="179"/>
      <c r="O52" s="19"/>
      <c r="P52" s="85"/>
      <c r="Q52" s="948"/>
      <c r="R52" s="948"/>
      <c r="S52" s="948"/>
      <c r="T52" s="948"/>
      <c r="U52" s="948"/>
      <c r="V52" s="948"/>
      <c r="W52" s="948"/>
      <c r="X52" s="948"/>
      <c r="Y52" s="948"/>
      <c r="Z52" s="948"/>
      <c r="AA52" s="948"/>
      <c r="AB52" s="948"/>
      <c r="AC52" s="47"/>
    </row>
    <row r="53" spans="1:29" ht="17.100000000000001" customHeight="1" thickBot="1">
      <c r="A53" s="459"/>
      <c r="B53" s="944">
        <f>COUNT(B50:B52)</f>
        <v>0</v>
      </c>
      <c r="C53" s="995" t="s">
        <v>15</v>
      </c>
      <c r="D53" s="996"/>
      <c r="E53" s="27"/>
      <c r="F53" s="27"/>
      <c r="G53" s="653">
        <f>SUM(G50:G52)</f>
        <v>0</v>
      </c>
      <c r="H53" s="54"/>
      <c r="I53" s="55"/>
      <c r="J53" s="56"/>
      <c r="K53" s="359"/>
      <c r="L53" s="335"/>
      <c r="M53" s="189"/>
      <c r="N53" s="180"/>
      <c r="O53" s="29"/>
      <c r="P53" s="85"/>
      <c r="Q53" s="948"/>
      <c r="R53" s="948"/>
      <c r="S53" s="948"/>
      <c r="T53" s="948"/>
      <c r="U53" s="948"/>
      <c r="V53" s="948"/>
      <c r="W53" s="948"/>
      <c r="X53" s="948"/>
      <c r="Y53" s="948"/>
      <c r="Z53" s="948"/>
      <c r="AA53" s="948"/>
      <c r="AB53" s="948"/>
      <c r="AC53" s="47"/>
    </row>
    <row r="54" spans="1:29" s="2" customFormat="1" ht="17.100000000000001" customHeight="1">
      <c r="A54" s="301"/>
      <c r="B54" s="319" t="s">
        <v>29</v>
      </c>
      <c r="C54" s="320" t="str">
        <f>'Hut-BP'!C20</f>
        <v>Penjualan 2020</v>
      </c>
      <c r="D54" s="320"/>
      <c r="E54" s="321"/>
      <c r="F54" s="321"/>
      <c r="G54" s="321"/>
      <c r="H54" s="322"/>
      <c r="I54" s="322"/>
      <c r="J54" s="323"/>
      <c r="K54" s="360"/>
      <c r="L54" s="336"/>
      <c r="M54" s="364"/>
      <c r="N54" s="325"/>
      <c r="O54" s="321"/>
      <c r="P54" s="80"/>
      <c r="Q54" s="947"/>
      <c r="R54" s="947"/>
      <c r="S54" s="947"/>
      <c r="T54" s="947"/>
      <c r="U54" s="949"/>
      <c r="V54" s="947"/>
      <c r="W54" s="947"/>
      <c r="X54" s="947"/>
      <c r="Y54" s="947"/>
      <c r="Z54" s="947"/>
      <c r="AA54" s="947"/>
      <c r="AB54" s="947"/>
    </row>
    <row r="55" spans="1:29" s="2" customFormat="1" ht="17.100000000000001" customHeight="1">
      <c r="A55" s="300"/>
      <c r="B55" s="3"/>
      <c r="C55" s="557"/>
      <c r="D55" s="556"/>
      <c r="E55" s="556"/>
      <c r="F55" s="556"/>
      <c r="G55" s="694"/>
      <c r="H55" s="540"/>
      <c r="I55" s="540"/>
      <c r="J55" s="221"/>
      <c r="K55" s="612"/>
      <c r="L55" s="612"/>
      <c r="M55" s="613"/>
      <c r="N55" s="612"/>
      <c r="O55" s="527"/>
      <c r="P55" s="78"/>
      <c r="Q55" s="947"/>
      <c r="R55" s="947"/>
      <c r="S55" s="947"/>
      <c r="T55" s="947"/>
      <c r="U55" s="949"/>
      <c r="V55" s="947"/>
      <c r="W55" s="947"/>
      <c r="X55" s="947"/>
      <c r="Y55" s="947"/>
      <c r="Z55" s="947"/>
      <c r="AA55" s="947"/>
      <c r="AB55" s="947"/>
    </row>
    <row r="56" spans="1:29" ht="17.100000000000001" customHeight="1">
      <c r="A56" s="459"/>
      <c r="B56" s="3"/>
      <c r="C56" s="217"/>
      <c r="D56" s="8"/>
      <c r="E56" s="8"/>
      <c r="F56" s="8"/>
      <c r="G56" s="527"/>
      <c r="H56" s="9"/>
      <c r="I56" s="9"/>
      <c r="J56" s="115"/>
      <c r="K56" s="357"/>
      <c r="L56" s="280"/>
      <c r="M56" s="193"/>
      <c r="N56" s="178"/>
      <c r="O56" s="8"/>
      <c r="P56" s="85"/>
      <c r="Q56" s="948"/>
      <c r="R56" s="948"/>
      <c r="S56" s="948"/>
      <c r="T56" s="948"/>
      <c r="U56" s="948"/>
      <c r="V56" s="948"/>
      <c r="W56" s="948"/>
      <c r="X56" s="948"/>
      <c r="Y56" s="948"/>
      <c r="Z56" s="948"/>
      <c r="AA56" s="948"/>
      <c r="AB56" s="948"/>
      <c r="AC56" s="47"/>
    </row>
    <row r="57" spans="1:29" ht="17.100000000000001" customHeight="1" thickBot="1">
      <c r="A57" s="459"/>
      <c r="B57" s="944">
        <f>COUNT(B54:B56)</f>
        <v>0</v>
      </c>
      <c r="C57" s="995" t="s">
        <v>15</v>
      </c>
      <c r="D57" s="996"/>
      <c r="E57" s="27"/>
      <c r="F57" s="27"/>
      <c r="G57" s="653">
        <f>SUM(G54:G56)</f>
        <v>0</v>
      </c>
      <c r="H57" s="54"/>
      <c r="I57" s="55"/>
      <c r="J57" s="56"/>
      <c r="K57" s="359"/>
      <c r="L57" s="335"/>
      <c r="M57" s="189"/>
      <c r="N57" s="180"/>
      <c r="O57" s="29"/>
      <c r="P57" s="85"/>
      <c r="Q57" s="948"/>
      <c r="R57" s="948"/>
      <c r="S57" s="948"/>
      <c r="T57" s="948"/>
      <c r="U57" s="948"/>
      <c r="V57" s="948"/>
      <c r="W57" s="948"/>
      <c r="X57" s="948"/>
      <c r="Y57" s="948"/>
      <c r="Z57" s="948"/>
      <c r="AA57" s="948"/>
      <c r="AB57" s="948"/>
      <c r="AC57" s="47"/>
    </row>
    <row r="58" spans="1:29" ht="7.5" customHeight="1">
      <c r="A58" s="459"/>
      <c r="B58" s="75"/>
      <c r="C58" s="75"/>
      <c r="D58" s="75"/>
      <c r="E58" s="75"/>
      <c r="F58" s="75"/>
      <c r="G58" s="75"/>
      <c r="H58" s="76"/>
      <c r="I58" s="76"/>
      <c r="J58" s="76"/>
      <c r="K58" s="76"/>
      <c r="L58" s="76"/>
      <c r="M58" s="77"/>
      <c r="N58" s="181"/>
      <c r="O58" s="75"/>
      <c r="P58" s="85"/>
      <c r="Q58" s="452"/>
      <c r="R58" s="452"/>
      <c r="S58" s="452"/>
      <c r="T58" s="452"/>
      <c r="U58" s="452"/>
      <c r="V58" s="452"/>
      <c r="W58" s="452"/>
      <c r="X58" s="452"/>
      <c r="Y58" s="452"/>
      <c r="Z58" s="452"/>
      <c r="AA58" s="452"/>
      <c r="AB58" s="452"/>
      <c r="AC58" s="47"/>
    </row>
    <row r="59" spans="1:29" ht="17.100000000000001" customHeight="1" thickBot="1">
      <c r="A59" s="459"/>
      <c r="B59" s="26">
        <f>B57+B53</f>
        <v>0</v>
      </c>
      <c r="C59" s="995" t="s">
        <v>13</v>
      </c>
      <c r="D59" s="996"/>
      <c r="E59" s="27"/>
      <c r="F59" s="27"/>
      <c r="G59" s="658">
        <f>G53+G57</f>
        <v>0</v>
      </c>
      <c r="H59" s="54"/>
      <c r="I59" s="55"/>
      <c r="J59" s="56"/>
      <c r="K59" s="359"/>
      <c r="L59" s="335"/>
      <c r="M59" s="189"/>
      <c r="N59" s="180"/>
      <c r="O59" s="29"/>
      <c r="P59" s="85"/>
      <c r="Q59" s="453">
        <f>SUM(Q50:Q58)</f>
        <v>0</v>
      </c>
      <c r="R59" s="453">
        <f t="shared" ref="R59:AB59" si="0">SUM(R50:R58)</f>
        <v>0</v>
      </c>
      <c r="S59" s="453">
        <f t="shared" si="0"/>
        <v>0</v>
      </c>
      <c r="T59" s="453">
        <f t="shared" si="0"/>
        <v>0</v>
      </c>
      <c r="U59" s="453">
        <f t="shared" si="0"/>
        <v>0</v>
      </c>
      <c r="V59" s="453">
        <f>SUM(V50:V58)</f>
        <v>0</v>
      </c>
      <c r="W59" s="453">
        <f t="shared" si="0"/>
        <v>0</v>
      </c>
      <c r="X59" s="453">
        <f t="shared" si="0"/>
        <v>0</v>
      </c>
      <c r="Y59" s="453">
        <f t="shared" si="0"/>
        <v>0</v>
      </c>
      <c r="Z59" s="453">
        <f t="shared" si="0"/>
        <v>0</v>
      </c>
      <c r="AA59" s="453">
        <f t="shared" si="0"/>
        <v>0</v>
      </c>
      <c r="AB59" s="453">
        <f t="shared" si="0"/>
        <v>0</v>
      </c>
      <c r="AC59" s="47"/>
    </row>
    <row r="60" spans="1:29">
      <c r="A60" s="45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77"/>
      <c r="N60" s="202"/>
      <c r="O60" s="47"/>
      <c r="P60" s="445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7.100000000000001" customHeight="1" thickBot="1">
      <c r="A61" s="458"/>
      <c r="B61" s="26">
        <f>B59+B40+B21</f>
        <v>0</v>
      </c>
      <c r="C61" s="995" t="s">
        <v>13</v>
      </c>
      <c r="D61" s="996"/>
      <c r="E61" s="27"/>
      <c r="F61" s="27"/>
      <c r="G61" s="26">
        <f>G59+G40+G21</f>
        <v>0</v>
      </c>
      <c r="H61" s="28"/>
      <c r="I61" s="29"/>
      <c r="J61" s="30"/>
      <c r="K61" s="378"/>
      <c r="L61" s="337"/>
      <c r="M61" s="189"/>
      <c r="N61" s="184"/>
      <c r="O61" s="29"/>
      <c r="P61" s="445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>
      <c r="A62" s="45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202"/>
      <c r="O62" s="47"/>
      <c r="P62" s="445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>
      <c r="A63" s="45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202"/>
      <c r="O63" s="47"/>
      <c r="P63" s="445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</sheetData>
  <mergeCells count="35">
    <mergeCell ref="O29:O30"/>
    <mergeCell ref="B44:O44"/>
    <mergeCell ref="B45:O45"/>
    <mergeCell ref="B48:B49"/>
    <mergeCell ref="D48:D49"/>
    <mergeCell ref="E48:E49"/>
    <mergeCell ref="F48:F49"/>
    <mergeCell ref="H48:J48"/>
    <mergeCell ref="O48:O49"/>
    <mergeCell ref="Q48:AB48"/>
    <mergeCell ref="B2:O2"/>
    <mergeCell ref="B3:O3"/>
    <mergeCell ref="B6:B7"/>
    <mergeCell ref="D6:D7"/>
    <mergeCell ref="E6:E7"/>
    <mergeCell ref="F6:F7"/>
    <mergeCell ref="H6:J6"/>
    <mergeCell ref="O6:O7"/>
    <mergeCell ref="B25:O25"/>
    <mergeCell ref="B26:O26"/>
    <mergeCell ref="B29:B30"/>
    <mergeCell ref="D29:D30"/>
    <mergeCell ref="E29:E30"/>
    <mergeCell ref="F29:F30"/>
    <mergeCell ref="H29:J29"/>
    <mergeCell ref="C15:D15"/>
    <mergeCell ref="C19:D19"/>
    <mergeCell ref="C21:D21"/>
    <mergeCell ref="C40:D40"/>
    <mergeCell ref="C61:D61"/>
    <mergeCell ref="C59:D59"/>
    <mergeCell ref="C57:D57"/>
    <mergeCell ref="C53:D53"/>
    <mergeCell ref="C38:D38"/>
    <mergeCell ref="C34:D34"/>
  </mergeCells>
  <pageMargins left="0.5" right="0.2" top="0.5" bottom="0.2" header="0" footer="0"/>
  <pageSetup paperSize="256" scale="9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83"/>
  <sheetViews>
    <sheetView topLeftCell="A49" zoomScale="90" zoomScaleNormal="90" workbookViewId="0">
      <selection activeCell="B38" sqref="B38:O52"/>
    </sheetView>
  </sheetViews>
  <sheetFormatPr defaultRowHeight="12.75"/>
  <cols>
    <col min="1" max="1" width="5.85546875" style="118" customWidth="1"/>
    <col min="2" max="2" width="6" style="118" customWidth="1"/>
    <col min="3" max="3" width="8.7109375" style="118" customWidth="1"/>
    <col min="4" max="4" width="30" style="118" bestFit="1" customWidth="1"/>
    <col min="5" max="5" width="20.5703125" style="118" customWidth="1"/>
    <col min="6" max="6" width="14.140625" style="118" customWidth="1"/>
    <col min="7" max="7" width="9.42578125" style="118" customWidth="1"/>
    <col min="8" max="8" width="9.140625" style="118" customWidth="1"/>
    <col min="9" max="9" width="9.7109375" style="516" customWidth="1"/>
    <col min="10" max="13" width="10.7109375" style="118" customWidth="1"/>
    <col min="14" max="14" width="12.140625" style="525" customWidth="1"/>
    <col min="15" max="15" width="64" style="118" bestFit="1" customWidth="1"/>
    <col min="16" max="16" width="12.5703125" style="227" customWidth="1"/>
    <col min="17" max="16384" width="9.140625" style="118"/>
  </cols>
  <sheetData>
    <row r="1" spans="1:30" ht="20.100000000000001" customHeight="1">
      <c r="A1" s="448"/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19"/>
      <c r="O1" s="448"/>
      <c r="P1" s="283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/>
    </row>
    <row r="2" spans="1:30" ht="20.100000000000001" customHeight="1">
      <c r="A2" s="448"/>
      <c r="B2" s="1016" t="s">
        <v>45</v>
      </c>
      <c r="C2" s="1016"/>
      <c r="D2" s="1016"/>
      <c r="E2" s="1016"/>
      <c r="F2" s="1016"/>
      <c r="G2" s="1016"/>
      <c r="H2" s="1016"/>
      <c r="I2" s="1016"/>
      <c r="J2" s="1016"/>
      <c r="K2" s="1016"/>
      <c r="L2" s="1016"/>
      <c r="M2" s="1016"/>
      <c r="N2" s="1016"/>
      <c r="O2" s="1016"/>
      <c r="P2" s="22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</row>
    <row r="3" spans="1:30" ht="20.100000000000001" customHeight="1">
      <c r="A3" s="448"/>
      <c r="B3" s="1016" t="s">
        <v>33</v>
      </c>
      <c r="C3" s="1016"/>
      <c r="D3" s="1016"/>
      <c r="E3" s="1016"/>
      <c r="F3" s="1016"/>
      <c r="G3" s="1016"/>
      <c r="H3" s="1016"/>
      <c r="I3" s="1016"/>
      <c r="J3" s="1016"/>
      <c r="K3" s="1016"/>
      <c r="L3" s="1016"/>
      <c r="M3" s="1016"/>
      <c r="N3" s="1016"/>
      <c r="O3" s="1016"/>
      <c r="P3" s="22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</row>
    <row r="4" spans="1:30" ht="20.100000000000001" customHeight="1">
      <c r="A4" s="448"/>
      <c r="B4" s="513"/>
      <c r="C4" s="513"/>
      <c r="D4" s="513"/>
      <c r="E4" s="513"/>
      <c r="F4" s="513"/>
      <c r="G4" s="648"/>
      <c r="H4" s="513"/>
      <c r="I4" s="514"/>
      <c r="J4" s="513"/>
      <c r="K4" s="513"/>
      <c r="L4" s="513"/>
      <c r="M4" s="513"/>
      <c r="N4" s="513"/>
      <c r="O4" s="513"/>
      <c r="P4" s="22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</row>
    <row r="5" spans="1:30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19"/>
      <c r="O5" s="448"/>
      <c r="P5" s="228"/>
      <c r="Q5" s="448"/>
      <c r="R5" s="448"/>
      <c r="S5" s="448"/>
      <c r="T5" s="448"/>
      <c r="U5" s="448"/>
      <c r="V5" s="448"/>
      <c r="W5" s="448"/>
      <c r="X5" s="448"/>
      <c r="Y5" s="448"/>
      <c r="Z5" s="448"/>
      <c r="AA5" s="448"/>
      <c r="AB5" s="448"/>
      <c r="AC5" s="448"/>
      <c r="AD5" s="448"/>
    </row>
    <row r="6" spans="1:30" s="119" customFormat="1" ht="17.100000000000001" customHeight="1">
      <c r="B6" s="987" t="s">
        <v>22</v>
      </c>
      <c r="C6" s="512" t="s">
        <v>73</v>
      </c>
      <c r="D6" s="987" t="s">
        <v>0</v>
      </c>
      <c r="E6" s="989" t="s">
        <v>1</v>
      </c>
      <c r="F6" s="1000" t="s">
        <v>2</v>
      </c>
      <c r="G6" s="649" t="s">
        <v>88</v>
      </c>
      <c r="H6" s="1002" t="s">
        <v>14</v>
      </c>
      <c r="I6" s="1003"/>
      <c r="J6" s="1003"/>
      <c r="K6" s="512" t="s">
        <v>73</v>
      </c>
      <c r="L6" s="512" t="s">
        <v>73</v>
      </c>
      <c r="M6" s="161" t="s">
        <v>22</v>
      </c>
      <c r="N6" s="162" t="s">
        <v>49</v>
      </c>
      <c r="O6" s="984" t="s">
        <v>12</v>
      </c>
      <c r="P6" s="229"/>
    </row>
    <row r="7" spans="1:30" s="119" customFormat="1" ht="17.100000000000001" customHeight="1" thickBot="1">
      <c r="B7" s="988"/>
      <c r="C7" s="304" t="s">
        <v>74</v>
      </c>
      <c r="D7" s="988"/>
      <c r="E7" s="990"/>
      <c r="F7" s="1001"/>
      <c r="G7" s="772" t="s">
        <v>89</v>
      </c>
      <c r="H7" s="31" t="s">
        <v>74</v>
      </c>
      <c r="I7" s="32" t="s">
        <v>23</v>
      </c>
      <c r="J7" s="33" t="s">
        <v>36</v>
      </c>
      <c r="K7" s="304" t="s">
        <v>77</v>
      </c>
      <c r="L7" s="304" t="s">
        <v>75</v>
      </c>
      <c r="M7" s="31" t="s">
        <v>23</v>
      </c>
      <c r="N7" s="163" t="s">
        <v>48</v>
      </c>
      <c r="O7" s="985"/>
      <c r="P7" s="229"/>
    </row>
    <row r="8" spans="1:30" s="119" customFormat="1" ht="17.100000000000001" customHeight="1">
      <c r="B8" s="312" t="s">
        <v>28</v>
      </c>
      <c r="C8" s="313" t="str">
        <f>'Hut-BP'!C8</f>
        <v>Penjualan sd. 2019</v>
      </c>
      <c r="D8" s="313"/>
      <c r="E8" s="314"/>
      <c r="F8" s="739"/>
      <c r="G8" s="314"/>
      <c r="H8" s="748"/>
      <c r="I8" s="385"/>
      <c r="J8" s="330"/>
      <c r="K8" s="363"/>
      <c r="L8" s="329"/>
      <c r="M8" s="192"/>
      <c r="N8" s="177"/>
      <c r="O8" s="314"/>
      <c r="P8" s="229"/>
      <c r="U8" s="515"/>
    </row>
    <row r="9" spans="1:30" ht="17.100000000000001" customHeight="1">
      <c r="A9" s="524"/>
      <c r="B9" s="217"/>
      <c r="C9" s="371"/>
      <c r="D9" s="262"/>
      <c r="E9" s="394"/>
      <c r="F9" s="740"/>
      <c r="G9" s="734"/>
      <c r="H9" s="749"/>
      <c r="I9" s="263"/>
      <c r="J9" s="221"/>
      <c r="K9" s="280"/>
      <c r="L9" s="147"/>
      <c r="M9" s="222"/>
      <c r="N9" s="223"/>
      <c r="O9" s="382"/>
      <c r="P9" s="83" t="s">
        <v>20</v>
      </c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</row>
    <row r="10" spans="1:30" ht="17.100000000000001" customHeight="1">
      <c r="A10" s="524"/>
      <c r="B10" s="217"/>
      <c r="C10" s="371"/>
      <c r="D10" s="262"/>
      <c r="E10" s="394"/>
      <c r="F10" s="740"/>
      <c r="G10" s="734"/>
      <c r="H10" s="749"/>
      <c r="I10" s="263"/>
      <c r="J10" s="221"/>
      <c r="K10" s="280"/>
      <c r="L10" s="147"/>
      <c r="M10" s="222"/>
      <c r="N10" s="223"/>
      <c r="O10" s="303"/>
      <c r="P10" s="83" t="s">
        <v>19</v>
      </c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</row>
    <row r="11" spans="1:30" ht="17.100000000000001" customHeight="1">
      <c r="A11" s="524"/>
      <c r="B11" s="217"/>
      <c r="C11" s="371"/>
      <c r="D11" s="395"/>
      <c r="E11" s="395"/>
      <c r="F11" s="740"/>
      <c r="G11" s="734"/>
      <c r="H11" s="753"/>
      <c r="I11" s="263"/>
      <c r="J11" s="221"/>
      <c r="K11" s="280"/>
      <c r="L11" s="147"/>
      <c r="M11" s="222"/>
      <c r="N11" s="223"/>
      <c r="O11" s="382"/>
      <c r="P11" s="83"/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48"/>
    </row>
    <row r="12" spans="1:30" ht="17.100000000000001" customHeight="1">
      <c r="A12" s="448"/>
      <c r="B12" s="217"/>
      <c r="C12" s="1012"/>
      <c r="D12" s="1013"/>
      <c r="E12" s="224"/>
      <c r="F12" s="741"/>
      <c r="G12" s="730"/>
      <c r="H12" s="750"/>
      <c r="I12" s="398"/>
      <c r="J12" s="221"/>
      <c r="K12" s="280"/>
      <c r="L12" s="147"/>
      <c r="M12" s="222"/>
      <c r="N12" s="223"/>
      <c r="O12" s="217"/>
      <c r="P12" s="22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</row>
    <row r="13" spans="1:30" ht="17.100000000000001" customHeight="1">
      <c r="A13" s="524"/>
      <c r="B13" s="217"/>
      <c r="C13" s="371"/>
      <c r="D13" s="37"/>
      <c r="E13" s="89"/>
      <c r="F13" s="742"/>
      <c r="G13" s="732"/>
      <c r="H13" s="751"/>
      <c r="I13" s="93"/>
      <c r="J13" s="221"/>
      <c r="K13" s="280"/>
      <c r="L13" s="147"/>
      <c r="M13" s="282"/>
      <c r="N13" s="407"/>
      <c r="O13" s="217"/>
      <c r="P13" s="105"/>
      <c r="Q13" s="461"/>
      <c r="R13" s="17"/>
      <c r="S13" s="18"/>
      <c r="T13" s="461"/>
      <c r="U13" s="461"/>
      <c r="V13" s="461"/>
      <c r="W13" s="461"/>
      <c r="X13" s="461"/>
      <c r="Y13" s="461"/>
      <c r="Z13" s="461"/>
      <c r="AA13" s="461"/>
      <c r="AB13" s="461"/>
      <c r="AC13" s="461"/>
      <c r="AD13" s="448"/>
    </row>
    <row r="14" spans="1:30" ht="17.100000000000001" customHeight="1">
      <c r="A14" s="524"/>
      <c r="B14" s="217"/>
      <c r="C14" s="371"/>
      <c r="D14" s="527"/>
      <c r="E14" s="590"/>
      <c r="F14" s="742"/>
      <c r="G14" s="732"/>
      <c r="H14" s="751"/>
      <c r="I14" s="591"/>
      <c r="J14" s="221"/>
      <c r="K14" s="280"/>
      <c r="L14" s="147"/>
      <c r="M14" s="589"/>
      <c r="N14" s="407"/>
      <c r="O14" s="526"/>
      <c r="P14" s="105"/>
      <c r="Q14" s="461"/>
      <c r="R14" s="17"/>
      <c r="S14" s="18"/>
      <c r="T14" s="461"/>
      <c r="U14" s="461"/>
      <c r="V14" s="461"/>
      <c r="W14" s="461"/>
      <c r="X14" s="461"/>
      <c r="Y14" s="461"/>
      <c r="Z14" s="461"/>
      <c r="AA14" s="461"/>
      <c r="AB14" s="461"/>
      <c r="AC14" s="461"/>
      <c r="AD14" s="448"/>
    </row>
    <row r="15" spans="1:30" ht="17.100000000000001" customHeight="1">
      <c r="A15" s="524"/>
      <c r="B15" s="217"/>
      <c r="C15" s="377"/>
      <c r="D15" s="262"/>
      <c r="E15" s="399"/>
      <c r="F15" s="743"/>
      <c r="G15" s="733"/>
      <c r="H15" s="751"/>
      <c r="I15" s="220"/>
      <c r="J15" s="221"/>
      <c r="K15" s="280"/>
      <c r="L15" s="147"/>
      <c r="M15" s="222"/>
      <c r="N15" s="223"/>
      <c r="O15" s="217"/>
      <c r="P15" s="50" t="s">
        <v>21</v>
      </c>
      <c r="Q15" s="448"/>
      <c r="R15" s="17"/>
      <c r="S15" s="18"/>
      <c r="T15" s="461"/>
      <c r="U15" s="448"/>
      <c r="V15" s="448"/>
      <c r="W15" s="448"/>
      <c r="X15" s="448"/>
      <c r="Y15" s="448"/>
      <c r="Z15" s="448"/>
      <c r="AA15" s="448"/>
      <c r="AB15" s="448"/>
      <c r="AC15" s="448"/>
      <c r="AD15" s="448"/>
    </row>
    <row r="16" spans="1:30" ht="17.100000000000001" customHeight="1">
      <c r="A16" s="524"/>
      <c r="B16" s="217"/>
      <c r="C16" s="377"/>
      <c r="D16" s="262"/>
      <c r="E16" s="399"/>
      <c r="F16" s="743"/>
      <c r="G16" s="733"/>
      <c r="H16" s="751"/>
      <c r="I16" s="220"/>
      <c r="J16" s="221"/>
      <c r="K16" s="280"/>
      <c r="L16" s="147"/>
      <c r="M16" s="222"/>
      <c r="N16" s="223"/>
      <c r="O16" s="217"/>
      <c r="P16" s="50"/>
      <c r="Q16" s="448"/>
      <c r="R16" s="17"/>
      <c r="S16" s="18"/>
      <c r="T16" s="461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</row>
    <row r="17" spans="1:30" ht="17.100000000000001" customHeight="1">
      <c r="A17" s="524"/>
      <c r="B17" s="217"/>
      <c r="C17" s="377"/>
      <c r="D17" s="262"/>
      <c r="E17" s="218"/>
      <c r="F17" s="742"/>
      <c r="G17" s="732"/>
      <c r="H17" s="751"/>
      <c r="I17" s="220"/>
      <c r="J17" s="221"/>
      <c r="K17" s="280"/>
      <c r="L17" s="147"/>
      <c r="M17" s="222"/>
      <c r="N17" s="223"/>
      <c r="O17" s="217"/>
      <c r="P17" s="50"/>
      <c r="Q17" s="448"/>
      <c r="R17" s="17"/>
      <c r="S17" s="18"/>
      <c r="T17" s="461"/>
      <c r="U17" s="448"/>
      <c r="V17" s="448"/>
      <c r="W17" s="448"/>
      <c r="X17" s="448"/>
      <c r="Y17" s="448"/>
      <c r="Z17" s="448"/>
      <c r="AA17" s="448"/>
      <c r="AB17" s="448"/>
      <c r="AC17" s="448"/>
      <c r="AD17" s="448"/>
    </row>
    <row r="18" spans="1:30" ht="17.100000000000001" customHeight="1">
      <c r="A18" s="524"/>
      <c r="B18" s="217"/>
      <c r="C18" s="371"/>
      <c r="D18" s="262"/>
      <c r="E18" s="394"/>
      <c r="F18" s="740"/>
      <c r="G18" s="734"/>
      <c r="H18" s="749"/>
      <c r="I18" s="263"/>
      <c r="J18" s="221"/>
      <c r="K18" s="280"/>
      <c r="L18" s="147"/>
      <c r="M18" s="222"/>
      <c r="N18" s="223"/>
      <c r="O18" s="382"/>
      <c r="P18" s="83" t="s">
        <v>19</v>
      </c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48"/>
    </row>
    <row r="19" spans="1:30" ht="17.100000000000001" customHeight="1">
      <c r="A19" s="524"/>
      <c r="B19" s="217"/>
      <c r="C19" s="377"/>
      <c r="D19" s="556"/>
      <c r="E19" s="563"/>
      <c r="F19" s="744"/>
      <c r="G19" s="756"/>
      <c r="H19" s="751"/>
      <c r="I19" s="220"/>
      <c r="J19" s="221"/>
      <c r="K19" s="280"/>
      <c r="L19" s="147"/>
      <c r="M19" s="222"/>
      <c r="N19" s="223"/>
      <c r="O19" s="217"/>
      <c r="P19" s="50" t="s">
        <v>21</v>
      </c>
      <c r="Q19" s="448"/>
      <c r="R19" s="17"/>
      <c r="S19" s="18"/>
      <c r="T19" s="461"/>
      <c r="U19" s="448"/>
      <c r="V19" s="448"/>
      <c r="W19" s="448"/>
      <c r="X19" s="448"/>
      <c r="Y19" s="448"/>
      <c r="Z19" s="448"/>
      <c r="AA19" s="448"/>
      <c r="AB19" s="448"/>
      <c r="AC19" s="448"/>
      <c r="AD19" s="448"/>
    </row>
    <row r="20" spans="1:30" ht="17.100000000000001" customHeight="1">
      <c r="A20" s="448"/>
      <c r="B20" s="383"/>
      <c r="C20" s="518"/>
      <c r="D20" s="383"/>
      <c r="E20" s="383"/>
      <c r="F20" s="745"/>
      <c r="G20" s="757"/>
      <c r="H20" s="477"/>
      <c r="I20" s="400"/>
      <c r="J20" s="169"/>
      <c r="K20" s="401"/>
      <c r="L20" s="402"/>
      <c r="M20" s="403"/>
      <c r="N20" s="191"/>
      <c r="O20" s="383"/>
      <c r="P20" s="228"/>
      <c r="Q20" s="448"/>
      <c r="R20" s="461"/>
      <c r="S20" s="461"/>
      <c r="T20" s="461"/>
      <c r="U20" s="448"/>
      <c r="V20" s="448"/>
      <c r="W20" s="448"/>
      <c r="X20" s="448"/>
      <c r="Y20" s="448"/>
      <c r="Z20" s="448"/>
      <c r="AA20" s="448"/>
      <c r="AB20" s="448"/>
      <c r="AC20" s="448"/>
      <c r="AD20" s="448"/>
    </row>
    <row r="21" spans="1:30" ht="17.100000000000001" customHeight="1" thickBot="1">
      <c r="A21" s="448"/>
      <c r="B21" s="944">
        <f>COUNT(B8:B20)</f>
        <v>0</v>
      </c>
      <c r="C21" s="995" t="s">
        <v>15</v>
      </c>
      <c r="D21" s="996"/>
      <c r="E21" s="27"/>
      <c r="F21" s="746"/>
      <c r="G21" s="758">
        <f>SUM(G8:G20)</f>
        <v>0</v>
      </c>
      <c r="H21" s="754"/>
      <c r="I21" s="55"/>
      <c r="J21" s="56"/>
      <c r="K21" s="335"/>
      <c r="L21" s="56"/>
      <c r="M21" s="189"/>
      <c r="N21" s="180"/>
      <c r="O21" s="29"/>
      <c r="P21" s="22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48"/>
    </row>
    <row r="22" spans="1:30" s="119" customFormat="1" ht="17.100000000000001" customHeight="1">
      <c r="B22" s="319" t="s">
        <v>29</v>
      </c>
      <c r="C22" s="320" t="str">
        <f>'Hut-BP'!C20</f>
        <v>Penjualan 2020</v>
      </c>
      <c r="D22" s="320"/>
      <c r="E22" s="321"/>
      <c r="F22" s="747"/>
      <c r="G22" s="734"/>
      <c r="H22" s="416"/>
      <c r="I22" s="322"/>
      <c r="J22" s="323"/>
      <c r="K22" s="336"/>
      <c r="L22" s="369"/>
      <c r="M22" s="324"/>
      <c r="N22" s="325"/>
      <c r="O22" s="321"/>
      <c r="P22" s="229"/>
      <c r="U22" s="515"/>
    </row>
    <row r="23" spans="1:30" s="119" customFormat="1" ht="17.100000000000001" customHeight="1">
      <c r="B23" s="896"/>
      <c r="C23" s="897"/>
      <c r="D23" s="897"/>
      <c r="E23" s="898"/>
      <c r="F23" s="899"/>
      <c r="G23" s="793"/>
      <c r="H23" s="480"/>
      <c r="I23" s="900"/>
      <c r="J23" s="901"/>
      <c r="K23" s="902"/>
      <c r="L23" s="903"/>
      <c r="M23" s="904"/>
      <c r="N23" s="905"/>
      <c r="O23" s="898"/>
      <c r="P23" s="229"/>
      <c r="U23" s="515"/>
    </row>
    <row r="24" spans="1:30" ht="17.100000000000001" customHeight="1">
      <c r="A24" s="448"/>
      <c r="B24" s="19"/>
      <c r="C24" s="254"/>
      <c r="D24" s="19"/>
      <c r="E24" s="19"/>
      <c r="F24" s="384"/>
      <c r="G24" s="757"/>
      <c r="H24" s="755"/>
      <c r="I24" s="53"/>
      <c r="J24" s="166"/>
      <c r="K24" s="334"/>
      <c r="L24" s="328"/>
      <c r="M24" s="200"/>
      <c r="N24" s="179"/>
      <c r="O24" s="19"/>
      <c r="P24" s="228"/>
      <c r="Q24" s="448"/>
      <c r="R24" s="461"/>
      <c r="S24" s="461"/>
      <c r="T24" s="461"/>
      <c r="U24" s="448"/>
      <c r="V24" s="448"/>
      <c r="W24" s="448"/>
      <c r="X24" s="448"/>
      <c r="Y24" s="448"/>
      <c r="Z24" s="448"/>
      <c r="AA24" s="448"/>
      <c r="AB24" s="448"/>
      <c r="AC24" s="448"/>
      <c r="AD24" s="448"/>
    </row>
    <row r="25" spans="1:30" ht="17.100000000000001" customHeight="1" thickBot="1">
      <c r="A25" s="448"/>
      <c r="B25" s="944">
        <f>COUNT(B22:B24)</f>
        <v>0</v>
      </c>
      <c r="C25" s="995" t="s">
        <v>15</v>
      </c>
      <c r="D25" s="996"/>
      <c r="E25" s="27"/>
      <c r="F25" s="746"/>
      <c r="G25" s="758">
        <f>SUM(G22:G24)</f>
        <v>0</v>
      </c>
      <c r="H25" s="754"/>
      <c r="I25" s="55"/>
      <c r="J25" s="56"/>
      <c r="K25" s="335"/>
      <c r="L25" s="56"/>
      <c r="M25" s="189"/>
      <c r="N25" s="180"/>
      <c r="O25" s="29"/>
      <c r="P25" s="22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/>
    </row>
    <row r="26" spans="1:30" ht="7.5" customHeight="1">
      <c r="A26" s="448"/>
      <c r="B26" s="462"/>
      <c r="C26" s="462"/>
      <c r="D26" s="462"/>
      <c r="E26" s="462"/>
      <c r="F26" s="462"/>
      <c r="G26" s="462"/>
      <c r="H26" s="519"/>
      <c r="I26" s="519"/>
      <c r="J26" s="519"/>
      <c r="K26" s="519"/>
      <c r="L26" s="519"/>
      <c r="M26" s="264"/>
      <c r="N26" s="520"/>
      <c r="O26" s="462"/>
      <c r="P26" s="22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48"/>
    </row>
    <row r="27" spans="1:30" ht="17.100000000000001" customHeight="1" thickBot="1">
      <c r="A27" s="448"/>
      <c r="B27" s="26">
        <f>B25+B21</f>
        <v>0</v>
      </c>
      <c r="C27" s="995" t="s">
        <v>13</v>
      </c>
      <c r="D27" s="996"/>
      <c r="E27" s="27"/>
      <c r="F27" s="27"/>
      <c r="G27" s="658">
        <f>G21+G25</f>
        <v>0</v>
      </c>
      <c r="H27" s="54"/>
      <c r="I27" s="55"/>
      <c r="J27" s="56"/>
      <c r="K27" s="335"/>
      <c r="L27" s="56"/>
      <c r="M27" s="189"/>
      <c r="N27" s="180"/>
      <c r="O27" s="29"/>
      <c r="P27" s="22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48"/>
    </row>
    <row r="28" spans="1:30">
      <c r="A28" s="448"/>
      <c r="B28" s="448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19"/>
      <c r="O28" s="448"/>
      <c r="P28" s="283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48"/>
    </row>
    <row r="29" spans="1:30">
      <c r="A29" s="448"/>
      <c r="B29" s="448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19"/>
      <c r="O29" s="448"/>
      <c r="P29" s="283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48"/>
    </row>
    <row r="30" spans="1:30">
      <c r="A30" s="448"/>
      <c r="B30" s="448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19"/>
      <c r="O30" s="448"/>
      <c r="P30" s="283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48"/>
    </row>
    <row r="31" spans="1:30" ht="20.100000000000001" customHeight="1">
      <c r="A31" s="448"/>
      <c r="B31" s="1016" t="s">
        <v>46</v>
      </c>
      <c r="C31" s="1016"/>
      <c r="D31" s="1016"/>
      <c r="E31" s="1016"/>
      <c r="F31" s="1016"/>
      <c r="G31" s="1016"/>
      <c r="H31" s="1016"/>
      <c r="I31" s="1016"/>
      <c r="J31" s="1016"/>
      <c r="K31" s="1016"/>
      <c r="L31" s="1016"/>
      <c r="M31" s="1016"/>
      <c r="N31" s="1016"/>
      <c r="O31" s="1016"/>
      <c r="P31" s="228"/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448"/>
      <c r="AD31" s="448"/>
    </row>
    <row r="32" spans="1:30" ht="20.100000000000001" customHeight="1">
      <c r="A32" s="448"/>
      <c r="B32" s="1016" t="s">
        <v>33</v>
      </c>
      <c r="C32" s="1016"/>
      <c r="D32" s="1016"/>
      <c r="E32" s="1016"/>
      <c r="F32" s="1016"/>
      <c r="G32" s="1016"/>
      <c r="H32" s="1016"/>
      <c r="I32" s="1016"/>
      <c r="J32" s="1016"/>
      <c r="K32" s="1016"/>
      <c r="L32" s="1016"/>
      <c r="M32" s="1016"/>
      <c r="N32" s="1016"/>
      <c r="O32" s="1016"/>
      <c r="P32" s="228"/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/>
      <c r="AC32" s="448"/>
      <c r="AD32" s="448"/>
    </row>
    <row r="33" spans="1:30" ht="20.100000000000001" customHeight="1">
      <c r="A33" s="448"/>
      <c r="B33" s="513"/>
      <c r="C33" s="513"/>
      <c r="D33" s="513"/>
      <c r="E33" s="513"/>
      <c r="F33" s="513"/>
      <c r="G33" s="648"/>
      <c r="H33" s="513"/>
      <c r="I33" s="514"/>
      <c r="J33" s="513"/>
      <c r="K33" s="513"/>
      <c r="L33" s="513"/>
      <c r="M33" s="513"/>
      <c r="N33" s="513"/>
      <c r="O33" s="513"/>
      <c r="P33" s="22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  <c r="AD33" s="448"/>
    </row>
    <row r="34" spans="1:30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19"/>
      <c r="O34" s="448"/>
      <c r="P34" s="22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448"/>
      <c r="AD34" s="448"/>
    </row>
    <row r="35" spans="1:30" s="119" customFormat="1" ht="17.100000000000001" customHeight="1">
      <c r="B35" s="987" t="s">
        <v>22</v>
      </c>
      <c r="C35" s="512" t="s">
        <v>73</v>
      </c>
      <c r="D35" s="987" t="s">
        <v>0</v>
      </c>
      <c r="E35" s="989" t="s">
        <v>1</v>
      </c>
      <c r="F35" s="1000" t="s">
        <v>2</v>
      </c>
      <c r="G35" s="649" t="s">
        <v>88</v>
      </c>
      <c r="H35" s="1002" t="s">
        <v>14</v>
      </c>
      <c r="I35" s="1003"/>
      <c r="J35" s="1003"/>
      <c r="K35" s="512" t="s">
        <v>73</v>
      </c>
      <c r="L35" s="512" t="s">
        <v>73</v>
      </c>
      <c r="M35" s="161" t="s">
        <v>22</v>
      </c>
      <c r="N35" s="162" t="s">
        <v>49</v>
      </c>
      <c r="O35" s="984" t="s">
        <v>12</v>
      </c>
      <c r="P35" s="229"/>
    </row>
    <row r="36" spans="1:30" s="119" customFormat="1" ht="17.100000000000001" customHeight="1" thickBot="1">
      <c r="B36" s="988"/>
      <c r="C36" s="304" t="s">
        <v>74</v>
      </c>
      <c r="D36" s="988"/>
      <c r="E36" s="990"/>
      <c r="F36" s="1001"/>
      <c r="G36" s="650" t="s">
        <v>89</v>
      </c>
      <c r="H36" s="31" t="s">
        <v>86</v>
      </c>
      <c r="I36" s="32" t="s">
        <v>23</v>
      </c>
      <c r="J36" s="33" t="s">
        <v>36</v>
      </c>
      <c r="K36" s="304" t="s">
        <v>77</v>
      </c>
      <c r="L36" s="304" t="s">
        <v>75</v>
      </c>
      <c r="M36" s="31" t="s">
        <v>23</v>
      </c>
      <c r="N36" s="163" t="s">
        <v>48</v>
      </c>
      <c r="O36" s="985"/>
      <c r="P36" s="229"/>
    </row>
    <row r="37" spans="1:30" s="119" customFormat="1" ht="17.100000000000001" customHeight="1">
      <c r="B37" s="6" t="s">
        <v>28</v>
      </c>
      <c r="C37" s="313" t="str">
        <f>'Hut-BP'!C8</f>
        <v>Penjualan sd. 2019</v>
      </c>
      <c r="D37" s="313"/>
      <c r="E37" s="8"/>
      <c r="F37" s="737"/>
      <c r="G37" s="314"/>
      <c r="H37" s="751"/>
      <c r="I37" s="9"/>
      <c r="J37" s="221"/>
      <c r="K37" s="280"/>
      <c r="L37" s="147"/>
      <c r="M37" s="282"/>
      <c r="N37" s="178"/>
      <c r="O37" s="8"/>
      <c r="P37" s="229"/>
      <c r="U37" s="515"/>
    </row>
    <row r="38" spans="1:30" s="517" customFormat="1" ht="17.100000000000001" customHeight="1">
      <c r="A38" s="614"/>
      <c r="B38" s="13"/>
      <c r="C38" s="404"/>
      <c r="D38" s="128"/>
      <c r="E38" s="148"/>
      <c r="F38" s="829"/>
      <c r="G38" s="762"/>
      <c r="H38" s="759"/>
      <c r="I38" s="123"/>
      <c r="J38" s="355"/>
      <c r="K38" s="281"/>
      <c r="L38" s="327"/>
      <c r="M38" s="282"/>
      <c r="N38" s="406"/>
      <c r="O38" s="224"/>
      <c r="P38" s="131"/>
      <c r="Q38" s="460"/>
      <c r="R38" s="460"/>
      <c r="S38" s="460"/>
      <c r="T38" s="460"/>
      <c r="U38" s="460"/>
      <c r="V38" s="460"/>
      <c r="W38" s="460"/>
      <c r="X38" s="460"/>
      <c r="Y38" s="460"/>
      <c r="Z38" s="460"/>
      <c r="AA38" s="460"/>
      <c r="AB38" s="460"/>
      <c r="AC38" s="460"/>
      <c r="AD38" s="449"/>
    </row>
    <row r="39" spans="1:30" s="517" customFormat="1" ht="17.100000000000001" customHeight="1">
      <c r="A39" s="614"/>
      <c r="B39" s="13"/>
      <c r="C39" s="404"/>
      <c r="D39" s="128"/>
      <c r="E39" s="148"/>
      <c r="F39" s="829"/>
      <c r="G39" s="762"/>
      <c r="H39" s="759"/>
      <c r="I39" s="123"/>
      <c r="J39" s="355"/>
      <c r="K39" s="281"/>
      <c r="L39" s="327"/>
      <c r="M39" s="282"/>
      <c r="N39" s="406"/>
      <c r="O39" s="224"/>
      <c r="P39" s="131"/>
      <c r="Q39" s="460"/>
      <c r="R39" s="460"/>
      <c r="S39" s="460"/>
      <c r="T39" s="460"/>
      <c r="U39" s="460"/>
      <c r="V39" s="460"/>
      <c r="W39" s="460"/>
      <c r="X39" s="460"/>
      <c r="Y39" s="460"/>
      <c r="Z39" s="460"/>
      <c r="AA39" s="460"/>
      <c r="AB39" s="460"/>
      <c r="AC39" s="460"/>
      <c r="AD39" s="449"/>
    </row>
    <row r="40" spans="1:30" s="517" customFormat="1" ht="17.100000000000001" customHeight="1">
      <c r="A40" s="614"/>
      <c r="B40" s="13"/>
      <c r="C40" s="404"/>
      <c r="D40" s="128"/>
      <c r="E40" s="132"/>
      <c r="F40" s="830"/>
      <c r="G40" s="763"/>
      <c r="H40" s="759"/>
      <c r="I40" s="123"/>
      <c r="J40" s="355"/>
      <c r="K40" s="281"/>
      <c r="L40" s="327"/>
      <c r="M40" s="282"/>
      <c r="N40" s="406"/>
      <c r="O40" s="224"/>
      <c r="P40" s="131"/>
      <c r="Q40" s="460"/>
      <c r="R40" s="460"/>
      <c r="S40" s="460"/>
      <c r="T40" s="460"/>
      <c r="U40" s="460"/>
      <c r="V40" s="460"/>
      <c r="W40" s="460"/>
      <c r="X40" s="460"/>
      <c r="Y40" s="460"/>
      <c r="Z40" s="460"/>
      <c r="AA40" s="460"/>
      <c r="AB40" s="460"/>
      <c r="AC40" s="460"/>
      <c r="AD40" s="449"/>
    </row>
    <row r="41" spans="1:30" s="517" customFormat="1" ht="17.100000000000001" customHeight="1">
      <c r="A41" s="614"/>
      <c r="B41" s="13"/>
      <c r="C41" s="404"/>
      <c r="D41" s="128"/>
      <c r="E41" s="132"/>
      <c r="F41" s="830"/>
      <c r="G41" s="763"/>
      <c r="H41" s="759"/>
      <c r="I41" s="123"/>
      <c r="J41" s="355"/>
      <c r="K41" s="281"/>
      <c r="L41" s="327"/>
      <c r="M41" s="282"/>
      <c r="N41" s="406"/>
      <c r="O41" s="224"/>
      <c r="P41" s="131"/>
      <c r="Q41" s="460"/>
      <c r="R41" s="460"/>
      <c r="S41" s="460"/>
      <c r="T41" s="460"/>
      <c r="U41" s="460"/>
      <c r="V41" s="460"/>
      <c r="W41" s="460"/>
      <c r="X41" s="460"/>
      <c r="Y41" s="460"/>
      <c r="Z41" s="460"/>
      <c r="AA41" s="460"/>
      <c r="AB41" s="460"/>
      <c r="AC41" s="460"/>
      <c r="AD41" s="449"/>
    </row>
    <row r="42" spans="1:30" s="517" customFormat="1" ht="17.100000000000001" customHeight="1">
      <c r="A42" s="614"/>
      <c r="B42" s="13"/>
      <c r="C42" s="404"/>
      <c r="D42" s="128"/>
      <c r="E42" s="128"/>
      <c r="F42" s="828"/>
      <c r="G42" s="763"/>
      <c r="H42" s="752"/>
      <c r="I42" s="123"/>
      <c r="J42" s="355"/>
      <c r="K42" s="281"/>
      <c r="L42" s="327"/>
      <c r="M42" s="282"/>
      <c r="N42" s="406"/>
      <c r="O42" s="224"/>
      <c r="P42" s="131"/>
      <c r="Q42" s="460"/>
      <c r="R42" s="460"/>
      <c r="S42" s="460"/>
      <c r="T42" s="460"/>
      <c r="U42" s="460"/>
      <c r="V42" s="460"/>
      <c r="W42" s="460"/>
      <c r="X42" s="460"/>
      <c r="Y42" s="460"/>
      <c r="Z42" s="460"/>
      <c r="AA42" s="460"/>
      <c r="AB42" s="460"/>
      <c r="AC42" s="460"/>
      <c r="AD42" s="449"/>
    </row>
    <row r="43" spans="1:30" s="517" customFormat="1" ht="17.100000000000001" customHeight="1">
      <c r="A43" s="614"/>
      <c r="B43" s="13"/>
      <c r="C43" s="404"/>
      <c r="D43" s="128"/>
      <c r="E43" s="235"/>
      <c r="F43" s="828"/>
      <c r="G43" s="763"/>
      <c r="H43" s="752"/>
      <c r="I43" s="123"/>
      <c r="J43" s="355"/>
      <c r="K43" s="281"/>
      <c r="L43" s="327"/>
      <c r="M43" s="282"/>
      <c r="N43" s="406"/>
      <c r="O43" s="224"/>
      <c r="P43" s="131"/>
      <c r="Q43" s="460"/>
      <c r="R43" s="460"/>
      <c r="S43" s="460"/>
      <c r="T43" s="460"/>
      <c r="U43" s="460"/>
      <c r="V43" s="460"/>
      <c r="W43" s="460"/>
      <c r="X43" s="460"/>
      <c r="Y43" s="460"/>
      <c r="Z43" s="460"/>
      <c r="AA43" s="460"/>
      <c r="AB43" s="460"/>
      <c r="AC43" s="460"/>
      <c r="AD43" s="449"/>
    </row>
    <row r="44" spans="1:30" ht="17.100000000000001" customHeight="1">
      <c r="A44" s="631"/>
      <c r="B44" s="13"/>
      <c r="C44" s="792"/>
      <c r="D44" s="556"/>
      <c r="E44" s="556"/>
      <c r="F44" s="678"/>
      <c r="G44" s="678"/>
      <c r="H44" s="798"/>
      <c r="I44" s="799"/>
      <c r="J44" s="800"/>
      <c r="K44" s="794"/>
      <c r="L44" s="749"/>
      <c r="M44" s="795"/>
      <c r="N44" s="796"/>
      <c r="O44" s="797"/>
      <c r="P44" s="97"/>
      <c r="Q44" s="448"/>
      <c r="R44" s="448"/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/>
      <c r="AD44" s="448"/>
    </row>
    <row r="45" spans="1:30" ht="17.100000000000001" customHeight="1">
      <c r="A45" s="631"/>
      <c r="B45" s="13"/>
      <c r="C45" s="792"/>
      <c r="D45" s="932"/>
      <c r="E45" s="933"/>
      <c r="F45" s="932"/>
      <c r="G45" s="678"/>
      <c r="H45" s="798"/>
      <c r="I45" s="799"/>
      <c r="J45" s="800"/>
      <c r="K45" s="930"/>
      <c r="L45" s="749"/>
      <c r="M45" s="795"/>
      <c r="N45" s="796"/>
      <c r="O45" s="931"/>
      <c r="P45" s="97"/>
      <c r="Q45" s="448"/>
      <c r="R45" s="448"/>
      <c r="S45" s="448"/>
      <c r="T45" s="448"/>
      <c r="U45" s="448"/>
      <c r="V45" s="448"/>
      <c r="W45" s="448"/>
      <c r="X45" s="448"/>
      <c r="Y45" s="448"/>
      <c r="Z45" s="448"/>
      <c r="AA45" s="448"/>
      <c r="AB45" s="448"/>
      <c r="AC45" s="448"/>
      <c r="AD45" s="448"/>
    </row>
    <row r="46" spans="1:30" s="517" customFormat="1" ht="17.100000000000001" customHeight="1">
      <c r="A46" s="449"/>
      <c r="B46" s="13"/>
      <c r="C46" s="1012"/>
      <c r="D46" s="1013"/>
      <c r="E46" s="13"/>
      <c r="F46" s="741"/>
      <c r="G46" s="730"/>
      <c r="H46" s="760"/>
      <c r="I46" s="127"/>
      <c r="J46" s="355"/>
      <c r="K46" s="281"/>
      <c r="L46" s="327"/>
      <c r="M46" s="282"/>
      <c r="N46" s="406"/>
      <c r="O46" s="224"/>
      <c r="P46" s="521"/>
      <c r="Q46" s="460"/>
      <c r="R46" s="460"/>
      <c r="S46" s="460"/>
      <c r="T46" s="460"/>
      <c r="U46" s="460"/>
      <c r="V46" s="460"/>
      <c r="W46" s="460"/>
      <c r="X46" s="460"/>
      <c r="Y46" s="460"/>
      <c r="Z46" s="460"/>
      <c r="AA46" s="460"/>
      <c r="AB46" s="460"/>
      <c r="AC46" s="460"/>
      <c r="AD46" s="449"/>
    </row>
    <row r="47" spans="1:30" ht="17.100000000000001" customHeight="1">
      <c r="A47" s="614"/>
      <c r="B47" s="3"/>
      <c r="C47" s="393"/>
      <c r="D47" s="149"/>
      <c r="E47" s="150"/>
      <c r="F47" s="831"/>
      <c r="G47" s="735"/>
      <c r="H47" s="752"/>
      <c r="I47" s="151"/>
      <c r="J47" s="355"/>
      <c r="K47" s="281"/>
      <c r="L47" s="327"/>
      <c r="M47" s="282"/>
      <c r="N47" s="406"/>
      <c r="O47" s="224"/>
      <c r="P47" s="239"/>
      <c r="Q47" s="460"/>
      <c r="R47" s="460"/>
      <c r="S47" s="460"/>
      <c r="T47" s="460"/>
      <c r="U47" s="460"/>
      <c r="V47" s="460"/>
      <c r="W47" s="460"/>
      <c r="X47" s="460"/>
      <c r="Y47" s="460"/>
      <c r="Z47" s="460"/>
      <c r="AA47" s="460"/>
      <c r="AB47" s="460"/>
      <c r="AC47" s="461"/>
      <c r="AD47" s="448"/>
    </row>
    <row r="48" spans="1:30" ht="17.100000000000001" customHeight="1">
      <c r="A48" s="614"/>
      <c r="B48" s="3"/>
      <c r="C48" s="393"/>
      <c r="D48" s="43"/>
      <c r="E48" s="152"/>
      <c r="F48" s="832"/>
      <c r="G48" s="736"/>
      <c r="H48" s="761"/>
      <c r="I48" s="153"/>
      <c r="J48" s="355"/>
      <c r="K48" s="281"/>
      <c r="L48" s="327"/>
      <c r="M48" s="282"/>
      <c r="N48" s="406"/>
      <c r="O48" s="224"/>
      <c r="P48" s="239"/>
      <c r="Q48" s="460"/>
      <c r="R48" s="460"/>
      <c r="S48" s="460"/>
      <c r="T48" s="460"/>
      <c r="U48" s="460"/>
      <c r="V48" s="460"/>
      <c r="W48" s="460"/>
      <c r="X48" s="460"/>
      <c r="Y48" s="460"/>
      <c r="Z48" s="460"/>
      <c r="AA48" s="460"/>
      <c r="AB48" s="460"/>
      <c r="AC48" s="461"/>
      <c r="AD48" s="448"/>
    </row>
    <row r="49" spans="1:30" ht="17.100000000000001" customHeight="1">
      <c r="A49" s="524"/>
      <c r="B49" s="3"/>
      <c r="C49" s="377"/>
      <c r="D49" s="262"/>
      <c r="E49" s="218"/>
      <c r="F49" s="833"/>
      <c r="G49" s="731"/>
      <c r="H49" s="751"/>
      <c r="I49" s="220"/>
      <c r="J49" s="221"/>
      <c r="K49" s="280"/>
      <c r="L49" s="147"/>
      <c r="M49" s="222"/>
      <c r="N49" s="223"/>
      <c r="O49" s="584"/>
      <c r="P49" s="50" t="s">
        <v>21</v>
      </c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  <c r="AB49" s="448"/>
      <c r="AC49" s="448"/>
      <c r="AD49" s="448"/>
    </row>
    <row r="50" spans="1:30" ht="17.100000000000001" customHeight="1">
      <c r="A50" s="524"/>
      <c r="B50" s="3"/>
      <c r="C50" s="371"/>
      <c r="D50" s="395"/>
      <c r="E50" s="395"/>
      <c r="F50" s="834"/>
      <c r="G50" s="734"/>
      <c r="H50" s="753"/>
      <c r="I50" s="263"/>
      <c r="J50" s="221"/>
      <c r="K50" s="280"/>
      <c r="L50" s="147"/>
      <c r="M50" s="222"/>
      <c r="N50" s="223"/>
      <c r="O50" s="382"/>
      <c r="P50" s="83">
        <v>2014</v>
      </c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48"/>
      <c r="AB50" s="448"/>
      <c r="AC50" s="448"/>
      <c r="AD50" s="448"/>
    </row>
    <row r="51" spans="1:30" ht="17.100000000000001" customHeight="1">
      <c r="A51" s="524"/>
      <c r="B51" s="3"/>
      <c r="C51" s="785"/>
      <c r="D51" s="395"/>
      <c r="E51" s="395"/>
      <c r="F51" s="834"/>
      <c r="G51" s="734"/>
      <c r="H51" s="753"/>
      <c r="I51" s="263"/>
      <c r="J51" s="221"/>
      <c r="K51" s="395"/>
      <c r="L51" s="891"/>
      <c r="M51" s="892"/>
      <c r="N51" s="893"/>
      <c r="O51" s="786"/>
      <c r="P51" s="97"/>
      <c r="Q51" s="448"/>
      <c r="R51" s="448"/>
      <c r="S51" s="448"/>
      <c r="T51" s="448"/>
      <c r="U51" s="448"/>
      <c r="V51" s="448"/>
      <c r="W51" s="448"/>
      <c r="X51" s="448"/>
      <c r="Y51" s="448"/>
      <c r="Z51" s="448"/>
      <c r="AA51" s="448"/>
      <c r="AB51" s="448"/>
      <c r="AC51" s="448"/>
      <c r="AD51" s="448"/>
    </row>
    <row r="52" spans="1:30" ht="17.100000000000001" customHeight="1">
      <c r="A52" s="448"/>
      <c r="B52" s="19"/>
      <c r="C52" s="518"/>
      <c r="D52" s="19"/>
      <c r="E52" s="19"/>
      <c r="F52" s="384"/>
      <c r="G52" s="528"/>
      <c r="H52" s="755"/>
      <c r="I52" s="53"/>
      <c r="J52" s="345"/>
      <c r="K52" s="334"/>
      <c r="L52" s="328"/>
      <c r="M52" s="282"/>
      <c r="N52" s="408"/>
      <c r="O52" s="383"/>
      <c r="P52" s="228"/>
      <c r="Q52" s="461"/>
      <c r="R52" s="461"/>
      <c r="S52" s="461"/>
      <c r="T52" s="461"/>
      <c r="U52" s="461"/>
      <c r="V52" s="461"/>
      <c r="W52" s="461"/>
      <c r="X52" s="461"/>
      <c r="Y52" s="461"/>
      <c r="Z52" s="461"/>
      <c r="AA52" s="461"/>
      <c r="AB52" s="461"/>
      <c r="AC52" s="461"/>
      <c r="AD52" s="448"/>
    </row>
    <row r="53" spans="1:30" ht="17.100000000000001" customHeight="1" thickBot="1">
      <c r="A53" s="448"/>
      <c r="B53" s="944">
        <f>COUNT(B37:B52)</f>
        <v>0</v>
      </c>
      <c r="C53" s="995" t="s">
        <v>15</v>
      </c>
      <c r="D53" s="996"/>
      <c r="E53" s="27"/>
      <c r="F53" s="27"/>
      <c r="G53" s="658">
        <f>SUM(G37:G52)</f>
        <v>0</v>
      </c>
      <c r="H53" s="54"/>
      <c r="I53" s="55"/>
      <c r="J53" s="56"/>
      <c r="K53" s="335"/>
      <c r="L53" s="56"/>
      <c r="M53" s="189"/>
      <c r="N53" s="180"/>
      <c r="O53" s="29"/>
      <c r="P53" s="228"/>
      <c r="Q53" s="461"/>
      <c r="R53" s="461"/>
      <c r="S53" s="461"/>
      <c r="T53" s="461"/>
      <c r="U53" s="461"/>
      <c r="V53" s="461"/>
      <c r="W53" s="461"/>
      <c r="X53" s="461"/>
      <c r="Y53" s="461"/>
      <c r="Z53" s="461"/>
      <c r="AA53" s="461"/>
      <c r="AB53" s="461"/>
      <c r="AC53" s="461"/>
      <c r="AD53" s="448"/>
    </row>
    <row r="54" spans="1:30" s="119" customFormat="1" ht="17.100000000000001" customHeight="1">
      <c r="B54" s="319" t="s">
        <v>29</v>
      </c>
      <c r="C54" s="320" t="str">
        <f>'Hut-BP'!C20</f>
        <v>Penjualan 2020</v>
      </c>
      <c r="D54" s="320"/>
      <c r="E54" s="321"/>
      <c r="F54" s="747"/>
      <c r="G54" s="766"/>
      <c r="H54" s="416"/>
      <c r="I54" s="322"/>
      <c r="J54" s="323"/>
      <c r="K54" s="336"/>
      <c r="L54" s="369"/>
      <c r="M54" s="417"/>
      <c r="N54" s="325"/>
      <c r="O54" s="321"/>
      <c r="P54" s="229"/>
      <c r="U54" s="515"/>
    </row>
    <row r="55" spans="1:30" ht="17.100000000000001" customHeight="1">
      <c r="A55" s="631"/>
      <c r="B55" s="929"/>
      <c r="C55" s="792"/>
      <c r="D55" s="932"/>
      <c r="E55" s="933"/>
      <c r="F55" s="932"/>
      <c r="G55" s="678"/>
      <c r="H55" s="798"/>
      <c r="I55" s="799"/>
      <c r="J55" s="800"/>
      <c r="K55" s="930"/>
      <c r="L55" s="749"/>
      <c r="M55" s="795"/>
      <c r="N55" s="796"/>
      <c r="O55" s="931"/>
      <c r="P55" s="97"/>
      <c r="Q55" s="448"/>
      <c r="R55" s="448"/>
      <c r="S55" s="448"/>
      <c r="T55" s="448"/>
      <c r="U55" s="448"/>
      <c r="V55" s="448"/>
      <c r="W55" s="448"/>
      <c r="X55" s="448"/>
      <c r="Y55" s="448"/>
      <c r="Z55" s="448"/>
      <c r="AA55" s="448"/>
      <c r="AB55" s="448"/>
      <c r="AC55" s="448"/>
      <c r="AD55" s="448"/>
    </row>
    <row r="56" spans="1:30" ht="17.100000000000001" customHeight="1">
      <c r="A56" s="448"/>
      <c r="B56" s="475"/>
      <c r="C56" s="528"/>
      <c r="D56" s="556"/>
      <c r="E56" s="556"/>
      <c r="F56" s="764"/>
      <c r="G56" s="767"/>
      <c r="H56" s="560"/>
      <c r="I56" s="578"/>
      <c r="J56" s="578"/>
      <c r="K56" s="579"/>
      <c r="L56" s="432"/>
      <c r="M56" s="599"/>
      <c r="N56" s="431"/>
      <c r="O56" s="472"/>
      <c r="P56" s="228"/>
      <c r="Q56" s="448"/>
      <c r="R56" s="448"/>
      <c r="S56" s="448"/>
      <c r="T56" s="448"/>
      <c r="U56" s="448"/>
      <c r="V56" s="448"/>
      <c r="W56" s="448"/>
      <c r="X56" s="448"/>
      <c r="Y56" s="448"/>
      <c r="Z56" s="448"/>
      <c r="AA56" s="448"/>
      <c r="AB56" s="448"/>
      <c r="AC56" s="448"/>
      <c r="AD56" s="448"/>
    </row>
    <row r="57" spans="1:30" ht="17.100000000000001" customHeight="1" thickBot="1">
      <c r="A57" s="448"/>
      <c r="B57" s="944">
        <f>COUNT(B54:B56)</f>
        <v>0</v>
      </c>
      <c r="C57" s="995" t="s">
        <v>15</v>
      </c>
      <c r="D57" s="996"/>
      <c r="E57" s="27"/>
      <c r="F57" s="765"/>
      <c r="G57" s="758">
        <f>SUM(G54:G56)</f>
        <v>0</v>
      </c>
      <c r="H57" s="754"/>
      <c r="I57" s="55"/>
      <c r="J57" s="56"/>
      <c r="K57" s="335"/>
      <c r="L57" s="56"/>
      <c r="M57" s="269"/>
      <c r="N57" s="180"/>
      <c r="O57" s="29"/>
      <c r="P57" s="228"/>
      <c r="Q57" s="448"/>
      <c r="R57" s="448"/>
      <c r="S57" s="448"/>
      <c r="T57" s="448"/>
      <c r="U57" s="448"/>
      <c r="V57" s="448"/>
      <c r="W57" s="448"/>
      <c r="X57" s="448"/>
      <c r="Y57" s="448"/>
      <c r="Z57" s="448"/>
      <c r="AA57" s="448"/>
      <c r="AB57" s="448"/>
      <c r="AC57" s="448"/>
      <c r="AD57" s="448"/>
    </row>
    <row r="58" spans="1:30" ht="7.5" customHeight="1">
      <c r="A58" s="448"/>
      <c r="B58" s="462"/>
      <c r="C58" s="462"/>
      <c r="D58" s="462"/>
      <c r="E58" s="462"/>
      <c r="F58" s="473"/>
      <c r="G58" s="768"/>
      <c r="H58" s="519"/>
      <c r="I58" s="519"/>
      <c r="J58" s="519"/>
      <c r="K58" s="519"/>
      <c r="L58" s="519"/>
      <c r="M58" s="264"/>
      <c r="N58" s="520"/>
      <c r="O58" s="462"/>
      <c r="P58" s="228"/>
      <c r="Q58" s="448"/>
      <c r="R58" s="448"/>
      <c r="S58" s="448"/>
      <c r="T58" s="448"/>
      <c r="U58" s="448"/>
      <c r="V58" s="448"/>
      <c r="W58" s="448"/>
      <c r="X58" s="448"/>
      <c r="Y58" s="448"/>
      <c r="Z58" s="448"/>
      <c r="AA58" s="448"/>
      <c r="AB58" s="448"/>
      <c r="AC58" s="448"/>
      <c r="AD58" s="448"/>
    </row>
    <row r="59" spans="1:30" ht="17.100000000000001" customHeight="1" thickBot="1">
      <c r="A59" s="448"/>
      <c r="B59" s="26">
        <f>B57+B53</f>
        <v>0</v>
      </c>
      <c r="C59" s="995" t="s">
        <v>13</v>
      </c>
      <c r="D59" s="996"/>
      <c r="E59" s="27"/>
      <c r="F59" s="27"/>
      <c r="G59" s="658">
        <f>G53+G57</f>
        <v>0</v>
      </c>
      <c r="H59" s="54"/>
      <c r="I59" s="55"/>
      <c r="J59" s="56"/>
      <c r="K59" s="335"/>
      <c r="L59" s="56"/>
      <c r="M59" s="189"/>
      <c r="N59" s="180"/>
      <c r="O59" s="29"/>
      <c r="P59" s="228"/>
      <c r="Q59" s="448"/>
      <c r="R59" s="448"/>
      <c r="S59" s="448"/>
      <c r="T59" s="448"/>
      <c r="U59" s="448"/>
      <c r="V59" s="448"/>
      <c r="W59" s="448"/>
      <c r="X59" s="448"/>
      <c r="Y59" s="448"/>
      <c r="Z59" s="448"/>
      <c r="AA59" s="448"/>
      <c r="AB59" s="448"/>
      <c r="AC59" s="448"/>
      <c r="AD59" s="448"/>
    </row>
    <row r="60" spans="1:30">
      <c r="A60" s="448"/>
      <c r="B60" s="448"/>
      <c r="C60" s="448"/>
      <c r="D60" s="448"/>
      <c r="E60" s="448"/>
      <c r="F60" s="448"/>
      <c r="G60" s="448"/>
      <c r="H60" s="448"/>
      <c r="I60" s="448"/>
      <c r="J60" s="448"/>
      <c r="K60" s="448"/>
      <c r="L60" s="448"/>
      <c r="M60" s="448"/>
      <c r="N60" s="419"/>
      <c r="O60" s="448"/>
      <c r="P60" s="283"/>
      <c r="Q60" s="448"/>
      <c r="R60" s="448"/>
      <c r="S60" s="448"/>
      <c r="T60" s="448"/>
      <c r="U60" s="448"/>
      <c r="V60" s="448"/>
      <c r="W60" s="448"/>
      <c r="X60" s="448"/>
      <c r="Y60" s="448"/>
      <c r="Z60" s="448"/>
      <c r="AA60" s="448"/>
      <c r="AB60" s="448"/>
      <c r="AC60" s="448"/>
      <c r="AD60" s="448"/>
    </row>
    <row r="61" spans="1:30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19"/>
      <c r="O61" s="448"/>
      <c r="P61" s="283"/>
      <c r="Q61" s="448"/>
      <c r="R61" s="448"/>
      <c r="S61" s="448"/>
      <c r="T61" s="448"/>
      <c r="U61" s="448"/>
      <c r="V61" s="448"/>
      <c r="W61" s="448"/>
      <c r="X61" s="448"/>
      <c r="Y61" s="448"/>
      <c r="Z61" s="448"/>
      <c r="AA61" s="448"/>
      <c r="AB61" s="448"/>
      <c r="AC61" s="448"/>
      <c r="AD61" s="448"/>
    </row>
    <row r="62" spans="1:30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19"/>
      <c r="O62" s="448"/>
      <c r="P62" s="283"/>
      <c r="Q62" s="448"/>
      <c r="R62" s="448"/>
      <c r="S62" s="448"/>
      <c r="T62" s="448"/>
      <c r="U62" s="448"/>
      <c r="V62" s="448"/>
      <c r="W62" s="448"/>
      <c r="X62" s="448"/>
      <c r="Y62" s="448"/>
      <c r="Z62" s="448"/>
      <c r="AA62" s="448"/>
      <c r="AB62" s="448"/>
      <c r="AC62" s="448"/>
      <c r="AD62" s="448"/>
    </row>
    <row r="63" spans="1:30" ht="20.100000000000001" customHeight="1">
      <c r="A63" s="448"/>
      <c r="B63" s="1016" t="s">
        <v>47</v>
      </c>
      <c r="C63" s="1016"/>
      <c r="D63" s="1016"/>
      <c r="E63" s="1016"/>
      <c r="F63" s="1016"/>
      <c r="G63" s="1016"/>
      <c r="H63" s="1016"/>
      <c r="I63" s="1016"/>
      <c r="J63" s="1016"/>
      <c r="K63" s="1016"/>
      <c r="L63" s="1016"/>
      <c r="M63" s="1016"/>
      <c r="N63" s="1016"/>
      <c r="O63" s="1016"/>
      <c r="P63" s="228"/>
      <c r="Q63" s="448"/>
      <c r="R63" s="448"/>
      <c r="S63" s="448"/>
      <c r="T63" s="448"/>
      <c r="U63" s="448"/>
      <c r="V63" s="448"/>
      <c r="W63" s="448"/>
      <c r="X63" s="448"/>
      <c r="Y63" s="448"/>
      <c r="Z63" s="448"/>
      <c r="AA63" s="448"/>
      <c r="AB63" s="448"/>
      <c r="AC63" s="448"/>
      <c r="AD63" s="448"/>
    </row>
    <row r="64" spans="1:30" ht="20.100000000000001" customHeight="1">
      <c r="A64" s="448"/>
      <c r="B64" s="1016" t="s">
        <v>33</v>
      </c>
      <c r="C64" s="1016"/>
      <c r="D64" s="1016"/>
      <c r="E64" s="1016"/>
      <c r="F64" s="1016"/>
      <c r="G64" s="1016"/>
      <c r="H64" s="1016"/>
      <c r="I64" s="1016"/>
      <c r="J64" s="1016"/>
      <c r="K64" s="1016"/>
      <c r="L64" s="1016"/>
      <c r="M64" s="1016"/>
      <c r="N64" s="1016"/>
      <c r="O64" s="1016"/>
      <c r="P64" s="228"/>
      <c r="Q64" s="448"/>
      <c r="R64" s="448"/>
      <c r="S64" s="448"/>
      <c r="T64" s="448"/>
      <c r="U64" s="448"/>
      <c r="V64" s="448"/>
      <c r="W64" s="448"/>
      <c r="X64" s="448"/>
      <c r="Y64" s="448"/>
      <c r="Z64" s="448"/>
      <c r="AA64" s="448"/>
      <c r="AB64" s="448"/>
      <c r="AC64" s="448"/>
      <c r="AD64" s="448"/>
    </row>
    <row r="65" spans="1:30" ht="20.100000000000001" customHeight="1">
      <c r="A65" s="448"/>
      <c r="B65" s="941"/>
      <c r="C65" s="941"/>
      <c r="D65" s="941"/>
      <c r="E65" s="941"/>
      <c r="F65" s="941"/>
      <c r="G65" s="941"/>
      <c r="H65" s="941"/>
      <c r="I65" s="514"/>
      <c r="J65" s="941"/>
      <c r="K65" s="941"/>
      <c r="L65" s="941"/>
      <c r="M65" s="941"/>
      <c r="N65" s="941"/>
      <c r="O65" s="941"/>
      <c r="P65" s="228"/>
      <c r="Q65" s="448"/>
      <c r="R65" s="448"/>
      <c r="S65" s="448"/>
      <c r="T65" s="448"/>
      <c r="U65" s="448"/>
      <c r="V65" s="448"/>
      <c r="W65" s="448"/>
      <c r="X65" s="448"/>
      <c r="Y65" s="448"/>
      <c r="Z65" s="448"/>
      <c r="AA65" s="448"/>
      <c r="AB65" s="448"/>
      <c r="AC65" s="448"/>
      <c r="AD65" s="448"/>
    </row>
    <row r="66" spans="1:30">
      <c r="A66" s="448"/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19"/>
      <c r="O66" s="448"/>
      <c r="P66" s="228"/>
      <c r="Q66" s="448"/>
      <c r="R66" s="448"/>
      <c r="S66" s="448"/>
      <c r="T66" s="448"/>
      <c r="U66" s="448"/>
      <c r="V66" s="448"/>
      <c r="W66" s="448"/>
      <c r="X66" s="448"/>
      <c r="Y66" s="448"/>
      <c r="Z66" s="448"/>
      <c r="AA66" s="448"/>
      <c r="AB66" s="448"/>
      <c r="AC66" s="448"/>
      <c r="AD66" s="448"/>
    </row>
    <row r="67" spans="1:30" s="119" customFormat="1" ht="17.100000000000001" customHeight="1">
      <c r="B67" s="987" t="s">
        <v>22</v>
      </c>
      <c r="C67" s="512" t="s">
        <v>73</v>
      </c>
      <c r="D67" s="987" t="s">
        <v>0</v>
      </c>
      <c r="E67" s="989" t="s">
        <v>1</v>
      </c>
      <c r="F67" s="1000" t="s">
        <v>2</v>
      </c>
      <c r="G67" s="649" t="s">
        <v>88</v>
      </c>
      <c r="H67" s="1002" t="s">
        <v>14</v>
      </c>
      <c r="I67" s="1003"/>
      <c r="J67" s="1003"/>
      <c r="K67" s="512" t="s">
        <v>73</v>
      </c>
      <c r="L67" s="512" t="s">
        <v>73</v>
      </c>
      <c r="M67" s="161" t="s">
        <v>22</v>
      </c>
      <c r="N67" s="162" t="s">
        <v>49</v>
      </c>
      <c r="O67" s="984" t="s">
        <v>12</v>
      </c>
      <c r="P67" s="229"/>
      <c r="Q67" s="1004" t="str">
        <f>'Hut-BP'!Q52:AB52</f>
        <v>Terbit 2020</v>
      </c>
      <c r="R67" s="1014"/>
      <c r="S67" s="1014"/>
      <c r="T67" s="1014"/>
      <c r="U67" s="1014"/>
      <c r="V67" s="1014"/>
      <c r="W67" s="1014"/>
      <c r="X67" s="1014"/>
      <c r="Y67" s="1014"/>
      <c r="Z67" s="1014"/>
      <c r="AA67" s="1014"/>
      <c r="AB67" s="1015"/>
    </row>
    <row r="68" spans="1:30" s="119" customFormat="1" ht="17.100000000000001" customHeight="1" thickBot="1">
      <c r="B68" s="988"/>
      <c r="C68" s="304" t="s">
        <v>74</v>
      </c>
      <c r="D68" s="988"/>
      <c r="E68" s="990"/>
      <c r="F68" s="1001"/>
      <c r="G68" s="650" t="s">
        <v>89</v>
      </c>
      <c r="H68" s="31" t="s">
        <v>86</v>
      </c>
      <c r="I68" s="32" t="s">
        <v>23</v>
      </c>
      <c r="J68" s="33" t="s">
        <v>36</v>
      </c>
      <c r="K68" s="304" t="s">
        <v>77</v>
      </c>
      <c r="L68" s="304" t="s">
        <v>75</v>
      </c>
      <c r="M68" s="31" t="s">
        <v>23</v>
      </c>
      <c r="N68" s="163" t="s">
        <v>48</v>
      </c>
      <c r="O68" s="985"/>
      <c r="P68" s="229"/>
      <c r="Q68" s="522" t="s">
        <v>58</v>
      </c>
      <c r="R68" s="522" t="s">
        <v>59</v>
      </c>
      <c r="S68" s="522" t="s">
        <v>60</v>
      </c>
      <c r="T68" s="522" t="s">
        <v>61</v>
      </c>
      <c r="U68" s="522" t="s">
        <v>62</v>
      </c>
      <c r="V68" s="522" t="s">
        <v>63</v>
      </c>
      <c r="W68" s="522" t="s">
        <v>64</v>
      </c>
      <c r="X68" s="522" t="s">
        <v>65</v>
      </c>
      <c r="Y68" s="522" t="s">
        <v>66</v>
      </c>
      <c r="Z68" s="522" t="s">
        <v>67</v>
      </c>
      <c r="AA68" s="522" t="s">
        <v>68</v>
      </c>
      <c r="AB68" s="522" t="s">
        <v>69</v>
      </c>
    </row>
    <row r="69" spans="1:30" s="119" customFormat="1" ht="17.100000000000001" customHeight="1">
      <c r="B69" s="6" t="s">
        <v>28</v>
      </c>
      <c r="C69" s="1010" t="str">
        <f>'Hut-BP'!C8</f>
        <v>Penjualan sd. 2019</v>
      </c>
      <c r="D69" s="1011"/>
      <c r="E69" s="8"/>
      <c r="F69" s="737"/>
      <c r="G69" s="770"/>
      <c r="H69" s="751"/>
      <c r="I69" s="221"/>
      <c r="J69" s="330"/>
      <c r="K69" s="363"/>
      <c r="L69" s="329"/>
      <c r="M69" s="934"/>
      <c r="N69" s="178"/>
      <c r="O69" s="8"/>
      <c r="P69" s="229"/>
      <c r="Q69" s="625"/>
      <c r="R69" s="625"/>
      <c r="S69" s="625"/>
      <c r="T69" s="625"/>
      <c r="U69" s="625"/>
      <c r="V69" s="625"/>
      <c r="W69" s="625"/>
      <c r="X69" s="625"/>
      <c r="Y69" s="625"/>
      <c r="Z69" s="625"/>
      <c r="AA69" s="625"/>
      <c r="AB69" s="625"/>
    </row>
    <row r="70" spans="1:30" ht="17.100000000000001" customHeight="1">
      <c r="A70" s="631"/>
      <c r="B70" s="632"/>
      <c r="C70" s="474"/>
      <c r="D70" s="694"/>
      <c r="E70" s="562"/>
      <c r="F70" s="953"/>
      <c r="G70" s="773"/>
      <c r="H70" s="558"/>
      <c r="I70" s="774"/>
      <c r="J70" s="559"/>
      <c r="K70" s="935"/>
      <c r="L70" s="876"/>
      <c r="M70" s="934"/>
      <c r="N70" s="876"/>
      <c r="O70" s="541"/>
      <c r="P70" s="228"/>
      <c r="Q70" s="954"/>
      <c r="R70" s="954"/>
      <c r="S70" s="954"/>
      <c r="T70" s="954"/>
      <c r="U70" s="954"/>
      <c r="V70" s="954"/>
      <c r="W70" s="954"/>
      <c r="X70" s="954"/>
      <c r="Y70" s="954"/>
      <c r="Z70" s="954"/>
      <c r="AA70" s="954"/>
      <c r="AB70" s="954"/>
      <c r="AC70" s="448"/>
      <c r="AD70" s="448"/>
    </row>
    <row r="71" spans="1:30" ht="17.100000000000001" customHeight="1">
      <c r="A71" s="448"/>
      <c r="B71" s="121"/>
      <c r="C71" s="523"/>
      <c r="D71" s="121"/>
      <c r="E71" s="121"/>
      <c r="F71" s="683"/>
      <c r="G71" s="686"/>
      <c r="H71" s="769"/>
      <c r="I71" s="391"/>
      <c r="J71" s="409"/>
      <c r="K71" s="498"/>
      <c r="L71" s="410"/>
      <c r="M71" s="934"/>
      <c r="N71" s="197"/>
      <c r="O71" s="121"/>
      <c r="P71" s="521"/>
      <c r="Q71" s="954"/>
      <c r="R71" s="954"/>
      <c r="S71" s="954"/>
      <c r="T71" s="954"/>
      <c r="U71" s="954"/>
      <c r="V71" s="954"/>
      <c r="W71" s="954"/>
      <c r="X71" s="954"/>
      <c r="Y71" s="954"/>
      <c r="Z71" s="954"/>
      <c r="AA71" s="954"/>
      <c r="AB71" s="954"/>
      <c r="AC71" s="448"/>
      <c r="AD71" s="448"/>
    </row>
    <row r="72" spans="1:30" ht="17.100000000000001" customHeight="1" thickBot="1">
      <c r="A72" s="448"/>
      <c r="B72" s="944">
        <f>COUNT(B69:B71)</f>
        <v>0</v>
      </c>
      <c r="C72" s="995" t="s">
        <v>15</v>
      </c>
      <c r="D72" s="996"/>
      <c r="E72" s="27"/>
      <c r="F72" s="746"/>
      <c r="G72" s="771">
        <f>SUM(G69:G71)</f>
        <v>0</v>
      </c>
      <c r="H72" s="754"/>
      <c r="I72" s="55"/>
      <c r="J72" s="56"/>
      <c r="K72" s="335"/>
      <c r="L72" s="56"/>
      <c r="M72" s="189"/>
      <c r="N72" s="180"/>
      <c r="O72" s="29"/>
      <c r="P72" s="228"/>
      <c r="Q72" s="955"/>
      <c r="R72" s="955"/>
      <c r="S72" s="955"/>
      <c r="T72" s="955"/>
      <c r="U72" s="955"/>
      <c r="V72" s="955"/>
      <c r="W72" s="955"/>
      <c r="X72" s="955"/>
      <c r="Y72" s="955"/>
      <c r="Z72" s="955"/>
      <c r="AA72" s="955"/>
      <c r="AB72" s="955"/>
      <c r="AC72" s="448"/>
      <c r="AD72" s="448"/>
    </row>
    <row r="73" spans="1:30" s="119" customFormat="1" ht="17.100000000000001" customHeight="1">
      <c r="B73" s="319" t="s">
        <v>29</v>
      </c>
      <c r="C73" s="320" t="str">
        <f>'Hut-BP'!C20</f>
        <v>Penjualan 2020</v>
      </c>
      <c r="D73" s="320"/>
      <c r="E73" s="321"/>
      <c r="F73" s="321"/>
      <c r="G73" s="607"/>
      <c r="H73" s="322"/>
      <c r="I73" s="322"/>
      <c r="J73" s="323"/>
      <c r="K73" s="360"/>
      <c r="L73" s="496"/>
      <c r="M73" s="500"/>
      <c r="N73" s="325"/>
      <c r="O73" s="321"/>
      <c r="P73" s="229"/>
      <c r="Q73" s="956"/>
      <c r="R73" s="956"/>
      <c r="S73" s="956"/>
      <c r="T73" s="956"/>
      <c r="U73" s="956"/>
      <c r="V73" s="956"/>
      <c r="W73" s="956"/>
      <c r="X73" s="956"/>
      <c r="Y73" s="956"/>
      <c r="Z73" s="956"/>
      <c r="AA73" s="956"/>
      <c r="AB73" s="956"/>
    </row>
    <row r="74" spans="1:30" ht="17.100000000000001" customHeight="1">
      <c r="A74" s="448"/>
      <c r="B74" s="804"/>
      <c r="C74" s="792"/>
      <c r="D74" s="838"/>
      <c r="E74" s="556"/>
      <c r="F74" s="870"/>
      <c r="G74" s="678"/>
      <c r="H74" s="798"/>
      <c r="I74" s="799"/>
      <c r="J74" s="800"/>
      <c r="K74" s="877"/>
      <c r="L74" s="877"/>
      <c r="M74" s="878"/>
      <c r="N74" s="879"/>
      <c r="O74" s="738"/>
      <c r="P74" s="83"/>
      <c r="Q74" s="956"/>
      <c r="R74" s="956"/>
      <c r="S74" s="956"/>
      <c r="T74" s="956"/>
      <c r="U74" s="956"/>
      <c r="V74" s="956"/>
      <c r="W74" s="956"/>
      <c r="X74" s="956"/>
      <c r="Y74" s="956"/>
      <c r="Z74" s="956"/>
      <c r="AA74" s="956"/>
      <c r="AB74" s="956"/>
      <c r="AC74" s="448"/>
      <c r="AD74" s="448"/>
    </row>
    <row r="75" spans="1:30" ht="17.100000000000001" customHeight="1">
      <c r="A75" s="448"/>
      <c r="B75" s="3"/>
      <c r="C75" s="217"/>
      <c r="D75" s="8"/>
      <c r="E75" s="8"/>
      <c r="F75" s="8"/>
      <c r="G75" s="737"/>
      <c r="H75" s="221"/>
      <c r="I75" s="495"/>
      <c r="J75" s="115"/>
      <c r="K75" s="280"/>
      <c r="L75" s="147"/>
      <c r="M75" s="501"/>
      <c r="N75" s="178"/>
      <c r="O75" s="8"/>
      <c r="P75" s="228"/>
      <c r="Q75" s="954"/>
      <c r="R75" s="954"/>
      <c r="S75" s="954"/>
      <c r="T75" s="954"/>
      <c r="U75" s="954"/>
      <c r="V75" s="954"/>
      <c r="W75" s="954"/>
      <c r="X75" s="954"/>
      <c r="Y75" s="954"/>
      <c r="Z75" s="954"/>
      <c r="AA75" s="954"/>
      <c r="AB75" s="954"/>
      <c r="AC75" s="448"/>
      <c r="AD75" s="448"/>
    </row>
    <row r="76" spans="1:30" ht="17.100000000000001" customHeight="1" thickBot="1">
      <c r="A76" s="448"/>
      <c r="B76" s="944">
        <f>COUNT(B73:B75)</f>
        <v>0</v>
      </c>
      <c r="C76" s="995" t="s">
        <v>15</v>
      </c>
      <c r="D76" s="996"/>
      <c r="E76" s="27"/>
      <c r="F76" s="27"/>
      <c r="G76" s="653">
        <f>SUM(G73:G75)</f>
        <v>0</v>
      </c>
      <c r="H76" s="54"/>
      <c r="I76" s="55"/>
      <c r="J76" s="56"/>
      <c r="K76" s="335"/>
      <c r="L76" s="56"/>
      <c r="M76" s="189"/>
      <c r="N76" s="180"/>
      <c r="O76" s="29"/>
      <c r="P76" s="228"/>
      <c r="Q76" s="955"/>
      <c r="R76" s="955"/>
      <c r="S76" s="955"/>
      <c r="T76" s="955"/>
      <c r="U76" s="955"/>
      <c r="V76" s="955"/>
      <c r="W76" s="955"/>
      <c r="X76" s="955"/>
      <c r="Y76" s="955"/>
      <c r="Z76" s="955"/>
      <c r="AA76" s="955"/>
      <c r="AB76" s="955"/>
      <c r="AC76" s="448"/>
      <c r="AD76" s="448"/>
    </row>
    <row r="77" spans="1:30" ht="7.5" customHeight="1">
      <c r="A77" s="448"/>
      <c r="B77" s="462"/>
      <c r="C77" s="462"/>
      <c r="D77" s="462"/>
      <c r="E77" s="462"/>
      <c r="F77" s="462"/>
      <c r="G77" s="462"/>
      <c r="H77" s="519"/>
      <c r="I77" s="519"/>
      <c r="J77" s="519"/>
      <c r="K77" s="519"/>
      <c r="L77" s="519"/>
      <c r="M77" s="264"/>
      <c r="N77" s="520"/>
      <c r="O77" s="462"/>
      <c r="P77" s="228"/>
      <c r="Q77" s="957"/>
      <c r="R77" s="957"/>
      <c r="S77" s="957"/>
      <c r="T77" s="957"/>
      <c r="U77" s="957"/>
      <c r="V77" s="957"/>
      <c r="W77" s="957"/>
      <c r="X77" s="957"/>
      <c r="Y77" s="957"/>
      <c r="Z77" s="957"/>
      <c r="AA77" s="957"/>
      <c r="AB77" s="957"/>
      <c r="AC77" s="448"/>
      <c r="AD77" s="448"/>
    </row>
    <row r="78" spans="1:30" ht="17.100000000000001" customHeight="1" thickBot="1">
      <c r="A78" s="448"/>
      <c r="B78" s="26">
        <f>B76+B72</f>
        <v>0</v>
      </c>
      <c r="C78" s="995" t="s">
        <v>13</v>
      </c>
      <c r="D78" s="996"/>
      <c r="E78" s="27"/>
      <c r="F78" s="27"/>
      <c r="G78" s="653">
        <f>G72+G76</f>
        <v>0</v>
      </c>
      <c r="H78" s="54"/>
      <c r="I78" s="55"/>
      <c r="J78" s="56"/>
      <c r="K78" s="335"/>
      <c r="L78" s="56"/>
      <c r="M78" s="189"/>
      <c r="N78" s="180"/>
      <c r="O78" s="29"/>
      <c r="P78" s="228"/>
      <c r="Q78" s="463">
        <f t="shared" ref="Q78:AB78" si="0">SUM(Q69:Q77)</f>
        <v>0</v>
      </c>
      <c r="R78" s="463">
        <f t="shared" si="0"/>
        <v>0</v>
      </c>
      <c r="S78" s="463">
        <f t="shared" si="0"/>
        <v>0</v>
      </c>
      <c r="T78" s="463">
        <f t="shared" si="0"/>
        <v>0</v>
      </c>
      <c r="U78" s="463">
        <f t="shared" si="0"/>
        <v>0</v>
      </c>
      <c r="V78" s="463">
        <f t="shared" si="0"/>
        <v>0</v>
      </c>
      <c r="W78" s="463">
        <f t="shared" si="0"/>
        <v>0</v>
      </c>
      <c r="X78" s="463">
        <f t="shared" si="0"/>
        <v>0</v>
      </c>
      <c r="Y78" s="463">
        <f t="shared" si="0"/>
        <v>0</v>
      </c>
      <c r="Z78" s="463">
        <f t="shared" si="0"/>
        <v>0</v>
      </c>
      <c r="AA78" s="463">
        <f t="shared" si="0"/>
        <v>0</v>
      </c>
      <c r="AB78" s="463">
        <f t="shared" si="0"/>
        <v>0</v>
      </c>
      <c r="AC78" s="448"/>
      <c r="AD78" s="448"/>
    </row>
    <row r="79" spans="1:30">
      <c r="A79" s="448"/>
      <c r="B79" s="448"/>
      <c r="C79" s="448"/>
      <c r="D79" s="448"/>
      <c r="E79" s="448"/>
      <c r="F79" s="448"/>
      <c r="G79" s="448"/>
      <c r="H79" s="448"/>
      <c r="I79" s="448"/>
      <c r="J79" s="448"/>
      <c r="K79" s="448"/>
      <c r="L79" s="448"/>
      <c r="M79" s="264"/>
      <c r="N79" s="419"/>
      <c r="O79" s="448"/>
      <c r="P79" s="283"/>
      <c r="Q79" s="448"/>
      <c r="R79" s="448"/>
      <c r="S79" s="448"/>
      <c r="T79" s="448"/>
      <c r="U79" s="448"/>
      <c r="V79" s="448"/>
      <c r="W79" s="448"/>
      <c r="X79" s="448"/>
      <c r="Y79" s="448"/>
      <c r="Z79" s="448"/>
      <c r="AA79" s="448"/>
      <c r="AB79" s="448"/>
      <c r="AC79" s="448"/>
      <c r="AD79" s="448"/>
    </row>
    <row r="80" spans="1:30" ht="17.100000000000001" customHeight="1" thickBot="1">
      <c r="A80" s="448"/>
      <c r="B80" s="26">
        <f>B78+B59+B27</f>
        <v>0</v>
      </c>
      <c r="C80" s="995" t="s">
        <v>13</v>
      </c>
      <c r="D80" s="996"/>
      <c r="E80" s="27"/>
      <c r="F80" s="27"/>
      <c r="G80" s="658">
        <f>G27+G59+G78</f>
        <v>0</v>
      </c>
      <c r="H80" s="28"/>
      <c r="I80" s="29"/>
      <c r="J80" s="30"/>
      <c r="K80" s="337"/>
      <c r="L80" s="30"/>
      <c r="M80" s="189"/>
      <c r="N80" s="184"/>
      <c r="O80" s="29"/>
      <c r="P80" s="283"/>
      <c r="Q80" s="448"/>
      <c r="R80" s="448"/>
      <c r="S80" s="448"/>
      <c r="T80" s="448"/>
      <c r="U80" s="448"/>
      <c r="V80" s="448"/>
      <c r="W80" s="448"/>
      <c r="X80" s="448"/>
      <c r="Y80" s="448"/>
      <c r="Z80" s="448"/>
      <c r="AA80" s="448"/>
      <c r="AB80" s="448"/>
      <c r="AC80" s="448"/>
      <c r="AD80" s="448"/>
    </row>
    <row r="81" spans="1:30">
      <c r="A81" s="448"/>
      <c r="B81" s="448"/>
      <c r="C81" s="448"/>
      <c r="D81" s="448"/>
      <c r="E81" s="448"/>
      <c r="F81" s="448"/>
      <c r="G81" s="448"/>
      <c r="H81" s="448"/>
      <c r="I81" s="448"/>
      <c r="J81" s="448"/>
      <c r="K81" s="448"/>
      <c r="L81" s="448"/>
      <c r="M81" s="448"/>
      <c r="N81" s="419"/>
      <c r="O81" s="448"/>
      <c r="P81" s="283"/>
      <c r="Q81" s="448"/>
      <c r="R81" s="448"/>
      <c r="S81" s="448"/>
      <c r="T81" s="448"/>
      <c r="U81" s="448"/>
      <c r="V81" s="448"/>
      <c r="W81" s="448"/>
      <c r="X81" s="448"/>
      <c r="Y81" s="448"/>
      <c r="Z81" s="448"/>
      <c r="AA81" s="448"/>
      <c r="AB81" s="448"/>
      <c r="AC81" s="448"/>
      <c r="AD81" s="448"/>
    </row>
    <row r="82" spans="1:30">
      <c r="A82" s="448"/>
      <c r="B82" s="448"/>
      <c r="C82" s="448"/>
      <c r="D82" s="448"/>
      <c r="E82" s="448"/>
      <c r="F82" s="448"/>
      <c r="G82" s="448"/>
      <c r="H82" s="448"/>
      <c r="I82" s="448"/>
      <c r="J82" s="448"/>
      <c r="K82" s="448"/>
      <c r="L82" s="448"/>
      <c r="M82" s="448"/>
      <c r="N82" s="419"/>
      <c r="O82" s="448"/>
      <c r="P82" s="283"/>
      <c r="Q82" s="448"/>
      <c r="R82" s="448"/>
      <c r="S82" s="448"/>
      <c r="T82" s="448"/>
      <c r="U82" s="448"/>
      <c r="V82" s="448"/>
      <c r="W82" s="448"/>
      <c r="X82" s="448"/>
      <c r="Y82" s="448"/>
      <c r="Z82" s="448"/>
      <c r="AA82" s="448"/>
      <c r="AB82" s="448"/>
      <c r="AC82" s="448"/>
      <c r="AD82" s="448"/>
    </row>
    <row r="83" spans="1:30">
      <c r="A83" s="448"/>
      <c r="B83" s="448"/>
      <c r="C83" s="448"/>
      <c r="D83" s="448"/>
      <c r="E83" s="448"/>
      <c r="F83" s="448"/>
      <c r="G83" s="448"/>
      <c r="H83" s="448"/>
      <c r="I83" s="448"/>
      <c r="J83" s="448"/>
      <c r="K83" s="448"/>
      <c r="L83" s="448"/>
      <c r="M83" s="448"/>
      <c r="N83" s="419"/>
      <c r="O83" s="448"/>
      <c r="P83" s="283"/>
      <c r="Q83" s="448"/>
      <c r="R83" s="448"/>
      <c r="S83" s="448"/>
      <c r="T83" s="448"/>
      <c r="U83" s="448"/>
      <c r="V83" s="448"/>
      <c r="W83" s="448"/>
      <c r="X83" s="448"/>
      <c r="Y83" s="448"/>
      <c r="Z83" s="448"/>
      <c r="AA83" s="448"/>
      <c r="AB83" s="448"/>
      <c r="AC83" s="448"/>
      <c r="AD83" s="448"/>
    </row>
  </sheetData>
  <sortState ref="A159:Y180">
    <sortCondition ref="F159:F180"/>
  </sortState>
  <mergeCells count="38">
    <mergeCell ref="O35:O36"/>
    <mergeCell ref="B63:O63"/>
    <mergeCell ref="B64:O64"/>
    <mergeCell ref="B67:B68"/>
    <mergeCell ref="D67:D68"/>
    <mergeCell ref="E67:E68"/>
    <mergeCell ref="F67:F68"/>
    <mergeCell ref="H67:J67"/>
    <mergeCell ref="O67:O68"/>
    <mergeCell ref="C53:D53"/>
    <mergeCell ref="C57:D57"/>
    <mergeCell ref="C59:D59"/>
    <mergeCell ref="Q67:AB67"/>
    <mergeCell ref="B2:O2"/>
    <mergeCell ref="B3:O3"/>
    <mergeCell ref="B6:B7"/>
    <mergeCell ref="D6:D7"/>
    <mergeCell ref="E6:E7"/>
    <mergeCell ref="F6:F7"/>
    <mergeCell ref="H6:J6"/>
    <mergeCell ref="O6:O7"/>
    <mergeCell ref="B31:O31"/>
    <mergeCell ref="B32:O32"/>
    <mergeCell ref="B35:B36"/>
    <mergeCell ref="D35:D36"/>
    <mergeCell ref="E35:E36"/>
    <mergeCell ref="F35:F36"/>
    <mergeCell ref="H35:J35"/>
    <mergeCell ref="C12:D12"/>
    <mergeCell ref="C21:D21"/>
    <mergeCell ref="C25:D25"/>
    <mergeCell ref="C27:D27"/>
    <mergeCell ref="C46:D46"/>
    <mergeCell ref="C72:D72"/>
    <mergeCell ref="C76:D76"/>
    <mergeCell ref="C78:D78"/>
    <mergeCell ref="C80:D80"/>
    <mergeCell ref="C69:D69"/>
  </mergeCells>
  <pageMargins left="0.5" right="0.2" top="0.5" bottom="0.2" header="0" footer="0"/>
  <pageSetup paperSize="256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Rekap-All</vt:lpstr>
      <vt:lpstr>Hut-BP</vt:lpstr>
      <vt:lpstr>Hut-PPM</vt:lpstr>
      <vt:lpstr>Hut-BKW</vt:lpstr>
      <vt:lpstr>Hut-Riverside</vt:lpstr>
      <vt:lpstr>Hut-D'Stone</vt:lpstr>
      <vt:lpstr>Hut-BMP</vt:lpstr>
      <vt:lpstr>Hut-MR</vt:lpstr>
      <vt:lpstr>Hut-BTB</vt:lpstr>
      <vt:lpstr>Hut-PGP</vt:lpstr>
      <vt:lpstr>Hut-VTB</vt:lpstr>
      <vt:lpstr>Hut-BEM</vt:lpstr>
      <vt:lpstr>Hut-VKB</vt:lpstr>
      <vt:lpstr>Hut-GCM</vt:lpstr>
      <vt:lpstr>Hut-BTP</vt:lpstr>
      <vt:lpstr>Hut-PR</vt:lpstr>
      <vt:lpstr>'Hut-BMP'!Print_Titles</vt:lpstr>
      <vt:lpstr>'Hut-BTB'!Print_Titles</vt:lpstr>
      <vt:lpstr>'Rekap-All'!Print_Titles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PT.GBU</dc:creator>
  <cp:lastModifiedBy>ismail - [2010]</cp:lastModifiedBy>
  <cp:lastPrinted>2020-01-02T10:03:59Z</cp:lastPrinted>
  <dcterms:created xsi:type="dcterms:W3CDTF">2006-01-05T03:29:58Z</dcterms:created>
  <dcterms:modified xsi:type="dcterms:W3CDTF">2020-02-21T09:40:29Z</dcterms:modified>
</cp:coreProperties>
</file>