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20490" windowHeight="7620"/>
  </bookViews>
  <sheets>
    <sheet name="Order Detail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  <c r="M8" i="1"/>
  <c r="M9" i="1"/>
  <c r="M10" i="1"/>
  <c r="M11" i="1"/>
  <c r="M12" i="1"/>
  <c r="M13" i="1"/>
  <c r="M14" i="1"/>
  <c r="M15" i="1"/>
  <c r="M16" i="1"/>
  <c r="M7" i="1"/>
  <c r="L8" i="1"/>
  <c r="L9" i="1"/>
  <c r="L10" i="1"/>
  <c r="L11" i="1"/>
  <c r="L12" i="1"/>
  <c r="L13" i="1"/>
  <c r="L14" i="1"/>
  <c r="L15" i="1"/>
  <c r="L16" i="1"/>
  <c r="H8" i="1"/>
  <c r="H9" i="1"/>
  <c r="H10" i="1"/>
  <c r="H11" i="1"/>
  <c r="H12" i="1"/>
  <c r="H13" i="1"/>
  <c r="H14" i="1"/>
  <c r="H15" i="1"/>
  <c r="H16" i="1"/>
  <c r="L7" i="1"/>
  <c r="H7" i="1" l="1"/>
  <c r="I8" i="1" l="1"/>
  <c r="I16" i="1"/>
  <c r="G8" i="1"/>
  <c r="G9" i="1"/>
  <c r="G10" i="1"/>
  <c r="G11" i="1"/>
  <c r="G12" i="1"/>
  <c r="G13" i="1"/>
  <c r="G14" i="1"/>
  <c r="I14" i="1" s="1"/>
  <c r="G15" i="1"/>
  <c r="I15" i="1" s="1"/>
  <c r="G16" i="1"/>
  <c r="G7" i="1"/>
  <c r="I13" i="1" l="1"/>
  <c r="K13" i="1" s="1"/>
  <c r="I12" i="1"/>
  <c r="K12" i="1" s="1"/>
  <c r="I11" i="1"/>
  <c r="K11" i="1" s="1"/>
  <c r="I9" i="1"/>
  <c r="K9" i="1" s="1"/>
  <c r="I10" i="1"/>
  <c r="K10" i="1" s="1"/>
  <c r="I7" i="1"/>
  <c r="K7" i="1" s="1"/>
  <c r="K15" i="1"/>
  <c r="K14" i="1"/>
  <c r="K16" i="1"/>
  <c r="K8" i="1"/>
</calcChain>
</file>

<file path=xl/sharedStrings.xml><?xml version="1.0" encoding="utf-8"?>
<sst xmlns="http://schemas.openxmlformats.org/spreadsheetml/2006/main" count="72" uniqueCount="52">
  <si>
    <t>Pricing Sheet</t>
  </si>
  <si>
    <t>Delivery Charges</t>
  </si>
  <si>
    <t>Total Sales by Region</t>
  </si>
  <si>
    <t>Region A</t>
  </si>
  <si>
    <t>Region B</t>
  </si>
  <si>
    <t>Region C</t>
  </si>
  <si>
    <t>Stock Code</t>
  </si>
  <si>
    <t>Category</t>
  </si>
  <si>
    <t>Type</t>
  </si>
  <si>
    <t>Supplier</t>
  </si>
  <si>
    <t>Cost per Unit</t>
  </si>
  <si>
    <t>Quantity Ordered</t>
  </si>
  <si>
    <t>Subtotal</t>
  </si>
  <si>
    <t>Discount Rate</t>
  </si>
  <si>
    <t>Discount Amount</t>
  </si>
  <si>
    <t>Delivery Region</t>
  </si>
  <si>
    <t>Total (excluding delivery)</t>
  </si>
  <si>
    <t>Delivery Charge</t>
  </si>
  <si>
    <t>Total (Including Delivery)</t>
  </si>
  <si>
    <t>BT108</t>
  </si>
  <si>
    <t>Tyres</t>
  </si>
  <si>
    <t>Tubular</t>
  </si>
  <si>
    <t>Tyresaz</t>
  </si>
  <si>
    <t>B</t>
  </si>
  <si>
    <t>BT109</t>
  </si>
  <si>
    <t>Clincher</t>
  </si>
  <si>
    <t>A</t>
  </si>
  <si>
    <t>SC224</t>
  </si>
  <si>
    <t>Frames</t>
  </si>
  <si>
    <t>A2Mountain</t>
  </si>
  <si>
    <t>Imortadores Neptuno</t>
  </si>
  <si>
    <t>SC225</t>
  </si>
  <si>
    <t>14City</t>
  </si>
  <si>
    <t>C</t>
  </si>
  <si>
    <t>JF187</t>
  </si>
  <si>
    <t>Gear Components</t>
  </si>
  <si>
    <t>derailleurs</t>
  </si>
  <si>
    <t>Z123</t>
  </si>
  <si>
    <t>JF188</t>
  </si>
  <si>
    <t>belt drives</t>
  </si>
  <si>
    <t>SN306</t>
  </si>
  <si>
    <t>Saddles</t>
  </si>
  <si>
    <t>All Weather</t>
  </si>
  <si>
    <t>Sadleab</t>
  </si>
  <si>
    <t>SN307</t>
  </si>
  <si>
    <t>Racing</t>
  </si>
  <si>
    <t>BS509</t>
  </si>
  <si>
    <t>Brake Systems</t>
  </si>
  <si>
    <t>Levers</t>
  </si>
  <si>
    <t>Cylesaz</t>
  </si>
  <si>
    <t>BS510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</si>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</sst>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b/>
      <sz val="14"/>
      <color rgb="FF30549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05496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9" fontId="2" fillId="0" borderId="0" xfId="0" applyNumberFormat="1" applyFont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2" fillId="0" borderId="0" xfId="0" applyNumberFormat="1" applyFont="1"/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165" fontId="2" fillId="0" borderId="0" xfId="1" applyNumberFormat="1" applyFont="1" applyAlignment="1">
      <alignment horizontal="center"/>
    </xf>
    <xf numFmtId="0" fontId="2" fillId="0" borderId="0" xfId="0" applyNumberFormat="1" applyFont="1"/>
    <xf numFmtId="0" fontId="1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H5" sqref="H5"/>
    </sheetView>
  </sheetViews>
  <sheetFormatPr defaultRowHeight="15" x14ac:dyDescent="0.25"/>
  <cols>
    <col min="2" max="2" width="17" bestFit="1" customWidth="1"/>
    <col min="3" max="3" width="17" customWidth="1"/>
    <col min="4" max="4" width="20.42578125" bestFit="1" customWidth="1"/>
    <col min="6" max="6" width="11.5703125" customWidth="1"/>
    <col min="7" max="8" width="12.85546875" style="11" customWidth="1"/>
    <col min="9" max="10" width="13.140625" customWidth="1"/>
    <col min="11" max="12" width="13.7109375" customWidth="1"/>
    <col min="13" max="13" width="11.7109375" customWidth="1"/>
    <col min="16" max="16" width="10.28515625" customWidth="1"/>
  </cols>
  <sheetData>
    <row r="1" spans="1:13" ht="18.75" x14ac:dyDescent="0.3">
      <c r="A1" s="1" t="s">
        <v>0</v>
      </c>
      <c r="B1" s="1"/>
      <c r="C1" s="17" t="s">
        <v>1</v>
      </c>
      <c r="D1" s="17"/>
      <c r="E1" s="1"/>
      <c r="F1" s="1"/>
      <c r="G1" s="1" t="s">
        <v>2</v>
      </c>
      <c r="H1" s="10"/>
      <c r="I1" s="2"/>
      <c r="J1" s="2"/>
      <c r="K1" s="1"/>
      <c r="L1" s="1"/>
    </row>
    <row r="2" spans="1:13" x14ac:dyDescent="0.25">
      <c r="B2" s="2"/>
      <c r="C2" t="s">
        <v>3</v>
      </c>
      <c r="D2" s="14">
        <v>50</v>
      </c>
      <c r="E2" s="2"/>
      <c r="F2" s="2"/>
      <c r="G2" t="s">
        <v>3</v>
      </c>
      <c r="H2" s="15">
        <f>SUMIF(J7:J16,"A",M7:M16)</f>
        <v>40582.5</v>
      </c>
      <c r="I2" s="2"/>
      <c r="J2" s="2"/>
      <c r="K2" s="2"/>
      <c r="L2" s="2"/>
    </row>
    <row r="3" spans="1:13" x14ac:dyDescent="0.25">
      <c r="A3" s="8"/>
      <c r="B3" s="3"/>
      <c r="C3" t="s">
        <v>4</v>
      </c>
      <c r="D3" s="14">
        <v>75</v>
      </c>
      <c r="E3" s="3"/>
      <c r="F3" s="2"/>
      <c r="G3" t="s">
        <v>4</v>
      </c>
      <c r="H3" s="15">
        <f>SUMIF(J7:J16,"B",M7:M16)</f>
        <v>35325</v>
      </c>
      <c r="I3" s="2"/>
      <c r="J3" s="2"/>
      <c r="K3" s="2"/>
      <c r="L3" s="2"/>
    </row>
    <row r="4" spans="1:13" x14ac:dyDescent="0.25">
      <c r="A4" s="2"/>
      <c r="B4" s="2"/>
      <c r="C4" t="s">
        <v>5</v>
      </c>
      <c r="D4" s="14">
        <v>100</v>
      </c>
      <c r="E4" s="2"/>
      <c r="F4" s="2"/>
      <c r="G4" t="s">
        <v>5</v>
      </c>
      <c r="H4" s="15">
        <f>SUMIF(J7:J16,"C",M7:M16)</f>
        <v>21650</v>
      </c>
      <c r="I4" s="2"/>
      <c r="J4" s="2"/>
      <c r="K4" s="2"/>
      <c r="L4" s="2"/>
    </row>
    <row r="5" spans="1:13" ht="15.75" thickBot="1" x14ac:dyDescent="0.3">
      <c r="A5" s="2"/>
      <c r="B5" s="2"/>
      <c r="E5" s="2"/>
      <c r="F5" s="2"/>
      <c r="G5" s="10"/>
      <c r="H5" s="10"/>
      <c r="I5" s="2"/>
      <c r="J5" s="2"/>
      <c r="K5" s="2"/>
      <c r="L5" s="2"/>
    </row>
    <row r="6" spans="1:13" ht="45.75" thickBot="1" x14ac:dyDescent="0.3">
      <c r="A6" s="12" t="s">
        <v>6</v>
      </c>
      <c r="B6" s="12" t="s">
        <v>7</v>
      </c>
      <c r="C6" s="12" t="s">
        <v>8</v>
      </c>
      <c r="D6" s="12" t="s">
        <v>9</v>
      </c>
      <c r="E6" s="13" t="s">
        <v>10</v>
      </c>
      <c r="F6" s="13" t="s">
        <v>11</v>
      </c>
      <c r="G6" s="13" t="s">
        <v>12</v>
      </c>
      <c r="H6" s="13" t="s">
        <v>13</v>
      </c>
      <c r="I6" s="13" t="s">
        <v>14</v>
      </c>
      <c r="J6" s="13" t="s">
        <v>15</v>
      </c>
      <c r="K6" s="13" t="s">
        <v>16</v>
      </c>
      <c r="L6" s="13" t="s">
        <v>17</v>
      </c>
      <c r="M6" s="13" t="s">
        <v>18</v>
      </c>
    </row>
    <row r="7" spans="1:13" x14ac:dyDescent="0.25">
      <c r="A7" s="2" t="s">
        <v>19</v>
      </c>
      <c r="B7" s="2" t="s">
        <v>20</v>
      </c>
      <c r="C7" s="2" t="s">
        <v>21</v>
      </c>
      <c r="D7" s="2" t="s">
        <v>22</v>
      </c>
      <c r="E7" s="5">
        <v>21</v>
      </c>
      <c r="F7" s="7">
        <v>750</v>
      </c>
      <c r="G7" s="6">
        <f>E7*F7</f>
        <v>15750</v>
      </c>
      <c r="H7" s="3">
        <f>IF(G7&gt;10000,0.1,0)</f>
        <v>0.1</v>
      </c>
      <c r="I7" s="5">
        <f>G7*H7</f>
        <v>1575</v>
      </c>
      <c r="J7" s="5" t="s">
        <v>23</v>
      </c>
      <c r="K7" s="5">
        <f>G7-I7</f>
        <v>14175</v>
      </c>
      <c r="L7" s="16">
        <f>IF(J7="A",$D$2,IF(J7="B",$D$3,IF(J7="C",$D$4)))</f>
        <v>75</v>
      </c>
      <c r="M7" s="9">
        <f>K7+L7</f>
        <v>14250</v>
      </c>
    </row>
    <row r="8" spans="1:13" x14ac:dyDescent="0.25">
      <c r="A8" s="2" t="s">
        <v>24</v>
      </c>
      <c r="B8" s="2" t="s">
        <v>20</v>
      </c>
      <c r="C8" s="2" t="s">
        <v>25</v>
      </c>
      <c r="D8" s="2" t="s">
        <v>22</v>
      </c>
      <c r="E8" s="5">
        <v>21</v>
      </c>
      <c r="F8" s="7">
        <v>300</v>
      </c>
      <c r="G8" s="6">
        <f t="shared" ref="G8:G16" si="0">E8*F8</f>
        <v>6300</v>
      </c>
      <c r="H8" s="3">
        <f t="shared" ref="H8:H16" si="1">IF(G8&gt;10000,0.1,0)</f>
        <v>0</v>
      </c>
      <c r="I8" s="5">
        <f t="shared" ref="I8:I16" si="2">G8*H8</f>
        <v>0</v>
      </c>
      <c r="J8" s="5" t="s">
        <v>26</v>
      </c>
      <c r="K8" s="5">
        <f t="shared" ref="K8:K16" si="3">G8-I8</f>
        <v>6300</v>
      </c>
      <c r="L8" s="16">
        <f t="shared" ref="L8:L16" si="4">IF(J8="A",$D$2,IF(J8="B",$D$3,IF(J8="C",$D$4)))</f>
        <v>50</v>
      </c>
      <c r="M8" s="9">
        <f t="shared" ref="M8:M16" si="5">K8+L8</f>
        <v>6350</v>
      </c>
    </row>
    <row r="9" spans="1:13" x14ac:dyDescent="0.25">
      <c r="A9" s="2" t="s">
        <v>27</v>
      </c>
      <c r="B9" s="2" t="s">
        <v>28</v>
      </c>
      <c r="C9" s="2" t="s">
        <v>29</v>
      </c>
      <c r="D9" s="2" t="s">
        <v>30</v>
      </c>
      <c r="E9" s="5">
        <v>95</v>
      </c>
      <c r="F9" s="7">
        <v>150</v>
      </c>
      <c r="G9" s="6">
        <f t="shared" si="0"/>
        <v>14250</v>
      </c>
      <c r="H9" s="3">
        <f t="shared" si="1"/>
        <v>0.1</v>
      </c>
      <c r="I9" s="5">
        <f t="shared" si="2"/>
        <v>1425</v>
      </c>
      <c r="J9" s="5" t="s">
        <v>26</v>
      </c>
      <c r="K9" s="5">
        <f t="shared" si="3"/>
        <v>12825</v>
      </c>
      <c r="L9" s="16">
        <f t="shared" si="4"/>
        <v>50</v>
      </c>
      <c r="M9" s="9">
        <f t="shared" si="5"/>
        <v>12875</v>
      </c>
    </row>
    <row r="10" spans="1:13" x14ac:dyDescent="0.25">
      <c r="A10" s="2" t="s">
        <v>31</v>
      </c>
      <c r="B10" s="2" t="s">
        <v>28</v>
      </c>
      <c r="C10" s="2" t="s">
        <v>32</v>
      </c>
      <c r="D10" s="2" t="s">
        <v>30</v>
      </c>
      <c r="E10" s="5">
        <v>115</v>
      </c>
      <c r="F10" s="7">
        <v>100</v>
      </c>
      <c r="G10" s="6">
        <f t="shared" si="0"/>
        <v>11500</v>
      </c>
      <c r="H10" s="3">
        <f t="shared" si="1"/>
        <v>0.1</v>
      </c>
      <c r="I10" s="5">
        <f t="shared" si="2"/>
        <v>1150</v>
      </c>
      <c r="J10" s="5" t="s">
        <v>33</v>
      </c>
      <c r="K10" s="5">
        <f t="shared" si="3"/>
        <v>10350</v>
      </c>
      <c r="L10" s="16">
        <f t="shared" si="4"/>
        <v>100</v>
      </c>
      <c r="M10" s="9">
        <f t="shared" si="5"/>
        <v>10450</v>
      </c>
    </row>
    <row r="11" spans="1:13" x14ac:dyDescent="0.25">
      <c r="A11" s="2" t="s">
        <v>34</v>
      </c>
      <c r="B11" s="2" t="s">
        <v>35</v>
      </c>
      <c r="C11" s="2" t="s">
        <v>36</v>
      </c>
      <c r="D11" s="4" t="s">
        <v>37</v>
      </c>
      <c r="E11" s="5">
        <v>21</v>
      </c>
      <c r="F11" s="7">
        <v>500</v>
      </c>
      <c r="G11" s="6">
        <f t="shared" si="0"/>
        <v>10500</v>
      </c>
      <c r="H11" s="3">
        <f t="shared" si="1"/>
        <v>0.1</v>
      </c>
      <c r="I11" s="5">
        <f t="shared" si="2"/>
        <v>1050</v>
      </c>
      <c r="J11" s="5" t="s">
        <v>23</v>
      </c>
      <c r="K11" s="5">
        <f t="shared" si="3"/>
        <v>9450</v>
      </c>
      <c r="L11" s="16">
        <f t="shared" si="4"/>
        <v>75</v>
      </c>
      <c r="M11" s="9">
        <f t="shared" si="5"/>
        <v>9525</v>
      </c>
    </row>
    <row r="12" spans="1:13" x14ac:dyDescent="0.25">
      <c r="A12" s="2" t="s">
        <v>38</v>
      </c>
      <c r="B12" s="2" t="s">
        <v>35</v>
      </c>
      <c r="C12" s="2" t="s">
        <v>39</v>
      </c>
      <c r="D12" s="4" t="s">
        <v>37</v>
      </c>
      <c r="E12" s="5">
        <v>21</v>
      </c>
      <c r="F12" s="7">
        <v>675</v>
      </c>
      <c r="G12" s="6">
        <f t="shared" si="0"/>
        <v>14175</v>
      </c>
      <c r="H12" s="3">
        <f t="shared" si="1"/>
        <v>0.1</v>
      </c>
      <c r="I12" s="5">
        <f t="shared" si="2"/>
        <v>1417.5</v>
      </c>
      <c r="J12" s="5" t="s">
        <v>26</v>
      </c>
      <c r="K12" s="5">
        <f t="shared" si="3"/>
        <v>12757.5</v>
      </c>
      <c r="L12" s="16">
        <f t="shared" si="4"/>
        <v>50</v>
      </c>
      <c r="M12" s="9">
        <f t="shared" si="5"/>
        <v>12807.5</v>
      </c>
    </row>
    <row r="13" spans="1:13" x14ac:dyDescent="0.25">
      <c r="A13" s="2" t="s">
        <v>40</v>
      </c>
      <c r="B13" s="2" t="s">
        <v>41</v>
      </c>
      <c r="C13" s="2" t="s">
        <v>42</v>
      </c>
      <c r="D13" s="2" t="s">
        <v>43</v>
      </c>
      <c r="E13" s="5">
        <v>24</v>
      </c>
      <c r="F13" s="7">
        <v>250</v>
      </c>
      <c r="G13" s="6">
        <f t="shared" si="0"/>
        <v>6000</v>
      </c>
      <c r="H13" s="3">
        <f t="shared" si="1"/>
        <v>0</v>
      </c>
      <c r="I13" s="5">
        <f t="shared" si="2"/>
        <v>0</v>
      </c>
      <c r="J13" s="5" t="s">
        <v>33</v>
      </c>
      <c r="K13" s="5">
        <f t="shared" si="3"/>
        <v>6000</v>
      </c>
      <c r="L13" s="16">
        <f t="shared" si="4"/>
        <v>100</v>
      </c>
      <c r="M13" s="9">
        <f t="shared" si="5"/>
        <v>6100</v>
      </c>
    </row>
    <row r="14" spans="1:13" x14ac:dyDescent="0.25">
      <c r="A14" s="2" t="s">
        <v>44</v>
      </c>
      <c r="B14" s="2" t="s">
        <v>41</v>
      </c>
      <c r="C14" s="2" t="s">
        <v>45</v>
      </c>
      <c r="D14" s="2" t="s">
        <v>43</v>
      </c>
      <c r="E14" s="5">
        <v>20</v>
      </c>
      <c r="F14" s="7">
        <v>250</v>
      </c>
      <c r="G14" s="6">
        <f t="shared" si="0"/>
        <v>5000</v>
      </c>
      <c r="H14" s="3">
        <f t="shared" si="1"/>
        <v>0</v>
      </c>
      <c r="I14" s="5">
        <f t="shared" si="2"/>
        <v>0</v>
      </c>
      <c r="J14" s="5" t="s">
        <v>33</v>
      </c>
      <c r="K14" s="5">
        <f t="shared" si="3"/>
        <v>5000</v>
      </c>
      <c r="L14" s="16">
        <f t="shared" si="4"/>
        <v>100</v>
      </c>
      <c r="M14" s="9">
        <f t="shared" si="5"/>
        <v>5100</v>
      </c>
    </row>
    <row r="15" spans="1:13" x14ac:dyDescent="0.25">
      <c r="A15" s="2" t="s">
        <v>46</v>
      </c>
      <c r="B15" s="2" t="s">
        <v>47</v>
      </c>
      <c r="C15" s="2" t="s">
        <v>48</v>
      </c>
      <c r="D15" t="s">
        <v>49</v>
      </c>
      <c r="E15" s="5">
        <v>17</v>
      </c>
      <c r="F15" s="7">
        <v>500</v>
      </c>
      <c r="G15" s="6">
        <f t="shared" si="0"/>
        <v>8500</v>
      </c>
      <c r="H15" s="3">
        <f t="shared" si="1"/>
        <v>0</v>
      </c>
      <c r="I15" s="5">
        <f t="shared" si="2"/>
        <v>0</v>
      </c>
      <c r="J15" s="5" t="s">
        <v>26</v>
      </c>
      <c r="K15" s="5">
        <f t="shared" si="3"/>
        <v>8500</v>
      </c>
      <c r="L15" s="16">
        <f t="shared" si="4"/>
        <v>50</v>
      </c>
      <c r="M15" s="9">
        <f t="shared" si="5"/>
        <v>8550</v>
      </c>
    </row>
    <row r="16" spans="1:13" x14ac:dyDescent="0.25">
      <c r="A16" s="2" t="s">
        <v>50</v>
      </c>
      <c r="B16" s="2" t="s">
        <v>47</v>
      </c>
      <c r="C16" t="s">
        <v>51</v>
      </c>
      <c r="D16" t="s">
        <v>49</v>
      </c>
      <c r="E16" s="5">
        <v>17</v>
      </c>
      <c r="F16" s="7">
        <v>750</v>
      </c>
      <c r="G16" s="6">
        <f t="shared" si="0"/>
        <v>12750</v>
      </c>
      <c r="H16" s="3">
        <f t="shared" si="1"/>
        <v>0.1</v>
      </c>
      <c r="I16" s="5">
        <f t="shared" si="2"/>
        <v>1275</v>
      </c>
      <c r="J16" s="5" t="s">
        <v>23</v>
      </c>
      <c r="K16" s="5">
        <f t="shared" si="3"/>
        <v>11475</v>
      </c>
      <c r="L16" s="16">
        <f t="shared" si="4"/>
        <v>75</v>
      </c>
      <c r="M16" s="9">
        <f t="shared" si="5"/>
        <v>11550</v>
      </c>
    </row>
  </sheetData>
  <mergeCells count="1">
    <mergeCell ref="C1:D1"/>
  </mergeCells>
  <phoneticPr fontId="5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AEEDF9-0B70-424C-8DA2-B4649D7D6C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771D00-F70B-4A71-A745-CFD4425C64F9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2686B4B2-1502-4709-AD9B-9256F5B05C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2023-04-23T15:42:21Z</dcterms:created>
  <dcterms:modified xsi:type="dcterms:W3CDTF">2025-01-20T17:24:13Z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277100</vt:r8>
  </property>
  <property fmtid="{D5CDD505-2E9C-101B-9397-08002B2CF9AE}" pid="4" name="TriggerFlowInfo">
    <vt:lpwstr/>
  </property>
  <property fmtid="{D5CDD505-2E9C-101B-9397-08002B2CF9AE}" pid="5" name="_ColorHex">
    <vt:lpwstr/>
  </property>
  <property fmtid="{D5CDD505-2E9C-101B-9397-08002B2CF9AE}" pid="6" name="_Emoji">
    <vt:lpwstr/>
  </property>
  <property fmtid="{D5CDD505-2E9C-101B-9397-08002B2CF9AE}" pid="7" name="ComplianceAssetId">
    <vt:lpwstr/>
  </property>
  <property fmtid="{D5CDD505-2E9C-101B-9397-08002B2CF9AE}" pid="8" name="_activity">
    <vt:lpwstr>{"FileActivityType":"9","FileActivityTimeStamp":"2023-05-15T10:33:47.603Z","FileActivityUsersOnPage":[{"DisplayName":"Margaret Brennan","Id":"brennanm@sureskills.com"}],"FileActivityNavigationId":null}</vt:lpwstr>
  </property>
  <property fmtid="{D5CDD505-2E9C-101B-9397-08002B2CF9AE}" pid="9" name="_ExtendedDescription">
    <vt:lpwstr/>
  </property>
  <property fmtid="{D5CDD505-2E9C-101B-9397-08002B2CF9AE}" pid="10" name="_ColorTag">
    <vt:lpwstr/>
  </property>
  <property fmtid="{D5CDD505-2E9C-101B-9397-08002B2CF9AE}" pid="11" name="MediaServiceImageTags">
    <vt:lpwstr/>
  </property>
</Properties>
</file>