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trade" sheetId="1" state="visible" r:id="rId3"/>
    <sheet name="Test" sheetId="2" state="hidden" r:id="rId4"/>
    <sheet name="contacts" sheetId="3" state="visible" r:id="rId5"/>
    <sheet name="addresses" sheetId="4" state="visible" r:id="rId6"/>
    <sheet name="backup" sheetId="5" state="visible" r:id="rId7"/>
    <sheet name="Sheet6" sheetId="6" state="visible" r:id="rId8"/>
  </sheets>
  <definedNames>
    <definedName function="false" hidden="false" name="contacts" vbProcedure="false">Atrade!$F:$F</definedName>
    <definedName function="false" hidden="false" localSheetId="1" name="contacts" vbProcedure="false">Test!$F:$F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<sst xmlns="http://schemas.openxmlformats.org/spreadsheetml/2006/main" count="2849" uniqueCount="1795">
  <si>
    <t xml:space="preserve">email</t>
  </si>
  <si>
    <t xml:space="preserve">trn</t>
  </si>
  <si>
    <t xml:space="preserve">chain_alias</t>
  </si>
  <si>
    <t xml:space="preserve">address_alias</t>
  </si>
  <si>
    <t xml:space="preserve">contact_name</t>
  </si>
  <si>
    <t xml:space="preserve">contact_id</t>
  </si>
  <si>
    <t xml:space="preserve">address</t>
  </si>
  <si>
    <t xml:space="preserve">address_id</t>
  </si>
  <si>
    <t xml:space="preserve">active</t>
  </si>
  <si>
    <t xml:space="preserve">payment_term</t>
  </si>
  <si>
    <t xml:space="preserve">confidence</t>
  </si>
  <si>
    <t xml:space="preserve">note</t>
  </si>
  <si>
    <t xml:space="preserve">soukalberi@wingstop.ae</t>
  </si>
  <si>
    <t xml:space="preserve">Eureka Restaurant &amp; Cafe</t>
  </si>
  <si>
    <t xml:space="preserve">WINGSTOP
 Souk Al Beri Mall 
 The Souk Qaryat Al Beri 
 First Floor, Shop 31</t>
  </si>
  <si>
    <t xml:space="preserve">airportroadauh@wingstop.ae</t>
  </si>
  <si>
    <t xml:space="preserve">Wingstop Airport Road 
 732 Sheikh Rashid Bin Saeed St - Al Manhal - W15 02 -</t>
  </si>
  <si>
    <t xml:space="preserve">alkhan@wingstop.ae</t>
  </si>
  <si>
    <t xml:space="preserve">Wingstop Al-Khan
 Style Tower - Shop no.6 - Al Taawun ST</t>
  </si>
  <si>
    <t xml:space="preserve">siliconcentral@wingstop.ae</t>
  </si>
  <si>
    <t xml:space="preserve">Wingstop Silicon Central Mall
 First Floor, Silicon Central Mall - Dubai Silicon Oasis</t>
  </si>
  <si>
    <t xml:space="preserve">townsquare@wingstop.ae</t>
  </si>
  <si>
    <t xml:space="preserve">Wingstop Town Sqaure
 Curbside , Near to Town Square Sales Center
 Mr. Jagdish
 971 54 994 3577</t>
  </si>
  <si>
    <t xml:space="preserve">adnocmotorworld@wingstop.ae</t>
  </si>
  <si>
    <t xml:space="preserve">Wingstop - ADNOC Abu Dhabi, Motorworld, Al Shamkha</t>
  </si>
  <si>
    <t xml:space="preserve">sportscitydubai@wingstop.ae</t>
  </si>
  <si>
    <t xml:space="preserve">Wingstop Sports City
 Mediterranean Building, Canal Residence - Dubai Sports City</t>
  </si>
  <si>
    <t xml:space="preserve">hudayriyat@wingstop.ae</t>
  </si>
  <si>
    <t xml:space="preserve">Marsana Beach - Hudayriyat Island - Abu Dhabi</t>
  </si>
  <si>
    <t xml:space="preserve">hessadhk@wingstop.ae</t>
  </si>
  <si>
    <t xml:space="preserve">Wingstop Al Barsha
 Express Kitchens, Shop No.4, Plot 3753426, Al Barsha 3, Hessa St</t>
  </si>
  <si>
    <t xml:space="preserve">jumeirah@wingstop.ae</t>
  </si>
  <si>
    <t xml:space="preserve">Wingstop Jumeirah
 Shop No. 16, Jumeirah Centre, Plot No: 332 - 393 Jumeirah Beach Rd</t>
  </si>
  <si>
    <t xml:space="preserve"> TRUE</t>
  </si>
  <si>
    <t xml:space="preserve">alreef@wingstop.ae</t>
  </si>
  <si>
    <t xml:space="preserve">Al Reef Community Mall - AUH</t>
  </si>
  <si>
    <t xml:space="preserve">gardensplaza@wingstop.ae</t>
  </si>
  <si>
    <t xml:space="preserve">Hada-Aiq Al Raha St - Khalifa City 
 Gardens Plaza,
 Al Raha Gardens</t>
  </si>
  <si>
    <t xml:space="preserve">mushrifmallauh@wingstop.ae</t>
  </si>
  <si>
    <t xml:space="preserve">Wingstop Mushrif Mall.
 Mushrif Mall, Al Mushrif,</t>
  </si>
  <si>
    <t xml:space="preserve">marina@wingstop.ae</t>
  </si>
  <si>
    <t xml:space="preserve">Wingstop Marina
 Tower B, Marina View Tower - Marina Promenade - Dubai Marina</t>
  </si>
  <si>
    <t xml:space="preserve">shakhbout@wingstop.ae</t>
  </si>
  <si>
    <t xml:space="preserve">97 Al Ruwad St - Shakhbout City - MFW-2 - Abu Dhabi</t>
  </si>
  <si>
    <t xml:space="preserve">barsha@wingstop.ae</t>
  </si>
  <si>
    <t xml:space="preserve">dip@wingstop.ae</t>
  </si>
  <si>
    <t xml:space="preserve">Wingstop DIP 
 Shop No:15, Food Court Carrefour Market Building - Green Community Village, Dubai Investment Park 1</t>
  </si>
  <si>
    <t xml:space="preserve">alwahda@wingstop.ae</t>
  </si>
  <si>
    <t xml:space="preserve">Shop no FS 04, Second Floor, Food Court, Al Wahda Mall - Abu Dhabi</t>
  </si>
  <si>
    <t xml:space="preserve">baysquare@wingstop.ae</t>
  </si>
  <si>
    <t xml:space="preserve">Wingstop Bay Square 
 Building # 11 Abraj Street Shop Number G01 - Building # 11 Marasi Dr - Business Bay - Bay Square</t>
  </si>
  <si>
    <t xml:space="preserve">lulufujairah@wingstop.ae</t>
  </si>
  <si>
    <t xml:space="preserve">WingStop Lulu Mall Fujairah
 Shop Number FC-07 (Food Court), Lulu Mall Fujairah, Al Khorthabha Rd, opposite Fujairah International</t>
  </si>
  <si>
    <t xml:space="preserve">zawaya.walk@wingstop.ae</t>
  </si>
  <si>
    <t xml:space="preserve">Wingstop Zawaya Walk
 Unit No 53, Zawaya Walk Al Shahba Street</t>
  </si>
  <si>
    <t xml:space="preserve">alhamramall@wingstop.ae</t>
  </si>
  <si>
    <t xml:space="preserve">Wingstop Al Hamra Mall RAK
 Wingstop Hamra Mall first floor opposite Funcity 
 E11 Sheikh Mohamed Bin Salem Rd - Al Jazeera Al Hamra-Qaryat Al Hamra</t>
  </si>
  <si>
    <t xml:space="preserve">souqextradso@wingstop.ae</t>
  </si>
  <si>
    <t xml:space="preserve">Wingstop- Souq Extra
  Dubai Silicon Oasis, Souq Extra
 Dark Kitchen (WS) , Souq Extra, DSO</t>
  </si>
  <si>
    <t xml:space="preserve">muwailah@wingstop.ae</t>
  </si>
  <si>
    <t xml:space="preserve">Muweilah 6 Bldg. located at the Zayed Al Nahyan Road
 (Near to Burger 28 Restaurant)</t>
  </si>
  <si>
    <t xml:space="preserve">aljimi@wingstop.ae</t>
  </si>
  <si>
    <t xml:space="preserve">48 Al Thamarah St - Al Jimi - Al Ameriya -</t>
  </si>
  <si>
    <t xml:space="preserve">khalifacity@wingstop.ae</t>
  </si>
  <si>
    <t xml:space="preserve">Wingstop Khalifa City
 Al ‚ÄòIshoush St
 Khalifa City</t>
  </si>
  <si>
    <t xml:space="preserve">zakher@wingstop.ae</t>
  </si>
  <si>
    <t xml:space="preserve">Al Maqsoom Street - Zakhir - Abu Dhabi</t>
  </si>
  <si>
    <t xml:space="preserve">mirdif@wingstop.ae</t>
  </si>
  <si>
    <t xml:space="preserve">Wingstop Uptown Mirdif Mall 
 LS10, Uptown Mirdif - 80 Algeria St - Mirdif</t>
  </si>
  <si>
    <t xml:space="preserve">aljerf2@wingstop.ae</t>
  </si>
  <si>
    <t xml:space="preserve">Hamidiya - Al Hamidiya 2 - Ajman</t>
  </si>
  <si>
    <t xml:space="preserve">rak.aldhait@wingstop.ae</t>
  </si>
  <si>
    <t xml:space="preserve">Al Dhait - RAK</t>
  </si>
  <si>
    <t xml:space="preserve">pitstopajman@wingstop.ae</t>
  </si>
  <si>
    <t xml:space="preserve">Pitstop, Al Hamidiya 2, Ajman</t>
  </si>
  <si>
    <t xml:space="preserve">tcc018@liwaminor.com</t>
  </si>
  <si>
    <t xml:space="preserve">Liwa Minor Food and Beverages L.L.C. ( Coffee Club)</t>
  </si>
  <si>
    <t xml:space="preserve">The Coffee Club - City Centre Deira
 X082 FIRST FLOOR</t>
  </si>
  <si>
    <t xml:space="preserve">tcc028@liwaminor.com</t>
  </si>
  <si>
    <t xml:space="preserve">The Coffee Club - United Square
 United Square Tower, Beside Shining Tower - The Coffee Club Restaurant Grand Floor beside Aster Clinic .</t>
  </si>
  <si>
    <t xml:space="preserve">tcc033@liwaminor.com</t>
  </si>
  <si>
    <t xml:space="preserve">The Coffee Club Oasis Mall
 Oasis Mall
 Unit No.FC 1001, GF Opposite McDonalds , Mall Main entrance.
 Loading Bay #2 in front of Etisalat Tower</t>
  </si>
  <si>
    <t xml:space="preserve">tcc017@liwaminor.com</t>
  </si>
  <si>
    <t xml:space="preserve">The Coffee Club - Springs Souk
 The Springs Souk - Al Afnan St</t>
  </si>
  <si>
    <t xml:space="preserve">tcc009@liwaminor.com</t>
  </si>
  <si>
    <t xml:space="preserve">tcc020@liwaminor.com</t>
  </si>
  <si>
    <t xml:space="preserve">The Coffee Club - Marina Gate
 Marina Gate Residences 1 
 Marina walk near spinneys round about</t>
  </si>
  <si>
    <t xml:space="preserve">tcc027@liwaminor.com</t>
  </si>
  <si>
    <t xml:space="preserve">The Coffee Club - Masdar City Centre
 Khalifa City</t>
  </si>
  <si>
    <t xml:space="preserve">tcc030@liwaminor.com</t>
  </si>
  <si>
    <t xml:space="preserve">The Coffee Club - Dubai Hills
 GF244 -beside Lovisa ,Pandora, Lasenza retail , opposite of Sushi Library.</t>
  </si>
  <si>
    <t xml:space="preserve">tcc031@liwaminor.com</t>
  </si>
  <si>
    <t xml:space="preserve">The Coffee Club Wafi City Mall oud metha
 First floor next to Dubai courts, shop 46.
 Deliveries comes into Loading bay 1</t>
  </si>
  <si>
    <t xml:space="preserve">tcc015@liwaminor.com</t>
  </si>
  <si>
    <t xml:space="preserve">The Coffee Club - Bawadi Mall
 BAWADI MALL,GROUND FLOOR ,GATE-5,ALAIN</t>
  </si>
  <si>
    <t xml:space="preserve">tcc022@liwaminor.com</t>
  </si>
  <si>
    <t xml:space="preserve">The Coffee Club - Bluewaters
 The Coffee Club Bluewaters Island ¬†Address - Plot #3630, Bluewaters Bldg. 1, Marsa</t>
  </si>
  <si>
    <t xml:space="preserve">tcc001@liwaminor.com</t>
  </si>
  <si>
    <t xml:space="preserve">The Coffee Club YAS MALL
 Liwa Minor Food</t>
  </si>
  <si>
    <t xml:space="preserve">tcc019@liwaminor.com</t>
  </si>
  <si>
    <t xml:space="preserve">The Coffee Club - Dalma Mall
 Level 1, Beside Etisalat, Dalma Mall, Mussafah Sanaiya, Abu Dhabi - loading bay 2</t>
  </si>
  <si>
    <t xml:space="preserve">tcc012@liwaminor.com</t>
  </si>
  <si>
    <t xml:space="preserve">The Coffee Club - Al Forsan Village
 Khalifa City - Al Forsan Village</t>
  </si>
  <si>
    <t xml:space="preserve">tcc026@liwaminor.com</t>
  </si>
  <si>
    <t xml:space="preserve">The Coffee Club- MARINA MALL
 Dubai Marina Mall Ground floor beside Du services centre
  between NIKE SHOP and SKETCHERS SHOP</t>
  </si>
  <si>
    <t xml:space="preserve">tcc013@liwaminor.com</t>
  </si>
  <si>
    <t xml:space="preserve">The Coffee Club - JLT
 Below Oaks Liwa Heights Hotel - Cluster W - Jumeirah Lake Towers - Dubai</t>
  </si>
  <si>
    <t xml:space="preserve">tcc007@liwaminor.com</t>
  </si>
  <si>
    <t xml:space="preserve">The Coffee Club - Al Mushref Co-operative
 Al Mushref cooperative society al khaleej , Al Arabi Street</t>
  </si>
  <si>
    <t xml:space="preserve">tcc004@liwaminor.com</t>
  </si>
  <si>
    <t xml:space="preserve">The Coffee Club - DAFZA
 Food Court, Next to 8W building, Dubai Airport freezone Community</t>
  </si>
  <si>
    <t xml:space="preserve">alerts@ihgdfchotels.com</t>
  </si>
  <si>
    <t xml:space="preserve">Dubai Festival City Shopping Centres Hotels LLC</t>
  </si>
  <si>
    <t xml:space="preserve">IHG
 IC - CP Dubai Festival City, Receiving Area
 Main Food Store</t>
  </si>
  <si>
    <t xml:space="preserve">no.reply@flogintra.ch</t>
  </si>
  <si>
    <t xml:space="preserve">MILLENNIUM PLACE BARSHA HEIGHTS HOTEL AND APARTMENTS L.L.C</t>
  </si>
  <si>
    <t xml:space="preserve">chef@sopranosuae.com</t>
  </si>
  <si>
    <t xml:space="preserve">Sopranos for the Soul LLC</t>
  </si>
  <si>
    <t xml:space="preserve">sugesh.vr@ihg.com</t>
  </si>
  <si>
    <t xml:space="preserve">Intercontinental Ras Al Khaimah Mina Al Arab Resort &amp; Spa LLC</t>
  </si>
  <si>
    <t xml:space="preserve">NoHo Bar &amp; Grill Kitchen
 Hayat Island - Mina Al Arab
 InterContinental RAK Mina Al Arab Resort &amp; SPA
 Receiving Area</t>
  </si>
  <si>
    <t xml:space="preserve">s.kuthubudeen@lagardere-tr.com</t>
  </si>
  <si>
    <t xml:space="preserve">H W H CAFE L.L.C</t>
  </si>
  <si>
    <t xml:space="preserve">Dubai Airport Central Kitchen 
 Dubai Airport - Basement Level</t>
  </si>
  <si>
    <t xml:space="preserve">moepurch@cipriani.com</t>
  </si>
  <si>
    <t xml:space="preserve">UPSCALE RESTAURANT L.L.C</t>
  </si>
  <si>
    <t xml:space="preserve">Loading Bay 10 Entrance A , Mall of The Emirates</t>
  </si>
  <si>
    <t xml:space="preserve">Upscale restaurant LLC ( Cipriani MOE)</t>
  </si>
  <si>
    <t xml:space="preserve">dolciadpurch@cipriani.com</t>
  </si>
  <si>
    <t xml:space="preserve">LLR CAFE LLC</t>
  </si>
  <si>
    <t xml:space="preserve">GL 7 &amp; 8 Ground Floor, Marina Mall, Abu Dhabi.</t>
  </si>
  <si>
    <t xml:space="preserve">LLR Cafe LLC (Cipriani Marina Mall)</t>
  </si>
  <si>
    <t xml:space="preserve">Parking 1 F7, Basement 1, Marina Mall, 
 Haza Bin Zayed the 1st Street, Marina Mall</t>
  </si>
  <si>
    <t xml:space="preserve">souqextradso@misjoint.com</t>
  </si>
  <si>
    <t xml:space="preserve">SouqExtra DSO</t>
  </si>
  <si>
    <t xml:space="preserve">Souq Extra, DSO (MISJ02)</t>
  </si>
  <si>
    <t xml:space="preserve">Fairmont
 BAB AL BAHR</t>
  </si>
  <si>
    <t xml:space="preserve">Fairmont Bab Al Bahr Hotel</t>
  </si>
  <si>
    <t xml:space="preserve">Fairmont Bab Al Bahr Hotel Abu Dhabi</t>
  </si>
  <si>
    <t xml:space="preserve">Kyma Beach Dubai - Palm West Beach, opposite Hotel Fairmont The Palm</t>
  </si>
  <si>
    <t xml:space="preserve">jumeirahpurch@cipriani.com</t>
  </si>
  <si>
    <t xml:space="preserve">CIPRAINI DOLCI JUMEIRAH (GCD RESTAURANT)</t>
  </si>
  <si>
    <t xml:space="preserve">Unit No.1 &amp; 2, The H Resisdance, by HUNA Al Safa 1- Dubai, UAE</t>
  </si>
  <si>
    <t xml:space="preserve">GCD Restaurant (Jumeirah Cipriani)</t>
  </si>
  <si>
    <t xml:space="preserve">dubaipurch@cipriani.com</t>
  </si>
  <si>
    <t xml:space="preserve">CIPRIANI RESTAURANT L.L.C</t>
  </si>
  <si>
    <t xml:space="preserve">CIPRIANI RESTAURANT, DIFC</t>
  </si>
  <si>
    <t xml:space="preserve">Bulldozer Group Investments LLC (Cipriani Restaurant)</t>
  </si>
  <si>
    <t xml:space="preserve">shahanchathuranga34@gmail.com</t>
  </si>
  <si>
    <t xml:space="preserve">Sprinklez General Trading LLC (Jamie Oliver, Apparel Group)</t>
  </si>
  <si>
    <t xml:space="preserve">Jamies Italian Dubai Mall
 Lower Ground
 Loading bay 36</t>
  </si>
  <si>
    <t xml:space="preserve">loenzo.cristal@apparelgroup.com</t>
  </si>
  <si>
    <t xml:space="preserve">Jamie's Italian Dubai Hills
 Loading Bay 2 Dubai Hills Mall</t>
  </si>
  <si>
    <t xml:space="preserve">ata.rahman@radisson.com</t>
  </si>
  <si>
    <t xml:space="preserve">Remus Hotel LLC</t>
  </si>
  <si>
    <t xml:space="preserve">403 Fire Lake Grill Kitchen</t>
  </si>
  <si>
    <t xml:space="preserve">Radisson Damac Hills (Remus Hotel LLC)</t>
  </si>
  <si>
    <t xml:space="preserve">403 Fire Lake Grill Kitchen
 Artesia Tower, Hessa Street,</t>
  </si>
  <si>
    <t xml:space="preserve">purchasing.waterfront.dubai@radissonblu.com</t>
  </si>
  <si>
    <t xml:space="preserve">Radisson BLU</t>
  </si>
  <si>
    <t xml:space="preserve">DUBAI CANAL VIEW</t>
  </si>
  <si>
    <t xml:space="preserve">Radisson Blu Hotel Dubai Canal View L.L.C</t>
  </si>
  <si>
    <t xml:space="preserve">Radisson Dubai Canal View LLC
 Bai Kitchen
 Marasi Dr - Business Bay - Dubai - United Arab Emirates</t>
  </si>
  <si>
    <t xml:space="preserve">Joanna@cravia.com</t>
  </si>
  <si>
    <t xml:space="preserve">Cravia Inc L.L.C</t>
  </si>
  <si>
    <t xml:space="preserve">AL Quoz 4 , , Al Marhabea'St , Dubai , Dubai ,</t>
  </si>
  <si>
    <t xml:space="preserve">Cravia Inc.</t>
  </si>
  <si>
    <t xml:space="preserve">ZAATAR W ZEIT Central Kitchen Al Marabea' St - Al Quoz - Al Quoz Industrial Area 4</t>
  </si>
  <si>
    <t xml:space="preserve">BURGER 28 MUWEILAH - BURGER 28</t>
  </si>
  <si>
    <t xml:space="preserve">Store - Burger 28 Muweilah 
 Muweilah - Sharjah - United Arab Emirates</t>
  </si>
  <si>
    <t xml:space="preserve">Wajdatna Ghair Snack Foods ( Burger 28 Fujairah)</t>
  </si>
  <si>
    <t xml:space="preserve">burger28khalifa@eurekarc.com</t>
  </si>
  <si>
    <t xml:space="preserve">Burger 28 DHK, Khalifa City, Abu Dhabi</t>
  </si>
  <si>
    <t xml:space="preserve">vinay.kumar@radissonblu.com</t>
  </si>
  <si>
    <t xml:space="preserve">Radisson Blu Resort , Fujairah</t>
  </si>
  <si>
    <t xml:space="preserve">Radisson Blu Resort, Fujairah
DIBBA, FUJAIRAH</t>
  </si>
  <si>
    <t xml:space="preserve">Radisson Blu Resort Fujairah</t>
  </si>
  <si>
    <t xml:space="preserve">purchasing@m-management-company.com</t>
  </si>
  <si>
    <t xml:space="preserve">Nola Eatery &amp; Social House</t>
  </si>
  <si>
    <t xml:space="preserve">100225874500003</t>
  </si>
  <si>
    <t xml:space="preserve">Radisson DUBAI WATERFRONT BL</t>
  </si>
  <si>
    <t xml:space="preserve">Radisson Blu Hotel Dubai Waterfront L.L.C</t>
  </si>
  <si>
    <t xml:space="preserve">Radisson Blu Hotel, Dubai Waterfront, Marasi Dr - Business Bay</t>
  </si>
  <si>
    <t xml:space="preserve">purchasing@allfooduae.com</t>
  </si>
  <si>
    <t xml:space="preserve">Allfood Foodstuff Trading L.L.C.</t>
  </si>
  <si>
    <t xml:space="preserve">All Foodstuff Trading L.L.C</t>
  </si>
  <si>
    <t xml:space="preserve">alghurair@wingstop.ae</t>
  </si>
  <si>
    <t xml:space="preserve">Eureka Restaurant &amp; Cafe / Wingstop</t>
  </si>
  <si>
    <t xml:space="preserve">AL GHURAIR CENTRE ( 1600 )</t>
  </si>
  <si>
    <t xml:space="preserve">Wingstop Al Ghurair 
 Shop E4, Opp. Entrance 3 Ground Floor, Al Ghurair Centre, Al Rigga Rd, Deira</t>
  </si>
  <si>
    <t xml:space="preserve">burger28rak@eurekarc.com</t>
  </si>
  <si>
    <t xml:space="preserve">Mussafah branch</t>
  </si>
  <si>
    <t xml:space="preserve">Musaffah Branch
 Sopranos Pizza Restaurant, 10th Street, Musaffah, M-3
 24.369881, 54.521584</t>
  </si>
  <si>
    <t xml:space="preserve">moutaz.sahawneh@radisson.com</t>
  </si>
  <si>
    <t xml:space="preserve">Stallion Properties FZC</t>
  </si>
  <si>
    <t xml:space="preserve">Alex.Velasquez@apparelgroup.com</t>
  </si>
  <si>
    <t xml:space="preserve">burgerwings.ae@gmail.com</t>
  </si>
  <si>
    <t xml:space="preserve">BURGER WINGS RESTAURANT</t>
  </si>
  <si>
    <t xml:space="preserve">Al Ain</t>
  </si>
  <si>
    <t xml:space="preserve">BurgerWings Restaurant</t>
  </si>
  <si>
    <t xml:space="preserve">Car Service Centre - Al Ain, Industrial area hessa bint mohammed street, behind Honda - Abu Dhabi</t>
  </si>
  <si>
    <t xml:space="preserve">subin@zinn.me</t>
  </si>
  <si>
    <t xml:space="preserve">sheikh zayed road</t>
  </si>
  <si>
    <t xml:space="preserve">Zinn Catering Restaurants Management Est.</t>
  </si>
  <si>
    <t xml:space="preserve">Studio Republik - Exit 41 - Umm Al Sheif, Eiffel Building 1, Sheikh Zayed Road - 8 16th Street</t>
  </si>
  <si>
    <t xml:space="preserve">sports city</t>
  </si>
  <si>
    <t xml:space="preserve">The Academies, Fit Republik, Dubai Sports City</t>
  </si>
  <si>
    <t xml:space="preserve">taa</t>
  </si>
  <si>
    <t xml:space="preserve">Tahini Kitchen</t>
  </si>
  <si>
    <t xml:space="preserve">Dubai</t>
  </si>
  <si>
    <t xml:space="preserve">Grit One FZCO (Tahini Restaurant)</t>
  </si>
  <si>
    <t xml:space="preserve">FB10-ID &amp; FB10-DD, The Offices 5 - One Central, Dubai World Trade Centre, Al Mustaqbal Str.</t>
  </si>
  <si>
    <t xml:space="preserve">centralkitchen@zwz.ae</t>
  </si>
  <si>
    <t xml:space="preserve">cravia</t>
  </si>
  <si>
    <t xml:space="preserve">ZWZ CENTRAL KITCHEN AL QUOZ AL MARABEA ST . AL QUOZ 
 INDUSTRIAL 4 DUBAI 
 ARE</t>
  </si>
  <si>
    <t xml:space="preserve">c.htet@lagardere-tr.com</t>
  </si>
  <si>
    <t xml:space="preserve">HWH Cafe LLC .</t>
  </si>
  <si>
    <t xml:space="preserve">Dubai Airport Central Kitchen 
 Dubai Airport - Basement Level 
 37369 Dubai 
 Dubai , UAE</t>
  </si>
  <si>
    <t xml:space="preserve">orders@dez.supy.io</t>
  </si>
  <si>
    <t xml:space="preserve">BURGER 28</t>
  </si>
  <si>
    <t xml:space="preserve">Store - Burger 28 Nad Al Hamar</t>
  </si>
  <si>
    <t xml:space="preserve">suhdarling13@gmail.com</t>
  </si>
  <si>
    <t xml:space="preserve">HABANERO RESTAURANT L.L.C</t>
  </si>
  <si>
    <t xml:space="preserve">Muhsainah Mirdiff</t>
  </si>
  <si>
    <t xml:space="preserve">Deepak.Damodhar@ihg.com</t>
  </si>
  <si>
    <t xml:space="preserve">InterContinental Ras Al Khaimah Mina Al Arab Resort &amp; SPA LLC .</t>
  </si>
  <si>
    <t xml:space="preserve">InterContinental RAK Mina Al Arab Resort &amp; SPA LLC</t>
  </si>
  <si>
    <t xml:space="preserve">mirdif@misjoint.com</t>
  </si>
  <si>
    <t xml:space="preserve">Uptown Mirdif , Dubai</t>
  </si>
  <si>
    <t xml:space="preserve">Uptown Mirdif , Dubai ( MISJ01 )</t>
  </si>
  <si>
    <t xml:space="preserve">MIS Joint, Shop 17, near the food court, Uptown mirdif mall</t>
  </si>
  <si>
    <t xml:space="preserve">Store - Burger 28 MBZ</t>
  </si>
  <si>
    <t xml:space="preserve">albarsha@swissbutter.com</t>
  </si>
  <si>
    <t xml:space="preserve">Forklift Restaurant LLC, Novotel Al Barsha</t>
  </si>
  <si>
    <t xml:space="preserve">Forklift Resturant L.L.C</t>
  </si>
  <si>
    <t xml:space="preserve">Swiss Butter - Novotel Hotel, Sheikh Zayed Road - Al Barsha, opposite Mashreq Metro Station</t>
  </si>
  <si>
    <t xml:space="preserve">Unit No: B1 Armada 2 Plot No: JLT-PH2-P2A, Jumeirah Lakes Towers</t>
  </si>
  <si>
    <t xml:space="preserve">supervisor.khalifa@burger28.com</t>
  </si>
  <si>
    <t xml:space="preserve">BURGER AND ME CAFETERIA L.L.C.SP</t>
  </si>
  <si>
    <t xml:space="preserve">Muwaileh Area - Shop 2, Muwaileh 6 Building.Sheikg Khalifa Bin Zayed Al Nahayan Rd</t>
  </si>
  <si>
    <t xml:space="preserve">supervisor.apr@burger28.com</t>
  </si>
  <si>
    <t xml:space="preserve">Burger And Me Cafeteria Branch MBZ City</t>
  </si>
  <si>
    <t xml:space="preserve">Shop # 2, Building C87, Shabia, ME-9, 28th  Street, Mussafah Shabia, MBZ Cit</t>
  </si>
  <si>
    <t xml:space="preserve">Pullman Jumeirah Lake Towers Hotel</t>
  </si>
  <si>
    <t xml:space="preserve">Pullman Jumeirah Lake TowersUnit 301, Pullman Hotel JLT, Plot No: JLT-PH-T3AE - . - Dubai</t>
  </si>
  <si>
    <t xml:space="preserve">Pullman Jumeirah Lakes Towers Hotel</t>
  </si>
  <si>
    <t xml:space="preserve">Pullman Jumeirah Lake Towers
 Unit 301, Pullman Hotel JLT, Plot No: JLT-PH-T3</t>
  </si>
  <si>
    <t xml:space="preserve">P.O. Box 114304Khor Al Maqta Fairmont Bab Al Bahr Hotel AE - - Abu Dhabi, United Arab Emirates</t>
  </si>
  <si>
    <t xml:space="preserve">Fairmont Bab Al Bahr, Khor Al Maqta</t>
  </si>
  <si>
    <t xml:space="preserve">Cipriani Dolci Jumeirah H-Residence by HUNA, Al Safa1,Al Wasl Road</t>
  </si>
  <si>
    <t xml:space="preserve">no-reply@jana.solutions</t>
  </si>
  <si>
    <t xml:space="preserve">McGettigans DMCC</t>
  </si>
  <si>
    <t xml:space="preserve">McGettigans JLT</t>
  </si>
  <si>
    <t xml:space="preserve">Viva McGettigans Restaurant LLC (VOCO Bonnington Hotel McGettigans Group)</t>
  </si>
  <si>
    <t xml:space="preserve">Unit 63, Souk Madinat Jumeirah</t>
  </si>
  <si>
    <t xml:space="preserve">Loading Bay 10 Entrance A, Mall of The Emirates, Al Barsha First,</t>
  </si>
  <si>
    <t xml:space="preserve">sudha@cravia.com</t>
  </si>
  <si>
    <t xml:space="preserve">AL Quoz 4,,Al Marhabea'St,Dubai,Dubai, Dubai</t>
  </si>
  <si>
    <t xml:space="preserve">Novotel Fujairah</t>
  </si>
  <si>
    <t xml:space="preserve">Wingstop Talabat Dark Kitchen</t>
  </si>
  <si>
    <t xml:space="preserve">Contact ID</t>
  </si>
  <si>
    <t xml:space="preserve">Contact Name</t>
  </si>
  <si>
    <t xml:space="preserve">TRN</t>
  </si>
  <si>
    <t xml:space="preserve">due date</t>
  </si>
  <si>
    <t xml:space="preserve">4138583000000151005</t>
  </si>
  <si>
    <t xml:space="preserve">@Trade s.r.o.</t>
  </si>
  <si>
    <t xml:space="preserve">4138583000000157001</t>
  </si>
  <si>
    <t xml:space="preserve">Glo Kitchen and Bar</t>
  </si>
  <si>
    <t xml:space="preserve">100587299700003</t>
  </si>
  <si>
    <t xml:space="preserve">4138583000000225009</t>
  </si>
  <si>
    <t xml:space="preserve">Beit El Kell Restaurant</t>
  </si>
  <si>
    <t xml:space="preserve">100531302600003</t>
  </si>
  <si>
    <t xml:space="preserve">4138583000000288293</t>
  </si>
  <si>
    <t xml:space="preserve">Mythos Nola Restaurant LLC</t>
  </si>
  <si>
    <t xml:space="preserve">100548028800003</t>
  </si>
  <si>
    <t xml:space="preserve">4138583000000330001</t>
  </si>
  <si>
    <t xml:space="preserve">Waldorf Astoria Dubai Palm Jumeirah</t>
  </si>
  <si>
    <t xml:space="preserve">111111111111111</t>
  </si>
  <si>
    <t xml:space="preserve">4138583000000329112</t>
  </si>
  <si>
    <t xml:space="preserve">One Life with Ahmad</t>
  </si>
  <si>
    <t xml:space="preserve">4138583000000419161</t>
  </si>
  <si>
    <t xml:space="preserve">DSV Solutions L.L.C.</t>
  </si>
  <si>
    <t xml:space="preserve">100232002400003</t>
  </si>
  <si>
    <t xml:space="preserve">4138583000000452001</t>
  </si>
  <si>
    <t xml:space="preserve">The St. Regis Downtonw Dubai</t>
  </si>
  <si>
    <t xml:space="preserve">4138583000000469075</t>
  </si>
  <si>
    <t xml:space="preserve">Couqley DMCC</t>
  </si>
  <si>
    <t xml:space="preserve">4138583000000509001</t>
  </si>
  <si>
    <t xml:space="preserve">Raffles The Palm Dubai FZE (EPH Management FZE)</t>
  </si>
  <si>
    <t xml:space="preserve">100269324800003</t>
  </si>
  <si>
    <t xml:space="preserve">4138583000000517015</t>
  </si>
  <si>
    <t xml:space="preserve">RAFFLES PALM</t>
  </si>
  <si>
    <t xml:space="preserve">4138583000000515037</t>
  </si>
  <si>
    <t xml:space="preserve">Blackpepper Restaurant Est.</t>
  </si>
  <si>
    <t xml:space="preserve">100589689700003</t>
  </si>
  <si>
    <t xml:space="preserve">4138583000000544081</t>
  </si>
  <si>
    <t xml:space="preserve">Chicket Arabia</t>
  </si>
  <si>
    <t xml:space="preserve">100505838100003</t>
  </si>
  <si>
    <t xml:space="preserve">4138583000000535109</t>
  </si>
  <si>
    <t xml:space="preserve">SHERATON HOTEL</t>
  </si>
  <si>
    <t xml:space="preserve">4138583000000554001</t>
  </si>
  <si>
    <t xml:space="preserve">Siraj Restaurant &amp; Cafe</t>
  </si>
  <si>
    <t xml:space="preserve">100391117700003</t>
  </si>
  <si>
    <t xml:space="preserve">4138583000000579015</t>
  </si>
  <si>
    <t xml:space="preserve">Goofy Cow Burger</t>
  </si>
  <si>
    <t xml:space="preserve">4138583000000579027</t>
  </si>
  <si>
    <t xml:space="preserve">Al Abbas Group, Marrybrown</t>
  </si>
  <si>
    <t xml:space="preserve">4138583000000579039</t>
  </si>
  <si>
    <t xml:space="preserve">Anglers Fish &amp; Chips</t>
  </si>
  <si>
    <t xml:space="preserve">104015014400003</t>
  </si>
  <si>
    <t xml:space="preserve">4138583000000579051</t>
  </si>
  <si>
    <t xml:space="preserve">Southern Food &amp; Catering Group</t>
  </si>
  <si>
    <t xml:space="preserve">4138583000000579063</t>
  </si>
  <si>
    <t xml:space="preserve">Yolk Brands</t>
  </si>
  <si>
    <t xml:space="preserve">4138583000000579075</t>
  </si>
  <si>
    <t xml:space="preserve">Independent Group of Restaurants</t>
  </si>
  <si>
    <t xml:space="preserve">4138583000000579087</t>
  </si>
  <si>
    <t xml:space="preserve">Lavoya Group of Restaurants</t>
  </si>
  <si>
    <t xml:space="preserve">4138583000000603113</t>
  </si>
  <si>
    <t xml:space="preserve">SAFADI</t>
  </si>
  <si>
    <t xml:space="preserve">4138583000000603137</t>
  </si>
  <si>
    <t xml:space="preserve">SOFITEL JBR</t>
  </si>
  <si>
    <t xml:space="preserve">4138583000000603161</t>
  </si>
  <si>
    <t xml:space="preserve">World Trade Center</t>
  </si>
  <si>
    <t xml:space="preserve">4138583000000603173</t>
  </si>
  <si>
    <t xml:space="preserve">100324165800003</t>
  </si>
  <si>
    <t xml:space="preserve">4138583000000603185</t>
  </si>
  <si>
    <t xml:space="preserve">Raffles Dubai (Branch of Wafi Property LLC)</t>
  </si>
  <si>
    <t xml:space="preserve">4138583000000603197</t>
  </si>
  <si>
    <t xml:space="preserve">EL PATIO HABTOOR CITY</t>
  </si>
  <si>
    <t xml:space="preserve">4138583000000603209</t>
  </si>
  <si>
    <t xml:space="preserve">AWANI</t>
  </si>
  <si>
    <t xml:space="preserve">4138583000000603221</t>
  </si>
  <si>
    <t xml:space="preserve">ADDRESS DUBAI MALL</t>
  </si>
  <si>
    <t xml:space="preserve">4138583000000632007</t>
  </si>
  <si>
    <t xml:space="preserve">SIRAJ REST.</t>
  </si>
  <si>
    <t xml:space="preserve">4138583000000646023</t>
  </si>
  <si>
    <t xml:space="preserve">Al Meshwar Restaurant and Cafeteria LLC</t>
  </si>
  <si>
    <t xml:space="preserve">100010140000003</t>
  </si>
  <si>
    <t xml:space="preserve">4138583000000664103</t>
  </si>
  <si>
    <t xml:space="preserve">Cafe Villa 515 LLC</t>
  </si>
  <si>
    <t xml:space="preserve">100256297100003</t>
  </si>
  <si>
    <t xml:space="preserve">4138583000000685001</t>
  </si>
  <si>
    <t xml:space="preserve">The Firmament Cafe LLC</t>
  </si>
  <si>
    <t xml:space="preserve">100476432800003</t>
  </si>
  <si>
    <t xml:space="preserve">4138583000000685033</t>
  </si>
  <si>
    <t xml:space="preserve">The Firmament Restaurant LLC</t>
  </si>
  <si>
    <t xml:space="preserve">100494987900003</t>
  </si>
  <si>
    <t xml:space="preserve">4138583000000685155</t>
  </si>
  <si>
    <t xml:space="preserve">Zahrat Lebanon Restaurant LLC</t>
  </si>
  <si>
    <t xml:space="preserve">100519267700003</t>
  </si>
  <si>
    <t xml:space="preserve">4138583000000695047</t>
  </si>
  <si>
    <t xml:space="preserve">M R N GOOFY COW RESTAURANT L.L.C.</t>
  </si>
  <si>
    <t xml:space="preserve">100460309600003</t>
  </si>
  <si>
    <t xml:space="preserve">4138583000000695421</t>
  </si>
  <si>
    <t xml:space="preserve">Shawarma Al Emprator Cafeteria</t>
  </si>
  <si>
    <t xml:space="preserve">100315076800003</t>
  </si>
  <si>
    <t xml:space="preserve">4138583000000701033</t>
  </si>
  <si>
    <t xml:space="preserve">Antika Facilites Management Services L.L.C</t>
  </si>
  <si>
    <t xml:space="preserve">100543870800003</t>
  </si>
  <si>
    <t xml:space="preserve">4138583000000701065</t>
  </si>
  <si>
    <t xml:space="preserve">February 30 Lounge and Restaurant FZE</t>
  </si>
  <si>
    <t xml:space="preserve">100433754700003</t>
  </si>
  <si>
    <t xml:space="preserve">4138583000000701097</t>
  </si>
  <si>
    <t xml:space="preserve">LUCIAS BY THE SEA RESTAURANT AND CAFE L.L.C</t>
  </si>
  <si>
    <t xml:space="preserve">100487026500003</t>
  </si>
  <si>
    <t xml:space="preserve">4138583000000708001</t>
  </si>
  <si>
    <t xml:space="preserve">103281314700003</t>
  </si>
  <si>
    <t xml:space="preserve">4138583000000724497</t>
  </si>
  <si>
    <t xml:space="preserve">Al Safadi Restaurant</t>
  </si>
  <si>
    <t xml:space="preserve">100221911900003</t>
  </si>
  <si>
    <t xml:space="preserve">4138583000000724635</t>
  </si>
  <si>
    <t xml:space="preserve">104544116700003</t>
  </si>
  <si>
    <t xml:space="preserve">4138583000000742171</t>
  </si>
  <si>
    <t xml:space="preserve">Here-O Donuts¬†and¬†Coffee¬†LLC</t>
  </si>
  <si>
    <t xml:space="preserve">100521027100003</t>
  </si>
  <si>
    <t xml:space="preserve">4138583000000741043</t>
  </si>
  <si>
    <t xml:space="preserve">Urth Cafe</t>
  </si>
  <si>
    <t xml:space="preserve">4138583000000741055</t>
  </si>
  <si>
    <t xml:space="preserve">Nexus Restaurants Management L.L.C</t>
  </si>
  <si>
    <t xml:space="preserve">104106168800003</t>
  </si>
  <si>
    <t xml:space="preserve">4138583000000742505</t>
  </si>
  <si>
    <t xml:space="preserve">Burger And Me Cafeteria Branch 1</t>
  </si>
  <si>
    <t xml:space="preserve">100319449300003</t>
  </si>
  <si>
    <t xml:space="preserve">4138583000000757149</t>
  </si>
  <si>
    <t xml:space="preserve">Rio Broast Chicken Restaurant LLC</t>
  </si>
  <si>
    <t xml:space="preserve">100343245500003</t>
  </si>
  <si>
    <t xml:space="preserve">4138583000000755083</t>
  </si>
  <si>
    <t xml:space="preserve">Intercontinental Hotels Dubai Festival City</t>
  </si>
  <si>
    <t xml:space="preserve">4138583000000777015</t>
  </si>
  <si>
    <t xml:space="preserve">7 Management</t>
  </si>
  <si>
    <t xml:space="preserve">4138583000000786025</t>
  </si>
  <si>
    <t xml:space="preserve">Almed Retail General Trading (JJ Chicken Restaurant)</t>
  </si>
  <si>
    <t xml:space="preserve">100222453100003</t>
  </si>
  <si>
    <t xml:space="preserve">4138583000000786041</t>
  </si>
  <si>
    <t xml:space="preserve">Abiba Food and Beverages -FZE</t>
  </si>
  <si>
    <t xml:space="preserve">104083433300003</t>
  </si>
  <si>
    <t xml:space="preserve">4138583000000789023</t>
  </si>
  <si>
    <t xml:space="preserve">Bayti Restaurant FZE</t>
  </si>
  <si>
    <t xml:space="preserve">100334981600003</t>
  </si>
  <si>
    <t xml:space="preserve">4138583000000787152</t>
  </si>
  <si>
    <t xml:space="preserve">AL Habl AL Thahabi Restaurant- Larope Sharjah</t>
  </si>
  <si>
    <t xml:space="preserve">4138583000000789105</t>
  </si>
  <si>
    <t xml:space="preserve">Kitopi 9 Miles Restaurant L.L.C (Roadster Diner)</t>
  </si>
  <si>
    <t xml:space="preserve">104017628900003</t>
  </si>
  <si>
    <t xml:space="preserve">4138583000000798011</t>
  </si>
  <si>
    <t xml:space="preserve">Larope</t>
  </si>
  <si>
    <t xml:space="preserve">4138583000000800020</t>
  </si>
  <si>
    <t xml:space="preserve">Pullman Downtown Hotel LLC</t>
  </si>
  <si>
    <t xml:space="preserve">100018145100003</t>
  </si>
  <si>
    <t xml:space="preserve">4138583000000800032</t>
  </si>
  <si>
    <t xml:space="preserve">Chicago Fried Chicken (Rolla)</t>
  </si>
  <si>
    <t xml:space="preserve">100223137900003</t>
  </si>
  <si>
    <t xml:space="preserve">4138583000000799029</t>
  </si>
  <si>
    <t xml:space="preserve">Bolt Cafe</t>
  </si>
  <si>
    <t xml:space="preserve">4138583000000799049</t>
  </si>
  <si>
    <t xml:space="preserve">Al Reyadah Hospitality Services</t>
  </si>
  <si>
    <t xml:space="preserve">100496317700003</t>
  </si>
  <si>
    <t xml:space="preserve">4138583000000810017</t>
  </si>
  <si>
    <t xml:space="preserve">Krush Burger</t>
  </si>
  <si>
    <t xml:space="preserve">100369196900003</t>
  </si>
  <si>
    <t xml:space="preserve">4138583000000823007</t>
  </si>
  <si>
    <t xml:space="preserve">Miramar Alaqah Beach Resort</t>
  </si>
  <si>
    <t xml:space="preserve">100393886500003</t>
  </si>
  <si>
    <t xml:space="preserve">4138583000000844011</t>
  </si>
  <si>
    <t xml:space="preserve">Emirates International Restaurants Chilis L.L.C</t>
  </si>
  <si>
    <t xml:space="preserve">100025640200003</t>
  </si>
  <si>
    <t xml:space="preserve">4138583000000850045</t>
  </si>
  <si>
    <t xml:space="preserve">Laffah Restaurant LLC</t>
  </si>
  <si>
    <t xml:space="preserve">100331289700003</t>
  </si>
  <si>
    <t xml:space="preserve">4138583000000848179</t>
  </si>
  <si>
    <t xml:space="preserve">Melia Desert Palm Resort &amp; Hotel</t>
  </si>
  <si>
    <t xml:space="preserve">100537712000003</t>
  </si>
  <si>
    <t xml:space="preserve">4138583000000848191</t>
  </si>
  <si>
    <t xml:space="preserve">Park Regis Hotel</t>
  </si>
  <si>
    <t xml:space="preserve">4138583000000848203</t>
  </si>
  <si>
    <t xml:space="preserve">Shakespeare and Co</t>
  </si>
  <si>
    <t xml:space="preserve">4138583000000848215</t>
  </si>
  <si>
    <t xml:space="preserve">ADDRESS BOULEVARD</t>
  </si>
  <si>
    <t xml:space="preserve">4138583000000848227</t>
  </si>
  <si>
    <t xml:space="preserve">BAB EL SHAMS HOTEL</t>
  </si>
  <si>
    <t xml:space="preserve">4138583000000848239</t>
  </si>
  <si>
    <t xml:space="preserve">PARK HAYATT</t>
  </si>
  <si>
    <t xml:space="preserve">4138583000000848251</t>
  </si>
  <si>
    <t xml:space="preserve">OPERATION FALAFEL</t>
  </si>
  <si>
    <t xml:space="preserve">4138583000000848263</t>
  </si>
  <si>
    <t xml:space="preserve">KAPADOKYA RESTAURANT</t>
  </si>
  <si>
    <t xml:space="preserve">4138583000000848275</t>
  </si>
  <si>
    <t xml:space="preserve">FOUR SEASONS</t>
  </si>
  <si>
    <t xml:space="preserve">4138583000000848287</t>
  </si>
  <si>
    <t xml:space="preserve">Asli Beirut Restaurant</t>
  </si>
  <si>
    <t xml:space="preserve">104034061200003</t>
  </si>
  <si>
    <t xml:space="preserve">4138583000000848299</t>
  </si>
  <si>
    <t xml:space="preserve">FBIG AMAYA</t>
  </si>
  <si>
    <t xml:space="preserve">4138583000000848311</t>
  </si>
  <si>
    <t xml:space="preserve">GRAND CAF√â</t>
  </si>
  <si>
    <t xml:space="preserve">4138583000000848323</t>
  </si>
  <si>
    <t xml:space="preserve">Restaurant &amp; Cafe Zou Zou</t>
  </si>
  <si>
    <t xml:space="preserve">104126501600003</t>
  </si>
  <si>
    <t xml:space="preserve">4138583000000848335</t>
  </si>
  <si>
    <t xml:space="preserve">ANBAR CAF√â</t>
  </si>
  <si>
    <t xml:space="preserve">4138583000000848347</t>
  </si>
  <si>
    <t xml:space="preserve">ZAJEEL REST. AND CAFE</t>
  </si>
  <si>
    <t xml:space="preserve">4138583000000848359</t>
  </si>
  <si>
    <t xml:space="preserve">Farooj Al Abdalla Restaurant</t>
  </si>
  <si>
    <t xml:space="preserve">100521951200003</t>
  </si>
  <si>
    <t xml:space="preserve">4138583000000848379</t>
  </si>
  <si>
    <t xml:space="preserve">Nenne Chicken</t>
  </si>
  <si>
    <t xml:space="preserve">4138583000000849200</t>
  </si>
  <si>
    <t xml:space="preserve">RUSTIC RESTAURANT L.L.C</t>
  </si>
  <si>
    <t xml:space="preserve">4138583000000849216</t>
  </si>
  <si>
    <t xml:space="preserve">Smokey Woods Restaurant L.L.C</t>
  </si>
  <si>
    <t xml:space="preserve">4138583000000850408</t>
  </si>
  <si>
    <t xml:space="preserve">100217307600003</t>
  </si>
  <si>
    <t xml:space="preserve">4138583000000850420</t>
  </si>
  <si>
    <t xml:space="preserve">Hoots Wings</t>
  </si>
  <si>
    <t xml:space="preserve">4138583000000850432</t>
  </si>
  <si>
    <t xml:space="preserve">Gourmet Gulf (California Pizza Kitchen &amp; Panda Express)</t>
  </si>
  <si>
    <t xml:space="preserve">4138583000000850444</t>
  </si>
  <si>
    <t xml:space="preserve">Kenny Rogers Roastary</t>
  </si>
  <si>
    <t xml:space="preserve">4138583000000850456</t>
  </si>
  <si>
    <t xml:space="preserve">Hi Broast Restaurant</t>
  </si>
  <si>
    <t xml:space="preserve">100316388600003</t>
  </si>
  <si>
    <t xml:space="preserve">4138583000000850468</t>
  </si>
  <si>
    <t xml:space="preserve">AWGAL International Foodstuff Trading (Wingstop)</t>
  </si>
  <si>
    <t xml:space="preserve">100600686800003</t>
  </si>
  <si>
    <t xml:space="preserve">4138583000000850480</t>
  </si>
  <si>
    <t xml:space="preserve">Raw Coffee Company LLC</t>
  </si>
  <si>
    <t xml:space="preserve">100003937800003</t>
  </si>
  <si>
    <t xml:space="preserve">4138583000000850492</t>
  </si>
  <si>
    <t xml:space="preserve">CRISPY CHICKEN RESTAURANTS L.L.C.</t>
  </si>
  <si>
    <t xml:space="preserve">104405222100003</t>
  </si>
  <si>
    <t xml:space="preserve">4138583000000850504</t>
  </si>
  <si>
    <t xml:space="preserve">Hammer Burgers</t>
  </si>
  <si>
    <t xml:space="preserve">100449926300003</t>
  </si>
  <si>
    <t xml:space="preserve">4138583000000850516</t>
  </si>
  <si>
    <t xml:space="preserve">Falla Restaurant LLC</t>
  </si>
  <si>
    <t xml:space="preserve">100606327300003</t>
  </si>
  <si>
    <t xml:space="preserve">4138583000000849309</t>
  </si>
  <si>
    <t xml:space="preserve">Fusion General Trading DWC LLC</t>
  </si>
  <si>
    <t xml:space="preserve">100310047400003</t>
  </si>
  <si>
    <t xml:space="preserve">4138583000000849321</t>
  </si>
  <si>
    <t xml:space="preserve">Kana Group of Restaurants (Kana Kitchen)</t>
  </si>
  <si>
    <t xml:space="preserve">4138583000000849373</t>
  </si>
  <si>
    <t xml:space="preserve">Emirates Property Investment (owned by Alfahim)</t>
  </si>
  <si>
    <t xml:space="preserve">4138583000000850727</t>
  </si>
  <si>
    <t xml:space="preserve">Bikanerwala</t>
  </si>
  <si>
    <t xml:space="preserve">4138583000000850739</t>
  </si>
  <si>
    <t xml:space="preserve">Yadoos House Restaurant &amp; Cafe LLC</t>
  </si>
  <si>
    <t xml:space="preserve">100220171100003</t>
  </si>
  <si>
    <t xml:space="preserve">4138583000000850774</t>
  </si>
  <si>
    <t xml:space="preserve">Chat Bazaar</t>
  </si>
  <si>
    <t xml:space="preserve">4138583000000850786</t>
  </si>
  <si>
    <t xml:space="preserve">Chic Baik</t>
  </si>
  <si>
    <t xml:space="preserve">4138583000000850798</t>
  </si>
  <si>
    <t xml:space="preserve">W Hotels Yas Island Abu Dhabi</t>
  </si>
  <si>
    <t xml:space="preserve">4138583000000849484</t>
  </si>
  <si>
    <t xml:space="preserve">Test Client</t>
  </si>
  <si>
    <t xml:space="preserve">4138583000000893013</t>
  </si>
  <si>
    <t xml:space="preserve">Hyperama Soul Fire Chicken Cafeteria LLC (Al Quoz)</t>
  </si>
  <si>
    <t xml:space="preserve">100547859700003</t>
  </si>
  <si>
    <t xml:space="preserve">4138583000000894042</t>
  </si>
  <si>
    <t xml:space="preserve">Arous Beirut Restaurant LLC</t>
  </si>
  <si>
    <t xml:space="preserve">100504314400003</t>
  </si>
  <si>
    <t xml:space="preserve">4138583000000907027</t>
  </si>
  <si>
    <t xml:space="preserve">Seven S Facilities Management Services LLC</t>
  </si>
  <si>
    <t xml:space="preserve">100518574700003</t>
  </si>
  <si>
    <t xml:space="preserve">4138583000000907039</t>
  </si>
  <si>
    <t xml:space="preserve">ZAHRAT AL SHARQ RESTAURANT &amp; CAFE L.L.C - Cafe Beirut</t>
  </si>
  <si>
    <t xml:space="preserve">4138583000000907051</t>
  </si>
  <si>
    <t xml:space="preserve">SKYVIEW CONCEPT L.L.C - Lucias</t>
  </si>
  <si>
    <t xml:space="preserve">4138583000000907063</t>
  </si>
  <si>
    <t xml:space="preserve">Sayf</t>
  </si>
  <si>
    <t xml:space="preserve">4138583000000907075</t>
  </si>
  <si>
    <t xml:space="preserve">Ocean Drive Restaurant &amp; Cafe LLC (Black Flamingo)</t>
  </si>
  <si>
    <t xml:space="preserve">100442478200003</t>
  </si>
  <si>
    <t xml:space="preserve">4138583000000907087</t>
  </si>
  <si>
    <t xml:space="preserve">Parasol</t>
  </si>
  <si>
    <t xml:space="preserve">4138583000000907099</t>
  </si>
  <si>
    <t xml:space="preserve">Jumeirah Zabeel Saray</t>
  </si>
  <si>
    <t xml:space="preserve">4138583000000904366</t>
  </si>
  <si>
    <t xml:space="preserve">Atrade Mena Trading LLC</t>
  </si>
  <si>
    <t xml:space="preserve">104058943200003</t>
  </si>
  <si>
    <t xml:space="preserve">4138583000000919085</t>
  </si>
  <si>
    <t xml:space="preserve">Hashtag Cafe LLC</t>
  </si>
  <si>
    <t xml:space="preserve">100273233500003</t>
  </si>
  <si>
    <t xml:space="preserve">4138583000000919097</t>
  </si>
  <si>
    <t xml:space="preserve">Barranda Restaurant L.L.C</t>
  </si>
  <si>
    <t xml:space="preserve">100437435900003</t>
  </si>
  <si>
    <t xml:space="preserve">4138583000000921211</t>
  </si>
  <si>
    <t xml:space="preserve">100226318200003</t>
  </si>
  <si>
    <t xml:space="preserve">4138583000000921248</t>
  </si>
  <si>
    <t xml:space="preserve">Mama Fri Restaurant LLC</t>
  </si>
  <si>
    <t xml:space="preserve">100570236800003</t>
  </si>
  <si>
    <t xml:space="preserve">4138583000000946007</t>
  </si>
  <si>
    <t xml:space="preserve">Sugar Moo Desserts LLC</t>
  </si>
  <si>
    <t xml:space="preserve">100337497000003</t>
  </si>
  <si>
    <t xml:space="preserve">4138583000000946019</t>
  </si>
  <si>
    <t xml:space="preserve">MITTS AND TRAYS</t>
  </si>
  <si>
    <t xml:space="preserve">4138583000000945051</t>
  </si>
  <si>
    <t xml:space="preserve">Mado Restaurant &amp; Cafe LLC</t>
  </si>
  <si>
    <t xml:space="preserve">100368976500003</t>
  </si>
  <si>
    <t xml:space="preserve">4138583000000966003</t>
  </si>
  <si>
    <t xml:space="preserve">Galadari- Food and Beverage division</t>
  </si>
  <si>
    <t xml:space="preserve">4138583000000965053</t>
  </si>
  <si>
    <t xml:space="preserve">Hangry Joe's (Branch of Golden Apron Restaurant¬†LLC)</t>
  </si>
  <si>
    <t xml:space="preserve">4138583000000977021</t>
  </si>
  <si>
    <t xml:space="preserve">Ninemiles Catering Services L.L.C</t>
  </si>
  <si>
    <t xml:space="preserve">100605262300003</t>
  </si>
  <si>
    <t xml:space="preserve">4138583000000994035</t>
  </si>
  <si>
    <t xml:space="preserve">J J Restaurant LLC (Motor City)</t>
  </si>
  <si>
    <t xml:space="preserve">4138583000000995009</t>
  </si>
  <si>
    <t xml:space="preserve">BO 18 Lounge LLC</t>
  </si>
  <si>
    <t xml:space="preserve">4138583000000995045</t>
  </si>
  <si>
    <t xml:space="preserve">Antika Bar- 7 Bulls Restaurant Lounge and Bar LTD</t>
  </si>
  <si>
    <t xml:space="preserve">4138583000001025047</t>
  </si>
  <si>
    <t xml:space="preserve">BLOSSOM CONCEPT RESTAURANT AND CAFE L.L.C- Cafe Beirut By sea</t>
  </si>
  <si>
    <t xml:space="preserve">100581647300003</t>
  </si>
  <si>
    <t xml:space="preserve">4138583000001039011</t>
  </si>
  <si>
    <t xml:space="preserve">Baker Street Restaurants Management LLC</t>
  </si>
  <si>
    <t xml:space="preserve">100429620600003</t>
  </si>
  <si>
    <t xml:space="preserve">4138583000001038055</t>
  </si>
  <si>
    <t xml:space="preserve">Bin Helal Restaurant Management</t>
  </si>
  <si>
    <t xml:space="preserve">4138583000001038067</t>
  </si>
  <si>
    <t xml:space="preserve">Abela &amp; Co LLC</t>
  </si>
  <si>
    <t xml:space="preserve">100046478200003</t>
  </si>
  <si>
    <t xml:space="preserve">4138583000001038079</t>
  </si>
  <si>
    <t xml:space="preserve">Peninsula Hospitality Management Facilities LLC- The Stables</t>
  </si>
  <si>
    <t xml:space="preserve">100328265200003</t>
  </si>
  <si>
    <t xml:space="preserve">4138583000001039047</t>
  </si>
  <si>
    <t xml:space="preserve">Delektia Food LLC</t>
  </si>
  <si>
    <t xml:space="preserve">4138583000001039059</t>
  </si>
  <si>
    <t xml:space="preserve">Chocolate Creations</t>
  </si>
  <si>
    <t xml:space="preserve">4138583000001039071</t>
  </si>
  <si>
    <t xml:space="preserve">AL Beiruti Original Restaurant and Cafe L.L.C</t>
  </si>
  <si>
    <t xml:space="preserve">100497046100003</t>
  </si>
  <si>
    <t xml:space="preserve">4138583000001057013</t>
  </si>
  <si>
    <t xml:space="preserve">100325049300003</t>
  </si>
  <si>
    <t xml:space="preserve">4138583000001057025</t>
  </si>
  <si>
    <t xml:space="preserve">Zinn Catering Restaurants Management Est. (ROH Coffee)</t>
  </si>
  <si>
    <t xml:space="preserve">4138583000001057065</t>
  </si>
  <si>
    <t xml:space="preserve">Coterie Restaurant</t>
  </si>
  <si>
    <t xml:space="preserve">100574111900003</t>
  </si>
  <si>
    <t xml:space="preserve">4138583000001057077</t>
  </si>
  <si>
    <t xml:space="preserve">Ikcon Restaurant L.L.C</t>
  </si>
  <si>
    <t xml:space="preserve">100424874400003</t>
  </si>
  <si>
    <t xml:space="preserve">4138583000001060025</t>
  </si>
  <si>
    <t xml:space="preserve">100201491600003</t>
  </si>
  <si>
    <t xml:space="preserve">4138583000001060037</t>
  </si>
  <si>
    <t xml:space="preserve">GURU Investments, Zuhour group</t>
  </si>
  <si>
    <t xml:space="preserve">4138583000001066015</t>
  </si>
  <si>
    <t xml:space="preserve">Oaks IBN Battuta Gate Hotel</t>
  </si>
  <si>
    <t xml:space="preserve">100241785300003</t>
  </si>
  <si>
    <t xml:space="preserve">4138583000001076024</t>
  </si>
  <si>
    <t xml:space="preserve">J J Restaurant LLC (Sheikh Zayed Road)</t>
  </si>
  <si>
    <t xml:space="preserve">4138583000001077060</t>
  </si>
  <si>
    <t xml:space="preserve">J J Restaurant LLC (Central Mall, Abu Dhabi)</t>
  </si>
  <si>
    <t xml:space="preserve">4138583000001093047</t>
  </si>
  <si>
    <t xml:space="preserve">Kitch-In Food Hall Limited</t>
  </si>
  <si>
    <t xml:space="preserve">4138583000001103763</t>
  </si>
  <si>
    <t xml:space="preserve">J J Restaurant LLC (Dubai Mall)</t>
  </si>
  <si>
    <t xml:space="preserve">4138583000001103827</t>
  </si>
  <si>
    <t xml:space="preserve">J J Restaurant LLC (Mirdiff)</t>
  </si>
  <si>
    <t xml:space="preserve">4138583000001093348</t>
  </si>
  <si>
    <t xml:space="preserve">Atlantis the Royal</t>
  </si>
  <si>
    <t xml:space="preserve">4138583000001094119</t>
  </si>
  <si>
    <t xml:space="preserve">Chicago Restaurant (Chicago Fried Chicken Muwailah)</t>
  </si>
  <si>
    <t xml:space="preserve">100463163400003</t>
  </si>
  <si>
    <t xml:space="preserve">4138583000001093715</t>
  </si>
  <si>
    <t xml:space="preserve">100026906600003</t>
  </si>
  <si>
    <t xml:space="preserve">4138583000001113003</t>
  </si>
  <si>
    <t xml:space="preserve">Naseem Beirut Restaurant &amp; Lounge LLC</t>
  </si>
  <si>
    <t xml:space="preserve">4138583000001121025</t>
  </si>
  <si>
    <t xml:space="preserve">J J Restaurant LLC (Discovery Garden)</t>
  </si>
  <si>
    <t xml:space="preserve">4138583000001136005</t>
  </si>
  <si>
    <t xml:space="preserve">M A B G Events Management</t>
  </si>
  <si>
    <t xml:space="preserve">100536339300003</t>
  </si>
  <si>
    <t xml:space="preserve">4138583000001152095</t>
  </si>
  <si>
    <t xml:space="preserve">J J Restaurant LLC (Al Falah, Abu Dhabi)</t>
  </si>
  <si>
    <t xml:space="preserve">4138583000001137087</t>
  </si>
  <si>
    <t xml:space="preserve">Triton Foods LLC</t>
  </si>
  <si>
    <t xml:space="preserve">100340476900003</t>
  </si>
  <si>
    <t xml:space="preserve">4138583000001156001</t>
  </si>
  <si>
    <t xml:space="preserve">J J Restaurant LLC (Barsha Shop #6)</t>
  </si>
  <si>
    <t xml:space="preserve">4138583000001198229</t>
  </si>
  <si>
    <t xml:space="preserve">Street Food Traffic Restaurant LLC</t>
  </si>
  <si>
    <t xml:space="preserve">4138583000001198241</t>
  </si>
  <si>
    <t xml:space="preserve">Al Tariq Zaiqa Khas General Trading LLC (Al Hur Restaurant)</t>
  </si>
  <si>
    <t xml:space="preserve">100330165000003</t>
  </si>
  <si>
    <t xml:space="preserve">4138583000001198265</t>
  </si>
  <si>
    <t xml:space="preserve">Aljazira Hotel &amp; Resort - Sole Proprietorship LLC</t>
  </si>
  <si>
    <t xml:space="preserve">100003368600003</t>
  </si>
  <si>
    <t xml:space="preserve">4138583000001201016</t>
  </si>
  <si>
    <t xml:space="preserve">West Wood Hotel FZE (McGettigan's Ajman)</t>
  </si>
  <si>
    <t xml:space="preserve">100360899700003</t>
  </si>
  <si>
    <t xml:space="preserve">4138583000001226058</t>
  </si>
  <si>
    <t xml:space="preserve">104523018000003</t>
  </si>
  <si>
    <t xml:space="preserve">4138583000001238051</t>
  </si>
  <si>
    <t xml:space="preserve">Karashi Investment LLC</t>
  </si>
  <si>
    <t xml:space="preserve">100515758900003</t>
  </si>
  <si>
    <t xml:space="preserve">4138583000001240129</t>
  </si>
  <si>
    <t xml:space="preserve">Gulf Court Hotel Business Bay LLC</t>
  </si>
  <si>
    <t xml:space="preserve">100477807000003</t>
  </si>
  <si>
    <t xml:space="preserve">4138583000001240141</t>
  </si>
  <si>
    <t xml:space="preserve">This Time Round FZE (McGettigans DWTC)</t>
  </si>
  <si>
    <t xml:space="preserve">100483184600003</t>
  </si>
  <si>
    <t xml:space="preserve">4138583000001240214</t>
  </si>
  <si>
    <t xml:space="preserve">Lukumades Cafeteria LLC</t>
  </si>
  <si>
    <t xml:space="preserve">104035675800003</t>
  </si>
  <si>
    <t xml:space="preserve">4138583000001254015</t>
  </si>
  <si>
    <t xml:space="preserve">Melrose Ave Cafeteria (Burger 28 Nad El Hamar Branch)</t>
  </si>
  <si>
    <t xml:space="preserve">100432169900003</t>
  </si>
  <si>
    <t xml:space="preserve">4138583000001254150</t>
  </si>
  <si>
    <t xml:space="preserve">Xclusive Bistro Restaurant and Coffee Shop LLC</t>
  </si>
  <si>
    <t xml:space="preserve">100606426300003</t>
  </si>
  <si>
    <t xml:space="preserve">4138583000001261007</t>
  </si>
  <si>
    <t xml:space="preserve">Yummy Junction International Investment LLC</t>
  </si>
  <si>
    <t xml:space="preserve">4138583000001260048</t>
  </si>
  <si>
    <t xml:space="preserve">Bonnington Hotel and Residence DMCC (Bonnington JLT)</t>
  </si>
  <si>
    <t xml:space="preserve">100256009000003</t>
  </si>
  <si>
    <t xml:space="preserve">4138583000001261130</t>
  </si>
  <si>
    <t xml:space="preserve">Traffic burger cafeteria</t>
  </si>
  <si>
    <t xml:space="preserve">4138583000001261444</t>
  </si>
  <si>
    <t xml:space="preserve">Maristo Hospitality</t>
  </si>
  <si>
    <t xml:space="preserve">4138583000001261456</t>
  </si>
  <si>
    <t xml:space="preserve">Masti Cocktails &amp; Cuisine</t>
  </si>
  <si>
    <t xml:space="preserve">4138583000001261468</t>
  </si>
  <si>
    <t xml:space="preserve">PF Changs- M H Alshaya</t>
  </si>
  <si>
    <t xml:space="preserve">4138583000001260204</t>
  </si>
  <si>
    <t xml:space="preserve">Sahar Enterprises LLC</t>
  </si>
  <si>
    <t xml:space="preserve">100270588500003</t>
  </si>
  <si>
    <t xml:space="preserve">4138583000001277420</t>
  </si>
  <si>
    <t xml:space="preserve">BDP Restaurant &amp; Cafe LLC</t>
  </si>
  <si>
    <t xml:space="preserve">100308048600003</t>
  </si>
  <si>
    <t xml:space="preserve">4138583000001277432</t>
  </si>
  <si>
    <t xml:space="preserve">White Flower Event Management FZ (Iris)</t>
  </si>
  <si>
    <t xml:space="preserve">100481546800003</t>
  </si>
  <si>
    <t xml:space="preserve">4138583000001277444</t>
  </si>
  <si>
    <t xml:space="preserve">Clap Restaurant &amp; Bar Ltd.</t>
  </si>
  <si>
    <t xml:space="preserve">100460758400003</t>
  </si>
  <si>
    <t xml:space="preserve">4138583000001277456</t>
  </si>
  <si>
    <t xml:space="preserve">Sucre Below Restaurant &amp; Bar Ltd.</t>
  </si>
  <si>
    <t xml:space="preserve">100601602400003</t>
  </si>
  <si>
    <t xml:space="preserve">4138583000001277468</t>
  </si>
  <si>
    <t xml:space="preserve">Al Saj Al Shami Restaurant</t>
  </si>
  <si>
    <t xml:space="preserve">4138583000001286007</t>
  </si>
  <si>
    <t xml:space="preserve">Burger and Me Cafeteria Khalifa City</t>
  </si>
  <si>
    <t xml:space="preserve">4138583000001306021</t>
  </si>
  <si>
    <t xml:space="preserve">Mikyal Al Qahwa Rest (So Cafe Central Kitchen)</t>
  </si>
  <si>
    <t xml:space="preserve">4138583000001320021</t>
  </si>
  <si>
    <t xml:space="preserve">Barns Broast &amp; Grill Restaurant LLC</t>
  </si>
  <si>
    <t xml:space="preserve">100470227800003</t>
  </si>
  <si>
    <t xml:space="preserve">4138583000001320033</t>
  </si>
  <si>
    <t xml:space="preserve">Astoria Fast Food</t>
  </si>
  <si>
    <t xml:space="preserve">100024860700003</t>
  </si>
  <si>
    <t xml:space="preserve">4138583000001334029</t>
  </si>
  <si>
    <t xml:space="preserve">Burger And Me Cafeteria Nad Al Hamar</t>
  </si>
  <si>
    <t xml:space="preserve">4138583000001331379</t>
  </si>
  <si>
    <t xml:space="preserve">National Corporation for Tourism &amp; Hotels (Danat Jabal Al Dhanna Resort)</t>
  </si>
  <si>
    <t xml:space="preserve">100525655500003</t>
  </si>
  <si>
    <t xml:space="preserve">4138583000001360095</t>
  </si>
  <si>
    <t xml:space="preserve">Just Burger Cafeteria LLC - Al Ain Branch</t>
  </si>
  <si>
    <t xml:space="preserve">100250511100003</t>
  </si>
  <si>
    <t xml:space="preserve">4138583000001397013</t>
  </si>
  <si>
    <t xml:space="preserve">Limonata by Lucias Restaurant &amp; Cafe L.L.C</t>
  </si>
  <si>
    <t xml:space="preserve">104035131200003</t>
  </si>
  <si>
    <t xml:space="preserve">4138583000001398033</t>
  </si>
  <si>
    <t xml:space="preserve">Bab Al Khair Restaurant</t>
  </si>
  <si>
    <t xml:space="preserve">100383115100003</t>
  </si>
  <si>
    <t xml:space="preserve">4138583000001398045</t>
  </si>
  <si>
    <t xml:space="preserve">4138583000001398057</t>
  </si>
  <si>
    <t xml:space="preserve">Qasr Al Punjab Restaurant</t>
  </si>
  <si>
    <t xml:space="preserve">103084908500003</t>
  </si>
  <si>
    <t xml:space="preserve">4138583000001409630</t>
  </si>
  <si>
    <t xml:space="preserve">Wichkiluei Restaurant</t>
  </si>
  <si>
    <t xml:space="preserve">4138583000001409642</t>
  </si>
  <si>
    <t xml:space="preserve">Al Mashawi Al Halabya Restaurant &amp; Sweets LLC</t>
  </si>
  <si>
    <t xml:space="preserve">100598152500003</t>
  </si>
  <si>
    <t xml:space="preserve">4138583000001439003</t>
  </si>
  <si>
    <t xml:space="preserve">Hyperama Soul Fire Chicken Cafeteria LLC (Mushrif Mall)</t>
  </si>
  <si>
    <t xml:space="preserve">4138583000001442459</t>
  </si>
  <si>
    <t xml:space="preserve">AL Shorfa Restaurant &amp; Cafe LLC</t>
  </si>
  <si>
    <t xml:space="preserve">100062540800003</t>
  </si>
  <si>
    <t xml:space="preserve">4138583000001442471</t>
  </si>
  <si>
    <t xml:space="preserve">Sharjah Cinema LLC</t>
  </si>
  <si>
    <t xml:space="preserve">100349413300003</t>
  </si>
  <si>
    <t xml:space="preserve">4138583000001442534</t>
  </si>
  <si>
    <t xml:space="preserve">Booz Box General Trading LLC (Seamens Club KIZAD)</t>
  </si>
  <si>
    <t xml:space="preserve">4138583000001439253</t>
  </si>
  <si>
    <t xml:space="preserve">Dar Ward Rest. LLC</t>
  </si>
  <si>
    <t xml:space="preserve">100359819800003</t>
  </si>
  <si>
    <t xml:space="preserve">4138583000001440685</t>
  </si>
  <si>
    <t xml:space="preserve">Shawarma Burgarlak LLC</t>
  </si>
  <si>
    <t xml:space="preserve">4138583000001440909</t>
  </si>
  <si>
    <t xml:space="preserve">104206407900003</t>
  </si>
  <si>
    <t xml:space="preserve">4138583000001440967</t>
  </si>
  <si>
    <t xml:space="preserve">The St.Regis Dubai, The Palm</t>
  </si>
  <si>
    <t xml:space="preserve">100035474400003</t>
  </si>
  <si>
    <t xml:space="preserve">4138583000001482060</t>
  </si>
  <si>
    <t xml:space="preserve">Copthorne Hotel Dubai</t>
  </si>
  <si>
    <t xml:space="preserve">100280472000003</t>
  </si>
  <si>
    <t xml:space="preserve">4138583000001490023</t>
  </si>
  <si>
    <t xml:space="preserve">Flafil Al Rabiah Al Khadhra Cafeteria</t>
  </si>
  <si>
    <t xml:space="preserve">100262016700003</t>
  </si>
  <si>
    <t xml:space="preserve">4138583000001493021</t>
  </si>
  <si>
    <t xml:space="preserve">BOSSMANS BURGR FACTORY RESTAURANT L.L.C</t>
  </si>
  <si>
    <t xml:space="preserve">100471744100003</t>
  </si>
  <si>
    <t xml:space="preserve">4138583000001505221</t>
  </si>
  <si>
    <t xml:space="preserve">ARD Jedoudna FZ-LLC</t>
  </si>
  <si>
    <t xml:space="preserve">100560425900003</t>
  </si>
  <si>
    <t xml:space="preserve">4138583000001511085</t>
  </si>
  <si>
    <t xml:space="preserve">Eala Al Mashi Restaurant LLC</t>
  </si>
  <si>
    <t xml:space="preserve">100309102000003</t>
  </si>
  <si>
    <t xml:space="preserve">4138583000001512963</t>
  </si>
  <si>
    <t xml:space="preserve">Hyperama Soul Fire Chicken Cafeteria LLC (Khalifa City)</t>
  </si>
  <si>
    <t xml:space="preserve">4138583000001528606</t>
  </si>
  <si>
    <t xml:space="preserve">Cloud Fifty One Cafe &amp; Restaurant LLC</t>
  </si>
  <si>
    <t xml:space="preserve">100559741200003</t>
  </si>
  <si>
    <t xml:space="preserve">4138583000001548009</t>
  </si>
  <si>
    <t xml:space="preserve">Dyar Al Sham Kitchen &amp; Sweets</t>
  </si>
  <si>
    <t xml:space="preserve">100498621000003</t>
  </si>
  <si>
    <t xml:space="preserve">4138583000001549263</t>
  </si>
  <si>
    <t xml:space="preserve">Litchy Golf and Sushi Lounge FZC</t>
  </si>
  <si>
    <t xml:space="preserve">100314824000003</t>
  </si>
  <si>
    <t xml:space="preserve">4138583000001549315</t>
  </si>
  <si>
    <t xml:space="preserve">100522400900003</t>
  </si>
  <si>
    <t xml:space="preserve">4138583000001549458</t>
  </si>
  <si>
    <t xml:space="preserve">REGENCY TRADING LLC</t>
  </si>
  <si>
    <t xml:space="preserve">100219338900003</t>
  </si>
  <si>
    <t xml:space="preserve">4138583000001573017</t>
  </si>
  <si>
    <t xml:space="preserve">100572588000003</t>
  </si>
  <si>
    <t xml:space="preserve">4138583000001573051</t>
  </si>
  <si>
    <t xml:space="preserve">Al Islami Foods LLC</t>
  </si>
  <si>
    <t xml:space="preserve">100239030800003</t>
  </si>
  <si>
    <t xml:space="preserve">4138583000001602088</t>
  </si>
  <si>
    <t xml:space="preserve">Fantastic Fresh Food Trading &amp; Investment LLC</t>
  </si>
  <si>
    <t xml:space="preserve">100390932000003</t>
  </si>
  <si>
    <t xml:space="preserve">4138583000001604017</t>
  </si>
  <si>
    <t xml:space="preserve">Swissotel Al Murooj Hotel LLC</t>
  </si>
  <si>
    <t xml:space="preserve">100370159400003</t>
  </si>
  <si>
    <t xml:space="preserve">4138583000001608067</t>
  </si>
  <si>
    <t xml:space="preserve">Samakmk Restaurant</t>
  </si>
  <si>
    <t xml:space="preserve">100388650200003</t>
  </si>
  <si>
    <t xml:space="preserve">4138583000001628347</t>
  </si>
  <si>
    <t xml:space="preserve">Jadeed Qamar AL Madina Wholesale Point L.L.C</t>
  </si>
  <si>
    <t xml:space="preserve">100289779900003</t>
  </si>
  <si>
    <t xml:space="preserve">4138583000001645111</t>
  </si>
  <si>
    <t xml:space="preserve">104135057800003</t>
  </si>
  <si>
    <t xml:space="preserve">4138583000001645153</t>
  </si>
  <si>
    <t xml:space="preserve">Al Comodor Falafil Restaurant</t>
  </si>
  <si>
    <t xml:space="preserve">100370176800003</t>
  </si>
  <si>
    <t xml:space="preserve">4138583000001646577</t>
  </si>
  <si>
    <t xml:space="preserve">Slaw Restaurant LLC (Dubai)</t>
  </si>
  <si>
    <t xml:space="preserve">100555649100003</t>
  </si>
  <si>
    <t xml:space="preserve">4138583000001670049</t>
  </si>
  <si>
    <t xml:space="preserve">Broasted Al Qusur Restaurent</t>
  </si>
  <si>
    <t xml:space="preserve">100508017900003</t>
  </si>
  <si>
    <t xml:space="preserve">4138583000001675017</t>
  </si>
  <si>
    <t xml:space="preserve">Chowking Orient Resturant LLC</t>
  </si>
  <si>
    <t xml:space="preserve">100503123000003</t>
  </si>
  <si>
    <t xml:space="preserve">4138583000001672383</t>
  </si>
  <si>
    <t xml:space="preserve">Gypsy Chinese - Jumeirah Rotana Hotel</t>
  </si>
  <si>
    <t xml:space="preserve">4138583000001681099</t>
  </si>
  <si>
    <t xml:space="preserve">Mythos Kouzina &amp; Grill DMCC</t>
  </si>
  <si>
    <t xml:space="preserve">100262462300003</t>
  </si>
  <si>
    <t xml:space="preserve">4138583000001688069</t>
  </si>
  <si>
    <t xml:space="preserve">4138583000001693033</t>
  </si>
  <si>
    <t xml:space="preserve">Hamptons Restaurant &amp; Cafe</t>
  </si>
  <si>
    <t xml:space="preserve">100217385200003</t>
  </si>
  <si>
    <t xml:space="preserve">4138583000001694371</t>
  </si>
  <si>
    <t xml:space="preserve">Chhappan Bhog LLC</t>
  </si>
  <si>
    <t xml:space="preserve">100018238400003</t>
  </si>
  <si>
    <t xml:space="preserve">4138583000001722007</t>
  </si>
  <si>
    <t xml:space="preserve">Yas Plaza Hotels by Aldar Hospitality</t>
  </si>
  <si>
    <t xml:space="preserve">4138583000001753139</t>
  </si>
  <si>
    <t xml:space="preserve">Cali Burger Restaurant Co LLC</t>
  </si>
  <si>
    <t xml:space="preserve">100370597500003</t>
  </si>
  <si>
    <t xml:space="preserve">4138583000001753173</t>
  </si>
  <si>
    <t xml:space="preserve">Falafil Al Mazra</t>
  </si>
  <si>
    <t xml:space="preserve">4138583000001753373</t>
  </si>
  <si>
    <t xml:space="preserve">Samar Foods FZ LLC (I AM BURGER) - Ref ADB</t>
  </si>
  <si>
    <t xml:space="preserve">104072485600003</t>
  </si>
  <si>
    <t xml:space="preserve">4138583000001749583</t>
  </si>
  <si>
    <t xml:space="preserve">Leo &amp; Loona Kids Amusement Arcade LLC</t>
  </si>
  <si>
    <t xml:space="preserve">104098033400003</t>
  </si>
  <si>
    <t xml:space="preserve">4138583000001775241</t>
  </si>
  <si>
    <t xml:space="preserve">Golden Tasty Restaurant LLC</t>
  </si>
  <si>
    <t xml:space="preserve">100500927700003</t>
  </si>
  <si>
    <t xml:space="preserve">4138583000001775267</t>
  </si>
  <si>
    <t xml:space="preserve">Shamiyat Restaurant and Grills</t>
  </si>
  <si>
    <t xml:space="preserve">4138583000001775368</t>
  </si>
  <si>
    <t xml:space="preserve">Alsoriyah Foodstuff Company (Layali al Sham Restaurant)</t>
  </si>
  <si>
    <t xml:space="preserve">100332631900003</t>
  </si>
  <si>
    <t xml:space="preserve">4138583000001773203</t>
  </si>
  <si>
    <t xml:space="preserve">Amira AL Sham Restaurant &amp; Grills - Branch</t>
  </si>
  <si>
    <t xml:space="preserve">100040550400003</t>
  </si>
  <si>
    <t xml:space="preserve">4138583000001773229</t>
  </si>
  <si>
    <t xml:space="preserve">Rainbow Steak House Catering Services LLC - Central Kitchen</t>
  </si>
  <si>
    <t xml:space="preserve">4138583000001773343</t>
  </si>
  <si>
    <t xml:space="preserve">Al Habtoor City</t>
  </si>
  <si>
    <t xml:space="preserve">4138583000001775588</t>
  </si>
  <si>
    <t xml:space="preserve">AL Aumdah Restaurant</t>
  </si>
  <si>
    <t xml:space="preserve">100009999200003</t>
  </si>
  <si>
    <t xml:space="preserve">4138583000001787093</t>
  </si>
  <si>
    <t xml:space="preserve">Al Taam al Raqi rest llc</t>
  </si>
  <si>
    <t xml:space="preserve">4138583000001787119</t>
  </si>
  <si>
    <t xml:space="preserve">She Burger LLC</t>
  </si>
  <si>
    <t xml:space="preserve">100233103900003</t>
  </si>
  <si>
    <t xml:space="preserve">4138583000001807061</t>
  </si>
  <si>
    <t xml:space="preserve">Good Burger Restaurant and Cafeteria (Mussafa branch)</t>
  </si>
  <si>
    <t xml:space="preserve">100353663600003</t>
  </si>
  <si>
    <t xml:space="preserve">4138583000001807365</t>
  </si>
  <si>
    <t xml:space="preserve">House of Bread Bakery</t>
  </si>
  <si>
    <t xml:space="preserve">100537161000003</t>
  </si>
  <si>
    <t xml:space="preserve">4138583000001790707</t>
  </si>
  <si>
    <t xml:space="preserve">Chaplin Restaurant</t>
  </si>
  <si>
    <t xml:space="preserve">100537020800003</t>
  </si>
  <si>
    <t xml:space="preserve">4138583000001790733</t>
  </si>
  <si>
    <t xml:space="preserve">Just Burger Cafeteria LLC - Al Quoz Branch</t>
  </si>
  <si>
    <t xml:space="preserve">4138583000001790759</t>
  </si>
  <si>
    <t xml:space="preserve">Al Pasha Gourmet Restaurant LLC - Shahama Branch</t>
  </si>
  <si>
    <t xml:space="preserve">4138583000001790785</t>
  </si>
  <si>
    <t xml:space="preserve">Just Burger Cafeteria LLC - Muweilah Branch</t>
  </si>
  <si>
    <t xml:space="preserve">4138583000001790811</t>
  </si>
  <si>
    <t xml:space="preserve">Just Burger Cafeteria LLC - Khalifa City Branch</t>
  </si>
  <si>
    <t xml:space="preserve">4138583000001790837</t>
  </si>
  <si>
    <t xml:space="preserve">Just Burger Cafeteria LLC - Airport Road</t>
  </si>
  <si>
    <t xml:space="preserve">4138583000001790863</t>
  </si>
  <si>
    <t xml:space="preserve">Just Burger Cafeteria LLC - Al Barsha Branch</t>
  </si>
  <si>
    <t xml:space="preserve">4138583000001788861</t>
  </si>
  <si>
    <t xml:space="preserve">Ice &amp; berry juices</t>
  </si>
  <si>
    <t xml:space="preserve">100250826300003</t>
  </si>
  <si>
    <t xml:space="preserve">4138583000001822021</t>
  </si>
  <si>
    <t xml:space="preserve">A Zawaak Burger L.L.C.</t>
  </si>
  <si>
    <t xml:space="preserve">100218680500003</t>
  </si>
  <si>
    <t xml:space="preserve">4138583000001826061</t>
  </si>
  <si>
    <t xml:space="preserve">CRAVIA ZAATAR W ZEIT</t>
  </si>
  <si>
    <t xml:space="preserve">4138583000001826087</t>
  </si>
  <si>
    <t xml:space="preserve">Al Pasha Gourmet Restaurant LLC - RAK Branch</t>
  </si>
  <si>
    <t xml:space="preserve">4138583000001826113</t>
  </si>
  <si>
    <t xml:space="preserve">Just Burger Cafeteria LLC - Al Yahar Branch</t>
  </si>
  <si>
    <t xml:space="preserve">4138583000001826139</t>
  </si>
  <si>
    <t xml:space="preserve">Just Burger Cafeteria LLC - Ajman</t>
  </si>
  <si>
    <t xml:space="preserve">4138583000001826165</t>
  </si>
  <si>
    <t xml:space="preserve">Just Burger Cafeteria LLC - Khawaneej Branch</t>
  </si>
  <si>
    <t xml:space="preserve">4138583000001826191</t>
  </si>
  <si>
    <t xml:space="preserve">Just Burger Cafeteria LLC - Halwan branch</t>
  </si>
  <si>
    <t xml:space="preserve">4138583000001826217</t>
  </si>
  <si>
    <t xml:space="preserve">Just Burger Cafeteria LLC - RAK Branch</t>
  </si>
  <si>
    <t xml:space="preserve">4138583000001826243</t>
  </si>
  <si>
    <t xml:space="preserve">Just Burger Cafeteria LLC - Jumeirah Branch</t>
  </si>
  <si>
    <t xml:space="preserve">4138583000001826269</t>
  </si>
  <si>
    <t xml:space="preserve">Al Pasha Gourmet Restaurant LLC - Khawaneej Branch</t>
  </si>
  <si>
    <t xml:space="preserve">4138583000001826295</t>
  </si>
  <si>
    <t xml:space="preserve">Just Burger Cafeteria LLC - Zakher Branch</t>
  </si>
  <si>
    <t xml:space="preserve">4138583000001826321</t>
  </si>
  <si>
    <t xml:space="preserve">Al Pasha Gourmet Restaurant LLC - Muweilah Branch</t>
  </si>
  <si>
    <t xml:space="preserve">4138583000001851013</t>
  </si>
  <si>
    <t xml:space="preserve">Grand Excelsior Hotel Bur Dubai</t>
  </si>
  <si>
    <t xml:space="preserve">100244835300003</t>
  </si>
  <si>
    <t xml:space="preserve">4138583000001862247</t>
  </si>
  <si>
    <t xml:space="preserve">G N G Cafeteria (Sopranos) - Ref ADB</t>
  </si>
  <si>
    <t xml:space="preserve">100006551400003</t>
  </si>
  <si>
    <t xml:space="preserve">4138583000001862273</t>
  </si>
  <si>
    <t xml:space="preserve">Korean Bowl Restaurant</t>
  </si>
  <si>
    <t xml:space="preserve">103056742200003</t>
  </si>
  <si>
    <t xml:space="preserve">4138583000001862299</t>
  </si>
  <si>
    <t xml:space="preserve">Farm Fresh Meat Products Factory (LLC)</t>
  </si>
  <si>
    <t xml:space="preserve">100301043400003</t>
  </si>
  <si>
    <t xml:space="preserve">4138583000001861429</t>
  </si>
  <si>
    <t xml:space="preserve">Al Pasha Gourmet Restaurant LLC - Zakher branch</t>
  </si>
  <si>
    <t xml:space="preserve">4138583000001861455</t>
  </si>
  <si>
    <t xml:space="preserve">100268971700003</t>
  </si>
  <si>
    <t xml:space="preserve">4138583000001879258</t>
  </si>
  <si>
    <t xml:space="preserve">Brew Cafe Mirdif</t>
  </si>
  <si>
    <t xml:space="preserve">4138583000001879284</t>
  </si>
  <si>
    <t xml:space="preserve">Azure Restaurant LLC</t>
  </si>
  <si>
    <t xml:space="preserve">100330980200003</t>
  </si>
  <si>
    <t xml:space="preserve">4138583000001862665</t>
  </si>
  <si>
    <t xml:space="preserve">BFF Pub and Sports Bar (BFF MANAGEMENT LLC)</t>
  </si>
  <si>
    <t xml:space="preserve">4138583000001898354</t>
  </si>
  <si>
    <t xml:space="preserve">SLAW AND MORE -Slaw Restuarant LLC- Abu Dhabi Branch 1</t>
  </si>
  <si>
    <t xml:space="preserve">4138583000001898380</t>
  </si>
  <si>
    <t xml:space="preserve">Tanor Zaman Pastry</t>
  </si>
  <si>
    <t xml:space="preserve">100043448800003</t>
  </si>
  <si>
    <t xml:space="preserve">4138583000001896409</t>
  </si>
  <si>
    <t xml:space="preserve">Al Pasha Gourmet Restaurant LLC - Just Burger Ajman branch</t>
  </si>
  <si>
    <t xml:space="preserve">4138583000001899972</t>
  </si>
  <si>
    <t xml:space="preserve">Just Burger Cafeteria LLC - MBZ Branch</t>
  </si>
  <si>
    <t xml:space="preserve">4138583000001896523</t>
  </si>
  <si>
    <t xml:space="preserve">Hilton Abu Dhabi Yas Island</t>
  </si>
  <si>
    <t xml:space="preserve">4138583000001898746</t>
  </si>
  <si>
    <t xml:space="preserve">Broccoli Pizza &amp; Pasta - Abu Dhabi Br. 9</t>
  </si>
  <si>
    <t xml:space="preserve">100227931100003</t>
  </si>
  <si>
    <t xml:space="preserve">4138583000001914323</t>
  </si>
  <si>
    <t xml:space="preserve">Just Burger Cafeteria LLC - Shahama branch</t>
  </si>
  <si>
    <t xml:space="preserve">4138583000001896701</t>
  </si>
  <si>
    <t xml:space="preserve">Chicken Hut Restuarant</t>
  </si>
  <si>
    <t xml:space="preserve">4138583000001919003</t>
  </si>
  <si>
    <t xml:space="preserve">Asian Inasal Restaurants LLC</t>
  </si>
  <si>
    <t xml:space="preserve">100231422500003</t>
  </si>
  <si>
    <t xml:space="preserve">4138583000001919053</t>
  </si>
  <si>
    <t xml:space="preserve">Karam Al Sham Restaurant &amp; Cafeteria</t>
  </si>
  <si>
    <t xml:space="preserve">100016844100003</t>
  </si>
  <si>
    <t xml:space="preserve">4138583000001920053</t>
  </si>
  <si>
    <t xml:space="preserve">Habib Bakery and Sweets</t>
  </si>
  <si>
    <t xml:space="preserve">100344171200003</t>
  </si>
  <si>
    <t xml:space="preserve">4138583000001943193</t>
  </si>
  <si>
    <t xml:space="preserve">Hadoota Masreya Restaurant and Cafe</t>
  </si>
  <si>
    <t xml:space="preserve">100219004700003</t>
  </si>
  <si>
    <t xml:space="preserve">4138583000001919579</t>
  </si>
  <si>
    <t xml:space="preserve">Midwest Subs Cafeteria</t>
  </si>
  <si>
    <t xml:space="preserve">4138583000001958005</t>
  </si>
  <si>
    <t xml:space="preserve">Abil Fida Restaurant and Cafeteria</t>
  </si>
  <si>
    <t xml:space="preserve">100360239600003</t>
  </si>
  <si>
    <t xml:space="preserve">4138583000001968823</t>
  </si>
  <si>
    <t xml:space="preserve">Just Burger Cafeteria LLC - Al Hilli Branch</t>
  </si>
  <si>
    <t xml:space="preserve">4138583000001971056</t>
  </si>
  <si>
    <t xml:space="preserve">Holiday Beach Club LLC</t>
  </si>
  <si>
    <t xml:space="preserve">100370642900003</t>
  </si>
  <si>
    <t xml:space="preserve">4138583000001971782</t>
  </si>
  <si>
    <t xml:space="preserve">Coffee Shakes Cafe</t>
  </si>
  <si>
    <t xml:space="preserve">4138583000001972431</t>
  </si>
  <si>
    <t xml:space="preserve">Grand city mall</t>
  </si>
  <si>
    <t xml:space="preserve">4138583000001972475</t>
  </si>
  <si>
    <t xml:space="preserve">Awgal international foodstuff trading</t>
  </si>
  <si>
    <t xml:space="preserve">4138583000001998061</t>
  </si>
  <si>
    <t xml:space="preserve">Al Farooj Al Shami</t>
  </si>
  <si>
    <t xml:space="preserve">4138583000002024127</t>
  </si>
  <si>
    <t xml:space="preserve">Sauce Capital Operations Ltd - Ref ADB</t>
  </si>
  <si>
    <t xml:space="preserve">100484627300003</t>
  </si>
  <si>
    <t xml:space="preserve">4138583000002028506</t>
  </si>
  <si>
    <t xml:space="preserve">Just Burger Cafeteria LLC - Al Muwaiji</t>
  </si>
  <si>
    <t xml:space="preserve">4138583000002028538</t>
  </si>
  <si>
    <t xml:space="preserve">Just Burger Cafeteria LLC - Al Falah</t>
  </si>
  <si>
    <t xml:space="preserve">4138583000002041367</t>
  </si>
  <si>
    <t xml:space="preserve">Patron Meat House Restaurant</t>
  </si>
  <si>
    <t xml:space="preserve">100308386000003</t>
  </si>
  <si>
    <t xml:space="preserve">4138583000002062189</t>
  </si>
  <si>
    <t xml:space="preserve">Huff &amp; Puff Burger Restaurant - Sole Proprietorship LLC</t>
  </si>
  <si>
    <t xml:space="preserve">100345846800003</t>
  </si>
  <si>
    <t xml:space="preserve">4138583000002062215</t>
  </si>
  <si>
    <t xml:space="preserve">Wonder Bakery</t>
  </si>
  <si>
    <t xml:space="preserve">4138583000002098081</t>
  </si>
  <si>
    <t xml:space="preserve">A zawak burger llc</t>
  </si>
  <si>
    <t xml:space="preserve">4138583000002098763</t>
  </si>
  <si>
    <t xml:space="preserve">Apon Coffee House</t>
  </si>
  <si>
    <t xml:space="preserve">4138583000002110497</t>
  </si>
  <si>
    <t xml:space="preserve">Chef Tamam Abdullah (Influencer)</t>
  </si>
  <si>
    <t xml:space="preserve">4138583000002118697</t>
  </si>
  <si>
    <t xml:space="preserve">100283270500003</t>
  </si>
  <si>
    <t xml:space="preserve">4138583000002140112</t>
  </si>
  <si>
    <t xml:space="preserve">Jolly Burger - Ras al-Khaimah</t>
  </si>
  <si>
    <t xml:space="preserve">4138583000002118799</t>
  </si>
  <si>
    <t xml:space="preserve">Al Farah General Trading</t>
  </si>
  <si>
    <t xml:space="preserve">100522212800003</t>
  </si>
  <si>
    <t xml:space="preserve">4138583000002279045</t>
  </si>
  <si>
    <t xml:space="preserve">J J Restaurant LLC (Kite Beach, Dubai)</t>
  </si>
  <si>
    <t xml:space="preserve">4138583000002297696</t>
  </si>
  <si>
    <t xml:space="preserve">4138583000002294267</t>
  </si>
  <si>
    <t xml:space="preserve">High Joint Cafeteria</t>
  </si>
  <si>
    <t xml:space="preserve">100046942700003</t>
  </si>
  <si>
    <t xml:space="preserve">4138583000002370019</t>
  </si>
  <si>
    <t xml:space="preserve">Shosh Restaurant Est.</t>
  </si>
  <si>
    <t xml:space="preserve">4138583000002370045</t>
  </si>
  <si>
    <t xml:space="preserve">Aggressive Restaurant</t>
  </si>
  <si>
    <t xml:space="preserve">104067322800003</t>
  </si>
  <si>
    <t xml:space="preserve">4138583000002366279</t>
  </si>
  <si>
    <t xml:space="preserve">Miniguette Restaurant</t>
  </si>
  <si>
    <t xml:space="preserve">104060751500003</t>
  </si>
  <si>
    <t xml:space="preserve">4138583000002368454</t>
  </si>
  <si>
    <t xml:space="preserve">ZAHRAT AL SHARQ RESTAURANT &amp;CAFE /COFFE L.L.C/COFE BERUET</t>
  </si>
  <si>
    <t xml:space="preserve">4138583000002426005</t>
  </si>
  <si>
    <t xml:space="preserve">TWO AT SYMPHONY - BR OF RETAIL IS DETAIL L.L.C</t>
  </si>
  <si>
    <t xml:space="preserve">4138583000002443566</t>
  </si>
  <si>
    <t xml:space="preserve">J J Restaurant LLC (Raha Mall)</t>
  </si>
  <si>
    <t xml:space="preserve">4138583000002455011</t>
  </si>
  <si>
    <t xml:space="preserve">Babati Lounge Cafe LLC</t>
  </si>
  <si>
    <t xml:space="preserve">104131598500003</t>
  </si>
  <si>
    <t xml:space="preserve">4138583000002456019</t>
  </si>
  <si>
    <t xml:space="preserve">Savva Cafe</t>
  </si>
  <si>
    <t xml:space="preserve">104012857900003</t>
  </si>
  <si>
    <t xml:space="preserve">4138583000002526369</t>
  </si>
  <si>
    <t xml:space="preserve">BABATI LOUNGE CAFE L.L.C</t>
  </si>
  <si>
    <t xml:space="preserve">4138583000002526395</t>
  </si>
  <si>
    <t xml:space="preserve">retail is detail/tow at symphony(br of retail is details L.L.C</t>
  </si>
  <si>
    <t xml:space="preserve">4138583000002526421</t>
  </si>
  <si>
    <t xml:space="preserve">104129337200003</t>
  </si>
  <si>
    <t xml:space="preserve">4138583000002526447</t>
  </si>
  <si>
    <t xml:space="preserve">Tamada Restaurant</t>
  </si>
  <si>
    <t xml:space="preserve">4138583000002557001</t>
  </si>
  <si>
    <t xml:space="preserve">Sals Bistro</t>
  </si>
  <si>
    <t xml:space="preserve">4138583000002552457</t>
  </si>
  <si>
    <t xml:space="preserve">JJB Shops Restaurant L.L.</t>
  </si>
  <si>
    <t xml:space="preserve">4138583000002556176</t>
  </si>
  <si>
    <t xml:space="preserve">Just Burger Cafeteria LLC - Central Kitchen</t>
  </si>
  <si>
    <t xml:space="preserve">4138583000002623013</t>
  </si>
  <si>
    <t xml:space="preserve">BRM Foodstuff Trading L.L.C.</t>
  </si>
  <si>
    <t xml:space="preserve">4138583000002637025</t>
  </si>
  <si>
    <t xml:space="preserve">Semsom Lebanese Restaurant</t>
  </si>
  <si>
    <t xml:space="preserve">4138583000002651631</t>
  </si>
  <si>
    <t xml:space="preserve">Antonia Pizza - Sole proprietorship LLC</t>
  </si>
  <si>
    <t xml:space="preserve">100589938800003</t>
  </si>
  <si>
    <t xml:space="preserve">4138583000002653731</t>
  </si>
  <si>
    <t xml:space="preserve">4138583000002713025</t>
  </si>
  <si>
    <t xml:space="preserve">KitchnPeace Restaurant Management L.L.C (Coco Glacage)</t>
  </si>
  <si>
    <t xml:space="preserve">4138583000002694201</t>
  </si>
  <si>
    <t xml:space="preserve">Diljoy house</t>
  </si>
  <si>
    <t xml:space="preserve">4138583000002698375</t>
  </si>
  <si>
    <t xml:space="preserve">100336348600003</t>
  </si>
  <si>
    <t xml:space="preserve">4138583000002698465</t>
  </si>
  <si>
    <t xml:space="preserve">Emirates Taste Catering Services L.L.C. ( Abu Dhabi )</t>
  </si>
  <si>
    <t xml:space="preserve">4138583000002712704</t>
  </si>
  <si>
    <t xml:space="preserve">Karim Kamal AlSharif Trading Company a</t>
  </si>
  <si>
    <t xml:space="preserve">311872344300003</t>
  </si>
  <si>
    <t xml:space="preserve">4138583000002713163</t>
  </si>
  <si>
    <t xml:space="preserve">STONERS KORNER RESTAURANT L.L.C</t>
  </si>
  <si>
    <t xml:space="preserve">4138583000002795003</t>
  </si>
  <si>
    <t xml:space="preserve">Heart Attack</t>
  </si>
  <si>
    <t xml:space="preserve">4138583000002795029</t>
  </si>
  <si>
    <t xml:space="preserve">Tendain kitchen</t>
  </si>
  <si>
    <t xml:space="preserve">100446512400003</t>
  </si>
  <si>
    <t xml:space="preserve">4138583000002842007</t>
  </si>
  <si>
    <t xml:space="preserve">Prime Burger Restaurant</t>
  </si>
  <si>
    <t xml:space="preserve">4138583000002842033</t>
  </si>
  <si>
    <t xml:space="preserve">Chowking Orient Restuarant- Al ghurair</t>
  </si>
  <si>
    <t xml:space="preserve">4138583000002842059</t>
  </si>
  <si>
    <t xml:space="preserve">Zero Gravity - Jumeirah</t>
  </si>
  <si>
    <t xml:space="preserve">4138583000002889131</t>
  </si>
  <si>
    <t xml:space="preserve">100460553900003</t>
  </si>
  <si>
    <t xml:space="preserve">4138583000002889183</t>
  </si>
  <si>
    <t xml:space="preserve">IHG RAK</t>
  </si>
  <si>
    <t xml:space="preserve">4138583000002945575</t>
  </si>
  <si>
    <t xml:space="preserve">Fujiya Restaurant LLC</t>
  </si>
  <si>
    <t xml:space="preserve">100618155400003</t>
  </si>
  <si>
    <t xml:space="preserve">4138583000002970201</t>
  </si>
  <si>
    <t xml:space="preserve">PICKL CATERING SERVICES L.L.C (Bonbird)</t>
  </si>
  <si>
    <t xml:space="preserve">100592127300003</t>
  </si>
  <si>
    <t xml:space="preserve">4138583000002968680</t>
  </si>
  <si>
    <t xml:space="preserve">KRSH Brands Restaurant LLC</t>
  </si>
  <si>
    <t xml:space="preserve">100041806900003</t>
  </si>
  <si>
    <t xml:space="preserve">4138583000003035629</t>
  </si>
  <si>
    <t xml:space="preserve">Just Burger Cafeteria LLC (Main)</t>
  </si>
  <si>
    <t xml:space="preserve">4138583000003071037</t>
  </si>
  <si>
    <t xml:space="preserve">Rukin Al Mishwar Restaurant L.L.C</t>
  </si>
  <si>
    <t xml:space="preserve">100273411700003</t>
  </si>
  <si>
    <t xml:space="preserve">4138583000003132005</t>
  </si>
  <si>
    <t xml:space="preserve">100031774100003</t>
  </si>
  <si>
    <t xml:space="preserve">4138583000003176013</t>
  </si>
  <si>
    <t xml:space="preserve">Maakulat Al Prince Restaurant</t>
  </si>
  <si>
    <t xml:space="preserve">4138583000003176241</t>
  </si>
  <si>
    <t xml:space="preserve">Dukes Dubai Hotel</t>
  </si>
  <si>
    <t xml:space="preserve">4138583000003191167</t>
  </si>
  <si>
    <t xml:space="preserve">TKI Wagyu Trading LLC</t>
  </si>
  <si>
    <t xml:space="preserve">100602914200003</t>
  </si>
  <si>
    <t xml:space="preserve">4138583000003248017</t>
  </si>
  <si>
    <t xml:space="preserve">Oro Pizza</t>
  </si>
  <si>
    <t xml:space="preserve">4138583000003249776</t>
  </si>
  <si>
    <t xml:space="preserve">4138583000003243027</t>
  </si>
  <si>
    <t xml:space="preserve">BROTHERS AVENUE RESTAURANT LLC(SOLE PROPRIETORSHIP)</t>
  </si>
  <si>
    <t xml:space="preserve">104159633700001</t>
  </si>
  <si>
    <t xml:space="preserve">4138583000003373304</t>
  </si>
  <si>
    <t xml:space="preserve">100500046600003</t>
  </si>
  <si>
    <t xml:space="preserve">4138583000003373370</t>
  </si>
  <si>
    <t xml:space="preserve">Paratta Station Cafeteria- Sole Proprietorship L.L.C- Branch 1</t>
  </si>
  <si>
    <t xml:space="preserve">100450804800003</t>
  </si>
  <si>
    <t xml:space="preserve">4138583000003411001</t>
  </si>
  <si>
    <t xml:space="preserve">High Tea Restaurant L.L.C</t>
  </si>
  <si>
    <t xml:space="preserve">4138583000003394442</t>
  </si>
  <si>
    <t xml:space="preserve">AJK Restaurants Management L.L.C. ( Midyeci Ahmet Rest)</t>
  </si>
  <si>
    <t xml:space="preserve">100621892700003</t>
  </si>
  <si>
    <t xml:space="preserve">4138583000003455562</t>
  </si>
  <si>
    <t xml:space="preserve">ANTN Store Two Restaurant</t>
  </si>
  <si>
    <t xml:space="preserve">104110300100003</t>
  </si>
  <si>
    <t xml:space="preserve">4138583000003556003</t>
  </si>
  <si>
    <t xml:space="preserve">100601655200003</t>
  </si>
  <si>
    <t xml:space="preserve">4138583000003556029</t>
  </si>
  <si>
    <t xml:space="preserve">Madness BlueWater Restaurant</t>
  </si>
  <si>
    <t xml:space="preserve">100491048300003</t>
  </si>
  <si>
    <t xml:space="preserve">4138583000003575023</t>
  </si>
  <si>
    <t xml:space="preserve">Eva Beach House Restaurant L.L.C.</t>
  </si>
  <si>
    <t xml:space="preserve">100436583700003</t>
  </si>
  <si>
    <t xml:space="preserve">4138583000003575529</t>
  </si>
  <si>
    <t xml:space="preserve">Burgeneers Resturant LLC</t>
  </si>
  <si>
    <t xml:space="preserve">104197168800003</t>
  </si>
  <si>
    <t xml:space="preserve">4138583000003627131</t>
  </si>
  <si>
    <t xml:space="preserve">M√∂venpick JBR</t>
  </si>
  <si>
    <t xml:space="preserve">4138583000003673057</t>
  </si>
  <si>
    <t xml:space="preserve">Novotel Hotel Al Barsha L.L.C</t>
  </si>
  <si>
    <t xml:space="preserve">100549023800003</t>
  </si>
  <si>
    <t xml:space="preserve">4138583000003686303</t>
  </si>
  <si>
    <t xml:space="preserve">Ibis Al Barsha Hotel</t>
  </si>
  <si>
    <t xml:space="preserve">4138583000003710103</t>
  </si>
  <si>
    <t xml:space="preserve">Fairmont Ajman</t>
  </si>
  <si>
    <t xml:space="preserve">4138583000003763897</t>
  </si>
  <si>
    <t xml:space="preserve">Imaan consultancy FZ LLC</t>
  </si>
  <si>
    <t xml:space="preserve">4138583000003763937</t>
  </si>
  <si>
    <t xml:space="preserve">Food Trends Restaurant (branch of Superior Investments LLC)</t>
  </si>
  <si>
    <t xml:space="preserve">104018662700003</t>
  </si>
  <si>
    <t xml:space="preserve">4138583000003865119</t>
  </si>
  <si>
    <t xml:space="preserve">Mythos Nola Restaurant LLC (Nola CW Kitchen)</t>
  </si>
  <si>
    <t xml:space="preserve">4138583000003865319</t>
  </si>
  <si>
    <t xml:space="preserve">4138583000003865540</t>
  </si>
  <si>
    <t xml:space="preserve">The Theater- ANTIKA FACILITES MANAGEMENT SERVICES L.L.C</t>
  </si>
  <si>
    <t xml:space="preserve">4138583000003865676</t>
  </si>
  <si>
    <t xml:space="preserve">Nine Miles Catering Services</t>
  </si>
  <si>
    <t xml:space="preserve">4138583000003903039</t>
  </si>
  <si>
    <t xml:space="preserve">Dubai Golf LLC</t>
  </si>
  <si>
    <t xml:space="preserve">100314979400003</t>
  </si>
  <si>
    <t xml:space="preserve">4138583000003919041</t>
  </si>
  <si>
    <t xml:space="preserve">Graffiti Burger Cafeteria</t>
  </si>
  <si>
    <t xml:space="preserve">100398223600003</t>
  </si>
  <si>
    <t xml:space="preserve">4138583000004236281</t>
  </si>
  <si>
    <t xml:space="preserve">Aurum Restaurant &amp; Cafe L.L.C</t>
  </si>
  <si>
    <t xml:space="preserve">100581499900003</t>
  </si>
  <si>
    <t xml:space="preserve">4138583000004399769</t>
  </si>
  <si>
    <t xml:space="preserve">MATISON CORPORATION LLC FZ</t>
  </si>
  <si>
    <t xml:space="preserve">4138583000004467019</t>
  </si>
  <si>
    <t xml:space="preserve">4138583000004518605</t>
  </si>
  <si>
    <t xml:space="preserve">Kitopi Catering Services L.L.C</t>
  </si>
  <si>
    <t xml:space="preserve">100445718800003</t>
  </si>
  <si>
    <t xml:space="preserve">4138583000004545743</t>
  </si>
  <si>
    <t xml:space="preserve">Gourmet HUB DMCC (Roasted and Broasted)</t>
  </si>
  <si>
    <t xml:space="preserve">104037470200003</t>
  </si>
  <si>
    <t xml:space="preserve">4138583000004777293</t>
  </si>
  <si>
    <t xml:space="preserve">Kazu - FZE</t>
  </si>
  <si>
    <t xml:space="preserve">4138583000004927193</t>
  </si>
  <si>
    <t xml:space="preserve">Novotel World Trade Centre</t>
  </si>
  <si>
    <t xml:space="preserve">4138583000005007013</t>
  </si>
  <si>
    <t xml:space="preserve">CONTINENTAL SHARJAH FOODS SOLE PROPRITORSHIP L.L.C ( Dunkin Donuts)</t>
  </si>
  <si>
    <t xml:space="preserve">100256502400003</t>
  </si>
  <si>
    <t xml:space="preserve">4138583000005007076</t>
  </si>
  <si>
    <t xml:space="preserve">100243627500003</t>
  </si>
  <si>
    <t xml:space="preserve">4138583000004989519</t>
  </si>
  <si>
    <t xml:space="preserve">Cut in half Cafeteria</t>
  </si>
  <si>
    <t xml:space="preserve">100431130200003</t>
  </si>
  <si>
    <t xml:space="preserve">4138583000005054017</t>
  </si>
  <si>
    <t xml:space="preserve">Baharat Om 3isa Spices Trading</t>
  </si>
  <si>
    <t xml:space="preserve">4138583000005054043</t>
  </si>
  <si>
    <t xml:space="preserve">Zigzag sandwiches</t>
  </si>
  <si>
    <t xml:space="preserve">4138583000005113449</t>
  </si>
  <si>
    <t xml:space="preserve">DRIP BURGERS RESTAURANT</t>
  </si>
  <si>
    <t xml:space="preserve">100516394200003</t>
  </si>
  <si>
    <t xml:space="preserve">4138583000005404795</t>
  </si>
  <si>
    <t xml:space="preserve">Zee Burger L.L.C</t>
  </si>
  <si>
    <t xml:space="preserve">104091989400003</t>
  </si>
  <si>
    <t xml:space="preserve">4138583000005529847</t>
  </si>
  <si>
    <t xml:space="preserve">Dannys Fish and Chips</t>
  </si>
  <si>
    <t xml:space="preserve">4138583000005834007</t>
  </si>
  <si>
    <t xml:space="preserve">Bellini Cafe L.L.C</t>
  </si>
  <si>
    <t xml:space="preserve">104192668200003</t>
  </si>
  <si>
    <t xml:space="preserve">4138583000005892507</t>
  </si>
  <si>
    <t xml:space="preserve">LAGARDERE TRAVEL RETAIL AND RESTAURANTS- SOLE PROPRIETORSHIP LLC</t>
  </si>
  <si>
    <t xml:space="preserve">100043384500003</t>
  </si>
  <si>
    <t xml:space="preserve">4138583000006015031</t>
  </si>
  <si>
    <t xml:space="preserve">BOSSMAN‚ÄôS BURGR FACTORY RESTAURANT LLC</t>
  </si>
  <si>
    <t xml:space="preserve">4138583000006907063</t>
  </si>
  <si>
    <t xml:space="preserve">RAK AMI Hotel FZ-LLC (Movenpick RAK)</t>
  </si>
  <si>
    <t xml:space="preserve">4138583000007121645</t>
  </si>
  <si>
    <t xml:space="preserve">ANTONIA LTD- GALLERIA</t>
  </si>
  <si>
    <t xml:space="preserve">104108532300003</t>
  </si>
  <si>
    <t xml:space="preserve">4138583000007854845</t>
  </si>
  <si>
    <t xml:space="preserve">Rawabi Al Sham Restaurant &amp; Butchery</t>
  </si>
  <si>
    <t xml:space="preserve">100208228500003</t>
  </si>
  <si>
    <t xml:space="preserve">4138583000008701053</t>
  </si>
  <si>
    <t xml:space="preserve">RING GELENE RESTAURANT LLC (German Doner Kebab)</t>
  </si>
  <si>
    <t xml:space="preserve">4138583000009158044</t>
  </si>
  <si>
    <t xml:space="preserve">100209068400003</t>
  </si>
  <si>
    <t xml:space="preserve">4138583000009158537</t>
  </si>
  <si>
    <t xml:space="preserve">SPECIAL LOMI RESTAURANT</t>
  </si>
  <si>
    <t xml:space="preserve">100425332200003</t>
  </si>
  <si>
    <t xml:space="preserve">4138583000009158927</t>
  </si>
  <si>
    <t xml:space="preserve">CASINETTO TRADING L.L.C</t>
  </si>
  <si>
    <t xml:space="preserve">100000669000003</t>
  </si>
  <si>
    <t xml:space="preserve">4138583000009213703</t>
  </si>
  <si>
    <t xml:space="preserve">Sofitel Dubai The Obelisk ( BR of WAFI HOTELS LLC)</t>
  </si>
  <si>
    <t xml:space="preserve">100465101200003</t>
  </si>
  <si>
    <t xml:space="preserve">4138583000009438291</t>
  </si>
  <si>
    <t xml:space="preserve">Double Tree Hilton RAK</t>
  </si>
  <si>
    <t xml:space="preserve">4138583000009930098</t>
  </si>
  <si>
    <t xml:space="preserve">Traffic Burger Cafeteria - SHJ-BR</t>
  </si>
  <si>
    <t xml:space="preserve">100262405200003</t>
  </si>
  <si>
    <t xml:space="preserve">4138583000009982001</t>
  </si>
  <si>
    <t xml:space="preserve">Fomo Burger</t>
  </si>
  <si>
    <t xml:space="preserve">4138583000009982044</t>
  </si>
  <si>
    <t xml:space="preserve">AL AALYA RESTAURANTS MANAGEMENT</t>
  </si>
  <si>
    <t xml:space="preserve">104551582000003</t>
  </si>
  <si>
    <t xml:space="preserve">4138583000010030211</t>
  </si>
  <si>
    <t xml:space="preserve">100213356700003</t>
  </si>
  <si>
    <t xml:space="preserve">4138583000010151487</t>
  </si>
  <si>
    <t xml:space="preserve">Silent Game Arena L.L.C</t>
  </si>
  <si>
    <t xml:space="preserve">104253408900003</t>
  </si>
  <si>
    <t xml:space="preserve">4138583000010187665</t>
  </si>
  <si>
    <t xml:space="preserve">R &amp; Z FRESH GOURMET RESTAURANT</t>
  </si>
  <si>
    <t xml:space="preserve">100587027200003</t>
  </si>
  <si>
    <t xml:space="preserve">4138583000010232227</t>
  </si>
  <si>
    <t xml:space="preserve">SPACE CAFE - BRANCH OF ABU DHABI 1</t>
  </si>
  <si>
    <t xml:space="preserve">100495806000003</t>
  </si>
  <si>
    <t xml:space="preserve">4138583000010362419</t>
  </si>
  <si>
    <t xml:space="preserve">Kilikio By Mythos Restaurant FZE</t>
  </si>
  <si>
    <t xml:space="preserve">100532100300003</t>
  </si>
  <si>
    <t xml:space="preserve">4138583000010386025</t>
  </si>
  <si>
    <t xml:space="preserve">Wingsters</t>
  </si>
  <si>
    <t xml:space="preserve">4138583000010620455</t>
  </si>
  <si>
    <t xml:space="preserve">SPACE CAFE LLC</t>
  </si>
  <si>
    <t xml:space="preserve">104958060000003</t>
  </si>
  <si>
    <t xml:space="preserve">4138583000010882990</t>
  </si>
  <si>
    <t xml:space="preserve">Dubai Golf LLC- Branch of Abu Dhabi 1</t>
  </si>
  <si>
    <t xml:space="preserve">4138583000010883027</t>
  </si>
  <si>
    <t xml:space="preserve">Saadiyat Beach Golf Club- Sole Prop LLC</t>
  </si>
  <si>
    <t xml:space="preserve">100584487100003</t>
  </si>
  <si>
    <t xml:space="preserve">4138583000010883050</t>
  </si>
  <si>
    <t xml:space="preserve">Yas Acres Golf &amp; Country Club- LLC</t>
  </si>
  <si>
    <t xml:space="preserve">100506506300003</t>
  </si>
  <si>
    <t xml:space="preserve">4138583000010883139</t>
  </si>
  <si>
    <t xml:space="preserve">Mogao Restaurant - FZCO</t>
  </si>
  <si>
    <t xml:space="preserve">4138583000010893001</t>
  </si>
  <si>
    <t xml:space="preserve">DEEP CAFE RAK</t>
  </si>
  <si>
    <t xml:space="preserve">103330571300003</t>
  </si>
  <si>
    <t xml:space="preserve">4138583000010892113</t>
  </si>
  <si>
    <t xml:space="preserve">Rove Dubai Marina L.L.C</t>
  </si>
  <si>
    <t xml:space="preserve">100256339100003</t>
  </si>
  <si>
    <t xml:space="preserve">4138583000010907109</t>
  </si>
  <si>
    <t xml:space="preserve">100519627200003</t>
  </si>
  <si>
    <t xml:space="preserve">4138583000010907364</t>
  </si>
  <si>
    <t xml:space="preserve">Tom and Serg Cafe L.L.C</t>
  </si>
  <si>
    <t xml:space="preserve">100342177100003</t>
  </si>
  <si>
    <t xml:space="preserve">4138583000010924859</t>
  </si>
  <si>
    <t xml:space="preserve">Hangry Joe's (Ghurair Branch)</t>
  </si>
  <si>
    <t xml:space="preserve">4138583000011026551</t>
  </si>
  <si>
    <t xml:space="preserve">Nira Restaurant - L.L.C - O.P.C</t>
  </si>
  <si>
    <t xml:space="preserve">4138583000011032021</t>
  </si>
  <si>
    <t xml:space="preserve">Lafet Tanour Restaurant - Sole Proprietorship L.L.C</t>
  </si>
  <si>
    <t xml:space="preserve">104158627000003</t>
  </si>
  <si>
    <t xml:space="preserve">4138583000011043875</t>
  </si>
  <si>
    <t xml:space="preserve">MCGETTIGANS DMCC</t>
  </si>
  <si>
    <t xml:space="preserve">100006525800001</t>
  </si>
  <si>
    <t xml:space="preserve">4138583000011127015</t>
  </si>
  <si>
    <t xml:space="preserve">SNH PACKING GENERAL TRADING L.L.C</t>
  </si>
  <si>
    <t xml:space="preserve">100536922600003</t>
  </si>
  <si>
    <t xml:space="preserve">4138583000011172419</t>
  </si>
  <si>
    <t xml:space="preserve">Rove Downtown Dubai Hotel L.L.C</t>
  </si>
  <si>
    <t xml:space="preserve">4138583000011172442</t>
  </si>
  <si>
    <t xml:space="preserve">Rove City Centre Hotel L.L.C</t>
  </si>
  <si>
    <t xml:space="preserve">4138583000011172465</t>
  </si>
  <si>
    <t xml:space="preserve">Rove Healthcare City Hotel L.L.C</t>
  </si>
  <si>
    <t xml:space="preserve">4138583000011172488</t>
  </si>
  <si>
    <t xml:space="preserve">Rove Trade Centre Hotel L.L.C</t>
  </si>
  <si>
    <t xml:space="preserve">4138583000011172511</t>
  </si>
  <si>
    <t xml:space="preserve">Rove Hotels L.L.C</t>
  </si>
  <si>
    <t xml:space="preserve">4138583000011172534</t>
  </si>
  <si>
    <t xml:space="preserve">Rove At The Park Hotel L.L.C</t>
  </si>
  <si>
    <t xml:space="preserve">4138583000011172557</t>
  </si>
  <si>
    <t xml:space="preserve">ROVE LA MER HOTEL L.L.C</t>
  </si>
  <si>
    <t xml:space="preserve">4138583000011172580</t>
  </si>
  <si>
    <t xml:space="preserve">Rove City Walk Hotel LLC</t>
  </si>
  <si>
    <t xml:space="preserve">4138583000011172603</t>
  </si>
  <si>
    <t xml:space="preserve">HOMMAGE L.L.C Rove Hotel JBR</t>
  </si>
  <si>
    <t xml:space="preserve">100307025500003</t>
  </si>
  <si>
    <t xml:space="preserve">4138583000011172626</t>
  </si>
  <si>
    <t xml:space="preserve">ROVE EXPO CITY DUBAI L.L.C</t>
  </si>
  <si>
    <t xml:space="preserve">100219303300003</t>
  </si>
  <si>
    <t xml:space="preserve">4138583000011188879</t>
  </si>
  <si>
    <t xml:space="preserve">Pizza Express Jumeirah</t>
  </si>
  <si>
    <t xml:space="preserve">4138583000011200135</t>
  </si>
  <si>
    <t xml:space="preserve">TRY WHY NOT CAFE</t>
  </si>
  <si>
    <t xml:space="preserve">4138583000011239001</t>
  </si>
  <si>
    <t xml:space="preserve">LOOTAH BIO FUEL - L L C</t>
  </si>
  <si>
    <t xml:space="preserve">100370519900003</t>
  </si>
  <si>
    <t xml:space="preserve">4138583000011241056</t>
  </si>
  <si>
    <t xml:space="preserve">FORKLIFT RESTAURANT L.L.C - BRANCH OF ABU DHABI 1</t>
  </si>
  <si>
    <t xml:space="preserve">4138583000011241145</t>
  </si>
  <si>
    <t xml:space="preserve">FORKLIFT RESTAURANT L.L.C (BRANCH)</t>
  </si>
  <si>
    <t xml:space="preserve">4138583000011270366</t>
  </si>
  <si>
    <t xml:space="preserve">AL CHEF FLOUR MILL LLC</t>
  </si>
  <si>
    <t xml:space="preserve">100605507100003</t>
  </si>
  <si>
    <t xml:space="preserve">4138583000011270613</t>
  </si>
  <si>
    <t xml:space="preserve">UP SIDE DOWN CAFETERIA L.L.C</t>
  </si>
  <si>
    <t xml:space="preserve">4138583000011281001</t>
  </si>
  <si>
    <t xml:space="preserve">Konnichiwa Restaurant L.L.C</t>
  </si>
  <si>
    <t xml:space="preserve">104161023700003</t>
  </si>
  <si>
    <t xml:space="preserve">4138583000011284983</t>
  </si>
  <si>
    <t xml:space="preserve">TASTY TRENDS RESTAURANT )BR OF SUPERIOR INVESTMENTS L.L.C(</t>
  </si>
  <si>
    <t xml:space="preserve">4138583000011318257</t>
  </si>
  <si>
    <t xml:space="preserve">Thai Gate Cafe L.L.C - SHJ. BR - Branch 1</t>
  </si>
  <si>
    <t xml:space="preserve">100504068600003</t>
  </si>
  <si>
    <t xml:space="preserve">4138583000011405001</t>
  </si>
  <si>
    <t xml:space="preserve">Bluewaters Resorts L.L.C</t>
  </si>
  <si>
    <t xml:space="preserve">100615997200003</t>
  </si>
  <si>
    <t xml:space="preserve">4138583000011459563</t>
  </si>
  <si>
    <t xml:space="preserve">SNUGGLES BUNNY</t>
  </si>
  <si>
    <t xml:space="preserve">4138583000011482999</t>
  </si>
  <si>
    <t xml:space="preserve">Ahmad Saab</t>
  </si>
  <si>
    <t xml:space="preserve">4138583000011556379</t>
  </si>
  <si>
    <t xml:space="preserve">GRILL HUB RESTAURANT AND CAFETERIA</t>
  </si>
  <si>
    <t xml:space="preserve">4138583000011590229</t>
  </si>
  <si>
    <t xml:space="preserve">100243998000003</t>
  </si>
  <si>
    <t xml:space="preserve">4138583000011605127</t>
  </si>
  <si>
    <t xml:space="preserve">CARTEL COFFEE ROASTERS L.L.C. - BRANCH</t>
  </si>
  <si>
    <t xml:space="preserve">100545865600003</t>
  </si>
  <si>
    <t xml:space="preserve">4138583000011651389</t>
  </si>
  <si>
    <t xml:space="preserve">SANDS KIDS ENTERTAINMENT PARK - L.L.C - O.P.C</t>
  </si>
  <si>
    <t xml:space="preserve">4138583000011640009</t>
  </si>
  <si>
    <t xml:space="preserve">DajDoja Dajaj Maqli Fast Food (S.P.S - L.L.C)</t>
  </si>
  <si>
    <t xml:space="preserve">4138583000011664099</t>
  </si>
  <si>
    <t xml:space="preserve">SMILING DONUT CAFE L.L.C</t>
  </si>
  <si>
    <t xml:space="preserve">104765193800003</t>
  </si>
  <si>
    <t xml:space="preserve">4138583000011704367</t>
  </si>
  <si>
    <t xml:space="preserve">KITCHEN SHARER L.L.C - BRANCH</t>
  </si>
  <si>
    <t xml:space="preserve">4138583000011704395</t>
  </si>
  <si>
    <t xml:space="preserve">Nonna Stella Osteria Restaurant - Sole Proprietorship L.L.C</t>
  </si>
  <si>
    <t xml:space="preserve">4138583000011704742</t>
  </si>
  <si>
    <t xml:space="preserve">Babu Town Restaurant L.L.C</t>
  </si>
  <si>
    <t xml:space="preserve">4138583000011778231</t>
  </si>
  <si>
    <t xml:space="preserve">Muncheeze Cafe L.L.C</t>
  </si>
  <si>
    <t xml:space="preserve">100488413400003</t>
  </si>
  <si>
    <t xml:space="preserve">4138583000011812475</t>
  </si>
  <si>
    <t xml:space="preserve">QUEEN BEE BANQUET KITCHEN L.L.C</t>
  </si>
  <si>
    <t xml:space="preserve">4138583000011847397</t>
  </si>
  <si>
    <t xml:space="preserve">Blink Technologies FZCO</t>
  </si>
  <si>
    <t xml:space="preserve">4138583000011849001</t>
  </si>
  <si>
    <t xml:space="preserve">Fat Mo Restaurant L.L.C</t>
  </si>
  <si>
    <t xml:space="preserve">100617935000003</t>
  </si>
  <si>
    <t xml:space="preserve">4138583000011852045</t>
  </si>
  <si>
    <t xml:space="preserve">FAT MO RESTAURANT L.L.C</t>
  </si>
  <si>
    <t xml:space="preserve">4138583000011897187</t>
  </si>
  <si>
    <t xml:space="preserve">Amanda Broast Chicken (L.L.C)</t>
  </si>
  <si>
    <t xml:space="preserve">100385018500003</t>
  </si>
  <si>
    <t xml:space="preserve">4138583000011966001</t>
  </si>
  <si>
    <t xml:space="preserve">BITE BITE KITCHEN L.L.C</t>
  </si>
  <si>
    <t xml:space="preserve">104576911200001</t>
  </si>
  <si>
    <t xml:space="preserve">4138583000012138007</t>
  </si>
  <si>
    <t xml:space="preserve">RAFCO MIDDLE EAST GENERAL TRADING - SOLE PROPRIETORSHIP L.L.C. (Tea Time)</t>
  </si>
  <si>
    <t xml:space="preserve">100490391800003</t>
  </si>
  <si>
    <t xml:space="preserve">4138583000012139549</t>
  </si>
  <si>
    <t xml:space="preserve">Karim Kamal AlSharif Trading Company SAR</t>
  </si>
  <si>
    <t xml:space="preserve">4138583000012239009</t>
  </si>
  <si>
    <t xml:space="preserve">Versay Restaurant &amp; Cafe L.L.C</t>
  </si>
  <si>
    <t xml:space="preserve">4138583000012284001</t>
  </si>
  <si>
    <t xml:space="preserve">CITY 12 HOSPITALITY RESTAURANT L.L.C</t>
  </si>
  <si>
    <t xml:space="preserve">104719592800003</t>
  </si>
  <si>
    <t xml:space="preserve">4138583000012336794</t>
  </si>
  <si>
    <t xml:space="preserve">Whitelane Recreational Playground EST. LLC (Locobear)</t>
  </si>
  <si>
    <t xml:space="preserve">104150837300003</t>
  </si>
  <si>
    <t xml:space="preserve">4138583000012340001</t>
  </si>
  <si>
    <t xml:space="preserve">Dynamic Kitchen</t>
  </si>
  <si>
    <t xml:space="preserve">100423761400003</t>
  </si>
  <si>
    <t xml:space="preserve">4138583000012344287</t>
  </si>
  <si>
    <t xml:space="preserve">Tracoma BV</t>
  </si>
  <si>
    <t xml:space="preserve">4138583000012387423</t>
  </si>
  <si>
    <t xml:space="preserve">Meat The Fish Restaurant L.L.C</t>
  </si>
  <si>
    <t xml:space="preserve">104681364600003</t>
  </si>
  <si>
    <t xml:space="preserve">4138583000012579375</t>
  </si>
  <si>
    <t xml:space="preserve">FALCON REFRIGERATORS &amp; OVEN MANUFACTURING )L.L.C(</t>
  </si>
  <si>
    <t xml:space="preserve">100351892300003</t>
  </si>
  <si>
    <t xml:space="preserve">4138583000012814457</t>
  </si>
  <si>
    <t xml:space="preserve">M.H.Enterprises L.L.C</t>
  </si>
  <si>
    <t xml:space="preserve">100213916800003</t>
  </si>
  <si>
    <t xml:space="preserve">4138583000012885298</t>
  </si>
  <si>
    <t xml:space="preserve">Three A Foodstuff Trading - Sole Proprietorship LLC</t>
  </si>
  <si>
    <t xml:space="preserve">100449237500003</t>
  </si>
  <si>
    <t xml:space="preserve">4138583000012930097</t>
  </si>
  <si>
    <t xml:space="preserve">Al Shurfa Express Restaurant - L.L.C</t>
  </si>
  <si>
    <t xml:space="preserve">100518598600003</t>
  </si>
  <si>
    <t xml:space="preserve">4138583000013036009</t>
  </si>
  <si>
    <t xml:space="preserve">Alroaa Food Products Company</t>
  </si>
  <si>
    <t xml:space="preserve">310499559600003</t>
  </si>
  <si>
    <t xml:space="preserve">4138583000013029375</t>
  </si>
  <si>
    <t xml:space="preserve">Em Sherif</t>
  </si>
  <si>
    <t xml:space="preserve">4138583000013090583</t>
  </si>
  <si>
    <t xml:space="preserve">Novotel Gate Hotel - L.L.C - O.P.C</t>
  </si>
  <si>
    <t xml:space="preserve">104609231600003</t>
  </si>
  <si>
    <t xml:space="preserve">4138583000013185984</t>
  </si>
  <si>
    <t xml:space="preserve">AIWA FOODSTUFF TRADING (S P S - L.L.C)</t>
  </si>
  <si>
    <t xml:space="preserve">104161308200003</t>
  </si>
  <si>
    <t xml:space="preserve">4138583000013216175</t>
  </si>
  <si>
    <t xml:space="preserve">SAMPLE FOR TESTING</t>
  </si>
  <si>
    <t xml:space="preserve">4138583000013262001</t>
  </si>
  <si>
    <t xml:space="preserve">AOF Group -Shawarma Classic</t>
  </si>
  <si>
    <t xml:space="preserve">4138583000013353581</t>
  </si>
  <si>
    <t xml:space="preserve">Jailbird</t>
  </si>
  <si>
    <t xml:space="preserve">4138583000013376001</t>
  </si>
  <si>
    <t xml:space="preserve">HOUSE OF TEA GENERAL TRADING - L.L.C</t>
  </si>
  <si>
    <t xml:space="preserve">104273604900003</t>
  </si>
  <si>
    <t xml:space="preserve">4138583000013499871</t>
  </si>
  <si>
    <t xml:space="preserve">BBC Restaurant &amp; Grills- Branch</t>
  </si>
  <si>
    <t xml:space="preserve">104718067200003</t>
  </si>
  <si>
    <t xml:space="preserve">4138583000013515191</t>
  </si>
  <si>
    <t xml:space="preserve">Karim Kamal AlSharif Trading Company</t>
  </si>
  <si>
    <t xml:space="preserve">4138583000013761931</t>
  </si>
  <si>
    <t xml:space="preserve">TRUSS RESTAURANT L.L.C.</t>
  </si>
  <si>
    <t xml:space="preserve">4138583000013905517</t>
  </si>
  <si>
    <t xml:space="preserve">Cash Customer</t>
  </si>
  <si>
    <t xml:space="preserve">4138583000014290931</t>
  </si>
  <si>
    <t xml:space="preserve">Tooth and Berry Cafeteria</t>
  </si>
  <si>
    <t xml:space="preserve">4138583000014292383</t>
  </si>
  <si>
    <t xml:space="preserve">SHOGA FOR RESTAURANTS MANAGEMENT CO. L.L.C</t>
  </si>
  <si>
    <t xml:space="preserve">4138583000014307476</t>
  </si>
  <si>
    <t xml:space="preserve">OLD PARIS CAFE L. L. C</t>
  </si>
  <si>
    <t xml:space="preserve">100062562200003</t>
  </si>
  <si>
    <t xml:space="preserve">4138583000014307504</t>
  </si>
  <si>
    <t xml:space="preserve">Abdulaziz Saleh Othman Al-Hussan Trading Establishment</t>
  </si>
  <si>
    <t xml:space="preserve">301074262200003</t>
  </si>
  <si>
    <t xml:space="preserve">4138583000014795886</t>
  </si>
  <si>
    <t xml:space="preserve">GOLDEN EMIRATES - SOLE PROPRIETORSHIP L.L.C.</t>
  </si>
  <si>
    <t xml:space="preserve">4138583000014881776</t>
  </si>
  <si>
    <t xml:space="preserve">THE ROYAL ALKASHKHA RESTAURANT AND GRILL - BRANCH</t>
  </si>
  <si>
    <t xml:space="preserve">4138583000014881893</t>
  </si>
  <si>
    <t xml:space="preserve">spicy fresh chicken</t>
  </si>
  <si>
    <t xml:space="preserve">4138583000014881977</t>
  </si>
  <si>
    <t xml:space="preserve">Al Kashkha Cafeteria</t>
  </si>
  <si>
    <t xml:space="preserve">4138583000014963063</t>
  </si>
  <si>
    <t xml:space="preserve">Emirates NBD Bank PJSC</t>
  </si>
  <si>
    <t xml:space="preserve">100035307600003</t>
  </si>
  <si>
    <t xml:space="preserve">4138583000014964359</t>
  </si>
  <si>
    <t xml:space="preserve">104051604700003</t>
  </si>
  <si>
    <t xml:space="preserve">4138583000015390014</t>
  </si>
  <si>
    <t xml:space="preserve">ANTONIA RESTAURANT L.L.C</t>
  </si>
  <si>
    <t xml:space="preserve">Customer ID</t>
  </si>
  <si>
    <t xml:space="preserve">AddressID</t>
  </si>
  <si>
    <t xml:space="preserve">Address</t>
  </si>
  <si>
    <t xml:space="preserve">4138583000003593052</t>
  </si>
  <si>
    <t xml:space="preserve">Whatever 1</t>
  </si>
  <si>
    <t xml:space="preserve">4138583000001521624</t>
  </si>
  <si>
    <t xml:space="preserve">Nola Bijou Bistro &amp; Bar
 The Square City Walk
 B08-00-02</t>
  </si>
  <si>
    <t xml:space="preserve">4138583000001466435</t>
  </si>
  <si>
    <t xml:space="preserve">Basement Level, Movenpick Hotel, Cluster A, Jumeirah Lake Towers</t>
  </si>
  <si>
    <t xml:space="preserve">4138583000000797075</t>
  </si>
  <si>
    <t xml:space="preserve">FD117, Mirdif, City Centre Mirdiff</t>
  </si>
  <si>
    <t xml:space="preserve">4138583000002037200</t>
  </si>
  <si>
    <t xml:space="preserve">The London Project, Bluwaters</t>
  </si>
  <si>
    <t xml:space="preserve">4138583000001899527</t>
  </si>
  <si>
    <t xml:space="preserve">4138583000001899528</t>
  </si>
  <si>
    <t xml:space="preserve">4138583000001461225</t>
  </si>
  <si>
    <t xml:space="preserve">zinn sheikh zayed road </t>
  </si>
  <si>
    <t xml:space="preserve">4138583000001079049</t>
  </si>
  <si>
    <t xml:space="preserve">The Apartments Block 8, Ground Floor The World Trade Center, Sheikh Zyayed Road</t>
  </si>
  <si>
    <t xml:space="preserve">4138583000001492333</t>
  </si>
  <si>
    <t xml:space="preserve">4138583000002473357</t>
  </si>
  <si>
    <t xml:space="preserve">71 Financial Center Rd, Al Murooj Building, Trade Centre</t>
  </si>
  <si>
    <t xml:space="preserve">4138583000002473370</t>
  </si>
  <si>
    <t xml:space="preserve">Enoc - Nad Al Sheba</t>
  </si>
  <si>
    <t xml:space="preserve">4138583000002473480</t>
  </si>
  <si>
    <t xml:space="preserve">Al Manamah Blvd - Mina Al Arab</t>
  </si>
  <si>
    <t xml:space="preserve">4138583000002473492</t>
  </si>
  <si>
    <t xml:space="preserve">Spot Parking, Unnamed road, Al Shamkhah</t>
  </si>
  <si>
    <t xml:space="preserve">4138583000002524155</t>
  </si>
  <si>
    <t xml:space="preserve">309 Al Khawaneej Str., Etihad Mall, Al Muhaisnah 1</t>
  </si>
  <si>
    <t xml:space="preserve">4138583000006406168</t>
  </si>
  <si>
    <t xml:space="preserve">DHK Al Ain
 48 Al Thamarah St - Al Jimi - Al Ameriya</t>
  </si>
  <si>
    <t xml:space="preserve">4138583000001152517</t>
  </si>
  <si>
    <t xml:space="preserve">Silicon Central Mall, Dubai Silicon Oasis</t>
  </si>
  <si>
    <t xml:space="preserve">4138583000001175087</t>
  </si>
  <si>
    <t xml:space="preserve">Abu Hail Area , Al Mulla plaza, Laffah</t>
  </si>
  <si>
    <t xml:space="preserve">4138583000005799678</t>
  </si>
  <si>
    <t xml:space="preserve">LAFFAH AL SAJAA
 Al Sajaa Industrial - Emirates Industrial City</t>
  </si>
  <si>
    <t xml:space="preserve">4138583000003764693</t>
  </si>
  <si>
    <t xml:space="preserve">4138583000003764713</t>
  </si>
  <si>
    <t xml:space="preserve">4138583000003764719</t>
  </si>
  <si>
    <t xml:space="preserve">4138583000003764725</t>
  </si>
  <si>
    <t xml:space="preserve">4138583000003764731</t>
  </si>
  <si>
    <t xml:space="preserve">4138583000003764753</t>
  </si>
  <si>
    <t xml:space="preserve">4138583000005847853</t>
  </si>
  <si>
    <t xml:space="preserve">4138583000009094527</t>
  </si>
  <si>
    <t xml:space="preserve">4138583000009094539</t>
  </si>
  <si>
    <t xml:space="preserve">732 Sheikh Rashid Bin Saeed St - Al Manhal - W15-02 - Abu Dhabi</t>
  </si>
  <si>
    <t xml:space="preserve">4138583000009094575</t>
  </si>
  <si>
    <t xml:space="preserve">48 Al Thamarah St - Al Jimi - Al Ameriya - Abu Dhabi</t>
  </si>
  <si>
    <t xml:space="preserve">4138583000009094597</t>
  </si>
  <si>
    <t xml:space="preserve">4138583000009094619</t>
  </si>
  <si>
    <t xml:space="preserve">4138583000009094625</t>
  </si>
  <si>
    <t xml:space="preserve">4138583000009094651</t>
  </si>
  <si>
    <t xml:space="preserve">Hada-Aiq Al Raha St - Khalifa City - Al Raha Gardens - Abu Dhabi</t>
  </si>
  <si>
    <t xml:space="preserve">4138583000011778145</t>
  </si>
  <si>
    <t xml:space="preserve">Warehouse in M-39, Mussafah</t>
  </si>
  <si>
    <t xml:space="preserve">4138583000001269522</t>
  </si>
  <si>
    <t xml:space="preserve">Umm Suqeim, Jumeirah 3</t>
  </si>
  <si>
    <t xml:space="preserve">4138583000001466241</t>
  </si>
  <si>
    <t xml:space="preserve">Jumeirah Plot No. 362-1107, 11A Street, Jumeirah Road, Umm Suquiem 2</t>
  </si>
  <si>
    <t xml:space="preserve">4138583000001441001</t>
  </si>
  <si>
    <t xml:space="preserve">Soul Fire Mushrif Mall
 3rd Floor Food Court Area, 1241 Shk. Rashid Bin Saeed str., Hadbat Al Za'faranah, Zone 1</t>
  </si>
  <si>
    <t xml:space="preserve">4138583000001546009</t>
  </si>
  <si>
    <t xml:space="preserve">Hyperama Soul Fire Khalifa City</t>
  </si>
  <si>
    <t xml:space="preserve">4138583000001363448</t>
  </si>
  <si>
    <t xml:space="preserve">4138583000005634624</t>
  </si>
  <si>
    <t xml:space="preserve">IKEA- Yas Island Abu Dhabi (RT006)</t>
  </si>
  <si>
    <t xml:space="preserve">4138583000005634680</t>
  </si>
  <si>
    <t xml:space="preserve">IKEA Dubai Festival Plaza (RT022)
 Ikea2 Jebel Ali 
  (LOCATION :near ENERGY METRO STATION)</t>
  </si>
  <si>
    <t xml:space="preserve">4138583000005778205</t>
  </si>
  <si>
    <t xml:space="preserve">KEA - Dubai Festival City (RT005)</t>
  </si>
  <si>
    <t xml:space="preserve">4138583000001647485</t>
  </si>
  <si>
    <t xml:space="preserve">Loading Bay 10 Entrance A, Mall of The Emirates, Al Barsha First, Al Barsha</t>
  </si>
  <si>
    <t xml:space="preserve">4138583000011012225</t>
  </si>
  <si>
    <t xml:space="preserve">4138583000011913250</t>
  </si>
  <si>
    <t xml:space="preserve">4138583000012093042</t>
  </si>
  <si>
    <t xml:space="preserve">Miraqe General Trading LLC 
 PO Box 27401
 TRN: 1002014916000031</t>
  </si>
  <si>
    <t xml:space="preserve">4138583000004700183</t>
  </si>
  <si>
    <t xml:space="preserve">Zayka Pool Club Muraqqabt
 164th St, Near Muraqqabt Police Station Barracks, Deira,</t>
  </si>
  <si>
    <t xml:space="preserve">4138583000001681003</t>
  </si>
  <si>
    <t xml:space="preserve">Afnan 1, Midtown by Deyaar, Shop 1, Dubai Production City</t>
  </si>
  <si>
    <t xml:space="preserve">4138583000001772450</t>
  </si>
  <si>
    <t xml:space="preserve">Talabat Kitchen Ajman
 Al Jerf 2</t>
  </si>
  <si>
    <t xml:space="preserve">4138583000001572033</t>
  </si>
  <si>
    <t xml:space="preserve">Brans Broast Grand Mosque Abu Dhabi
 650a Al Majd St., Souq Al Jami, Al Rawdah</t>
  </si>
  <si>
    <t xml:space="preserve">4138583000002524391</t>
  </si>
  <si>
    <t xml:space="preserve">Al Ain Road- exit 29 inside ENOC¬†petrol¬†station</t>
  </si>
  <si>
    <t xml:space="preserve">4138583000001899608</t>
  </si>
  <si>
    <t xml:space="preserve">Astoria Burger
 Al Warqa 1 Srt.</t>
  </si>
  <si>
    <t xml:space="preserve">4138583000008976906</t>
  </si>
  <si>
    <t xml:space="preserve">4138583000009077005</t>
  </si>
  <si>
    <t xml:space="preserve">4138583000009094517</t>
  </si>
  <si>
    <t xml:space="preserve">4138583000009230634</t>
  </si>
  <si>
    <t xml:space="preserve">4138583000010151023</t>
  </si>
  <si>
    <t xml:space="preserve">4138583000010151029</t>
  </si>
  <si>
    <t xml:space="preserve">4138583000010151035</t>
  </si>
  <si>
    <t xml:space="preserve">4138583000010151041</t>
  </si>
  <si>
    <t xml:space="preserve">4138583000010151047</t>
  </si>
  <si>
    <t xml:space="preserve">4138583000010151053</t>
  </si>
  <si>
    <t xml:space="preserve">4138583000010151059</t>
  </si>
  <si>
    <t xml:space="preserve">4138583000010151065</t>
  </si>
  <si>
    <t xml:space="preserve">4138583000010151071</t>
  </si>
  <si>
    <t xml:space="preserve">4138583000010151077</t>
  </si>
  <si>
    <t xml:space="preserve">4138583000010151083</t>
  </si>
  <si>
    <t xml:space="preserve">4138583000010151089</t>
  </si>
  <si>
    <t xml:space="preserve">4138583000010151101</t>
  </si>
  <si>
    <t xml:space="preserve">4138583000010151115</t>
  </si>
  <si>
    <t xml:space="preserve">4138583000010151121</t>
  </si>
  <si>
    <t xml:space="preserve">4138583000010151127</t>
  </si>
  <si>
    <t xml:space="preserve">4138583000010151133</t>
  </si>
  <si>
    <t xml:space="preserve">4138583000010151139</t>
  </si>
  <si>
    <t xml:space="preserve">4138583000010164435</t>
  </si>
  <si>
    <t xml:space="preserve">4138583000012249109</t>
  </si>
  <si>
    <t xml:space="preserve">4138583000012881495</t>
  </si>
  <si>
    <t xml:space="preserve">4138583000012963372</t>
  </si>
  <si>
    <t xml:space="preserve">4138583000013119166</t>
  </si>
  <si>
    <t xml:space="preserve">4138583000013126571</t>
  </si>
  <si>
    <t xml:space="preserve">4138583000013223403</t>
  </si>
  <si>
    <t xml:space="preserve">4138583000013305019</t>
  </si>
  <si>
    <t xml:space="preserve">4138583000013315025</t>
  </si>
  <si>
    <t xml:space="preserve">4138583000013569025</t>
  </si>
  <si>
    <t xml:space="preserve">4138583000013990828</t>
  </si>
  <si>
    <t xml:space="preserve">MIS JOINT- Souq Extra
 Dubai Silicon Oasis, Souq Extra
 Dark Kitchen (WS) , Souq Extra, DSO</t>
  </si>
  <si>
    <t xml:space="preserve">4138583000014383253</t>
  </si>
  <si>
    <t xml:space="preserve">Wingstop store at Lulu Mall Fujairah 
 Shop Number FC-07 (Food Court), Lulu Mall Fujairah, Al Khorthabha Rd, near Fujairah International Airport,</t>
  </si>
  <si>
    <t xml:space="preserve">4138583000015013003</t>
  </si>
  <si>
    <t xml:space="preserve">Burger 28 Mushrif Mall
 Al Mushrif,</t>
  </si>
  <si>
    <t xml:space="preserve">4138583000015199862</t>
  </si>
  <si>
    <t xml:space="preserve">4138583000015822383</t>
  </si>
  <si>
    <t xml:space="preserve">4138583000002408236</t>
  </si>
  <si>
    <t xml:space="preserve">4138583000004363263</t>
  </si>
  <si>
    <t xml:space="preserve">Palm Jumeirah, Loading Bay Nakheel Mall, Dubai.
 Dubai, AE</t>
  </si>
  <si>
    <t xml:space="preserve">4138583000001578023</t>
  </si>
  <si>
    <t xml:space="preserve">Sheikh Muhammad Bin Salem Street (next to Honda Agency No. 4)</t>
  </si>
  <si>
    <t xml:space="preserve">4138583000001762407</t>
  </si>
  <si>
    <t xml:space="preserve">25¬∞23'37.4"N¬†55¬∞30'23.7"E
 Damascus street 47, Al Rawda 2</t>
  </si>
  <si>
    <t xml:space="preserve">4138583000004452075</t>
  </si>
  <si>
    <t xml:space="preserve">Sharjah, Abu Shagara, Warehouses Al Rabiah</t>
  </si>
  <si>
    <t xml:space="preserve">4138583000002456065</t>
  </si>
  <si>
    <t xml:space="preserve">Kronfaly Restaurant - Hessa St - Al Barsha</t>
  </si>
  <si>
    <t xml:space="preserve">4138583000002275736</t>
  </si>
  <si>
    <t xml:space="preserve">4138583000001990658</t>
  </si>
  <si>
    <t xml:space="preserve">Grand City Mall, Plot no 364-293, Al Quoz Ind. 1</t>
  </si>
  <si>
    <t xml:space="preserve">4138583000004254480</t>
  </si>
  <si>
    <t xml:space="preserve">Dubai Industrial City -DEPO 2</t>
  </si>
  <si>
    <t xml:space="preserve">4138583000014703506</t>
  </si>
  <si>
    <t xml:space="preserve">Sea Shell Cafeteria &amp; Restaurant
 49 Ibrahim Mohammed Al Medfa'a St, Al Mussalla, Al Gharb</t>
  </si>
  <si>
    <t xml:space="preserve">4138583000001626566</t>
  </si>
  <si>
    <t xml:space="preserve">Staff Cafeteria - Kitchen, Al Mustaqbal St., Down Town</t>
  </si>
  <si>
    <t xml:space="preserve">4138583000001767729</t>
  </si>
  <si>
    <t xml:space="preserve">All Day Dining Pergoles Kitchen
 Al Mustaqbal St.,</t>
  </si>
  <si>
    <t xml:space="preserve">4138583000001789165</t>
  </si>
  <si>
    <t xml:space="preserve">Room Service Kitchen
 Al Mustaqbal St., Down Town Dubai</t>
  </si>
  <si>
    <t xml:space="preserve">4138583000004452253</t>
  </si>
  <si>
    <t xml:space="preserve">Banquet Kitchen
 Al Mustaqbal St., Down Town Dubai</t>
  </si>
  <si>
    <t xml:space="preserve">4138583000001914049</t>
  </si>
  <si>
    <t xml:space="preserve">Slaw Al Barsha
 Hessa Str., Al Barsha</t>
  </si>
  <si>
    <t xml:space="preserve">4138583000007088017</t>
  </si>
  <si>
    <t xml:space="preserve">The Valley 77, near by Mushrif Park facing Al waraqa</t>
  </si>
  <si>
    <t xml:space="preserve">4138583000012403667</t>
  </si>
  <si>
    <t xml:space="preserve">Slaw, Al Barsha South, Near Aswaaq</t>
  </si>
  <si>
    <t xml:space="preserve">4138583000013947312</t>
  </si>
  <si>
    <t xml:space="preserve">Slaw Al Ain
 Zayed the First Street.
 Near Al Ain City Center</t>
  </si>
  <si>
    <t xml:space="preserve">4138583000002850225</t>
  </si>
  <si>
    <t xml:space="preserve">22A Street, Al Gigga Rd, Al Ghurair Centre - Deira</t>
  </si>
  <si>
    <t xml:space="preserve">4138583000001953103</t>
  </si>
  <si>
    <t xml:space="preserve">Tourist Club
 26 Al Reem St. Al Zahiyah</t>
  </si>
  <si>
    <t xml:space="preserve">4138583000002037194</t>
  </si>
  <si>
    <t xml:space="preserve">West Yas Plaza, Yas Island</t>
  </si>
  <si>
    <t xml:space="preserve">4138583000005941232</t>
  </si>
  <si>
    <t xml:space="preserve">Cravia inc Head Office
  Business Central Towers
 Sheikh Zayed Road , Tower B 3802</t>
  </si>
  <si>
    <t xml:space="preserve">4138583000002443674</t>
  </si>
  <si>
    <t xml:space="preserve">74 As Sawari 9 St - Musaffah - M-13</t>
  </si>
  <si>
    <t xml:space="preserve">4138583000002308023</t>
  </si>
  <si>
    <t xml:space="preserve">4138583000003348515</t>
  </si>
  <si>
    <t xml:space="preserve">Saba Towers - Cluster Q - Shop 07 - Jumeirah Lake Towers</t>
  </si>
  <si>
    <t xml:space="preserve">4138583000003637423</t>
  </si>
  <si>
    <t xml:space="preserve">JVC Branch - Damac Ghalia Tower - Shop-6 - Street 4 - Jumeirah Village</t>
  </si>
  <si>
    <t xml:space="preserve">4138583000005956513</t>
  </si>
  <si>
    <t xml:space="preserve">Sopranos- Mushrif
 Airport Road - Sheikh Rashid Bin Saeed St</t>
  </si>
  <si>
    <t xml:space="preserve">4138583000003482049</t>
  </si>
  <si>
    <t xml:space="preserve">Al Rahah - Al Zeina</t>
  </si>
  <si>
    <t xml:space="preserve">4138583000007100972</t>
  </si>
  <si>
    <t xml:space="preserve">G92Q+GV - 10 Hamouda Bin Ali Al Dhaheri St - Al
 Maryah Island - Abu Dhabi Global Market Square</t>
  </si>
  <si>
    <t xml:space="preserve">4138583000003900171</t>
  </si>
  <si>
    <t xml:space="preserve">4138583000014105844</t>
  </si>
  <si>
    <t xml:space="preserve">433 Jumeira St - Jumeirah -</t>
  </si>
  <si>
    <t xml:space="preserve">4138583000004924918</t>
  </si>
  <si>
    <t xml:space="preserve">4138583000004991131</t>
  </si>
  <si>
    <t xml:space="preserve">Arabic Kitchen
 Hayat Island - Mina Al Arab
 InterContinental RAK Mina Al Arab Resort &amp; SPA
 Receiving Area</t>
  </si>
  <si>
    <t xml:space="preserve">4138583000005251950</t>
  </si>
  <si>
    <t xml:space="preserve">Club Lounge Kitchen
 Hayat Island - Mina Al Arab
 InterContinental RAK Mina Al Arab Resort &amp; SPA
 Receiving Area</t>
  </si>
  <si>
    <t xml:space="preserve">4138583000005761562</t>
  </si>
  <si>
    <t xml:space="preserve">Levant &amp; Nar Kitchen
 Hayat Island - Mina Al Arab
 InterContinental RAK Mina Al Arab Resort &amp; SPA
 Receiving Area</t>
  </si>
  <si>
    <t xml:space="preserve">4138583000005761598</t>
  </si>
  <si>
    <t xml:space="preserve">Saffar Kitchen
 Hayat Island - Mina Al Arab
 InterContinental RAK Mina Al Arab Resort &amp; SPA
 Receiving Area</t>
  </si>
  <si>
    <t xml:space="preserve">4138583000006061669</t>
  </si>
  <si>
    <t xml:space="preserve">Shasha Kitchen
 Hayat Island - Mina Al Arab
 InterContinental RAK Mina Al Arab Resort &amp; SPA
 Receiving Area</t>
  </si>
  <si>
    <t xml:space="preserve">4138583000003675135</t>
  </si>
  <si>
    <t xml:space="preserve">Bonbird Motor City
 Ribbon Mall - B-1 Ret.3 - Motor City</t>
  </si>
  <si>
    <t xml:space="preserve">4138583000003764257</t>
  </si>
  <si>
    <t xml:space="preserve">Bonbird City Walk 
 Shop No. G06 - Al Wasl</t>
  </si>
  <si>
    <t xml:space="preserve">4138583000004475001</t>
  </si>
  <si>
    <t xml:space="preserve">PICKL CATERING
 V7 -City Walk - Al Wasl</t>
  </si>
  <si>
    <t xml:space="preserve">4138583000004991579</t>
  </si>
  <si>
    <t xml:space="preserve">4138583000004242889</t>
  </si>
  <si>
    <t xml:space="preserve">4138583000003381659</t>
  </si>
  <si>
    <t xml:space="preserve">4138583000004659083</t>
  </si>
  <si>
    <t xml:space="preserve">4138583000004660966</t>
  </si>
  <si>
    <t xml:space="preserve">4138583000004682179</t>
  </si>
  <si>
    <t xml:space="preserve">4138583000004682390</t>
  </si>
  <si>
    <t xml:space="preserve">4138583000004686648</t>
  </si>
  <si>
    <t xml:space="preserve">4138583000004714068</t>
  </si>
  <si>
    <t xml:space="preserve">4138583000004745129</t>
  </si>
  <si>
    <t xml:space="preserve">4138583000004774175</t>
  </si>
  <si>
    <t xml:space="preserve">4138583000004778703</t>
  </si>
  <si>
    <t xml:space="preserve">The Coffee Club - Bawadi Mall
 BAWADI MALL,GROUND FLOOR ,GATE-5,</t>
  </si>
  <si>
    <t xml:space="preserve">4138583000004779231</t>
  </si>
  <si>
    <t xml:space="preserve">4138583000004849200</t>
  </si>
  <si>
    <t xml:space="preserve">4138583000004856023</t>
  </si>
  <si>
    <t xml:space="preserve">4138583000004877117</t>
  </si>
  <si>
    <t xml:space="preserve">4138583000004887143</t>
  </si>
  <si>
    <t xml:space="preserve">4138583000004889001</t>
  </si>
  <si>
    <t xml:space="preserve">The Coffee Club - Times Square
 Times Square centre, Al quoz</t>
  </si>
  <si>
    <t xml:space="preserve">4138583000005074257</t>
  </si>
  <si>
    <t xml:space="preserve">4138583000005310117</t>
  </si>
  <si>
    <t xml:space="preserve">4138583000005812672</t>
  </si>
  <si>
    <t xml:space="preserve">The Coffee Club - Wafi City
 Wafi City Mall oud metha
 First floor next to Dubai courts shop 46.</t>
  </si>
  <si>
    <t xml:space="preserve">4138583000010663455</t>
  </si>
  <si>
    <t xml:space="preserve">4138583000004645031</t>
  </si>
  <si>
    <t xml:space="preserve">408 Hessa Street Kitchen
 Artesia Tower, Hessa Street, Dubai Land</t>
  </si>
  <si>
    <t xml:space="preserve">4138583000004733029</t>
  </si>
  <si>
    <t xml:space="preserve">4138583000004924338</t>
  </si>
  <si>
    <t xml:space="preserve">418 Hills Pool Deck Kitchen
 Artesia Tower, Hessa Street, Dubai Land
 P.O.Box 7704</t>
  </si>
  <si>
    <t xml:space="preserve">4138583000010850680</t>
  </si>
  <si>
    <t xml:space="preserve">Spikes, Emirates Golf Club</t>
  </si>
  <si>
    <t xml:space="preserve">4138583000010850686</t>
  </si>
  <si>
    <t xml:space="preserve">Jumeirah Golf Estates</t>
  </si>
  <si>
    <t xml:space="preserve">4138583000010850692</t>
  </si>
  <si>
    <t xml:space="preserve">Sausage Kitchen, Aloft Dubai Airport, Garhoud</t>
  </si>
  <si>
    <t xml:space="preserve">4138583000010850698</t>
  </si>
  <si>
    <t xml:space="preserve">Tiger Strikes, MegaPlex Dubai, Umm Hurrair 2</t>
  </si>
  <si>
    <t xml:space="preserve">4138583000004621420</t>
  </si>
  <si>
    <t xml:space="preserve">4138583000005011491</t>
  </si>
  <si>
    <t xml:space="preserve">Hot Kitchen
 Marasi Dr - Business Bay -</t>
  </si>
  <si>
    <t xml:space="preserve">4138583000005310149</t>
  </si>
  <si>
    <t xml:space="preserve">Kitopi JBR 
 Opposite to Heart attack, Awani.</t>
  </si>
  <si>
    <t xml:space="preserve">4138583000005468083</t>
  </si>
  <si>
    <t xml:space="preserve">AIREST RESTAURANT LLC CENTRAL KITCHEN AND WAREHOUSE
 5FRC+P53 - Al Bihouth - Al BihouthAl Markaz - Abu Dhabi</t>
  </si>
  <si>
    <t xml:space="preserve">4138583000005634322</t>
  </si>
  <si>
    <t xml:space="preserve">Warehouse 3 and 4, Opposite Aujan Interiors, Al Qusais Industrial Area 3</t>
  </si>
  <si>
    <t xml:space="preserve">4138583000005711407</t>
  </si>
  <si>
    <t xml:space="preserve">4138583000011586057</t>
  </si>
  <si>
    <t xml:space="preserve">HWH Cafe LLC
 PO Boc 37369, Tranzeet Con B, Terminal 3, Dubai Airports</t>
  </si>
  <si>
    <t xml:space="preserve">4138583000012287015</t>
  </si>
  <si>
    <t xml:space="preserve">HWH Cafe LLC
 Warehouse 3 and 4, Opposite Aujan Interiors, Al Qusais Industrial Area 3</t>
  </si>
  <si>
    <t xml:space="preserve">4138583000010834057</t>
  </si>
  <si>
    <t xml:space="preserve">32 22b St, Al Mizhar -</t>
  </si>
  <si>
    <t xml:space="preserve">4138583000009087348</t>
  </si>
  <si>
    <t xml:space="preserve">RAWABI AL SHAM RESTAURANT &amp; BUTCHERY -Al Barsha Branch
 Trio Building next to Grandiose Supermarket</t>
  </si>
  <si>
    <t xml:space="preserve">4138583000010106415</t>
  </si>
  <si>
    <t xml:space="preserve">Special Lomi Restaurant, Boonmax Hotel, Murraqbat Street, Deira</t>
  </si>
  <si>
    <t xml:space="preserve">4138583000009312283</t>
  </si>
  <si>
    <t xml:space="preserve">Sofitel Dubai The Obelisk Hotel</t>
  </si>
  <si>
    <t xml:space="preserve">4138583000013761827</t>
  </si>
  <si>
    <t xml:space="preserve">Burger Wings
 433 Jumeira St - Jumeirah 3</t>
  </si>
  <si>
    <t xml:space="preserve">4138583000010964937</t>
  </si>
  <si>
    <t xml:space="preserve">Doner &amp; Gyros, Dubai Mall, Financial Center Road, Downtown Dubai</t>
  </si>
  <si>
    <t xml:space="preserve">4138583000010362464</t>
  </si>
  <si>
    <t xml:space="preserve">Deliveroo Editions HSS(Hessa South)</t>
  </si>
  <si>
    <t xml:space="preserve">4138583000011833435</t>
  </si>
  <si>
    <t xml:space="preserve">Oaks Ibn Battuta Gate Hotel - McGettigan's Receiving Area</t>
  </si>
  <si>
    <t xml:space="preserve">4138583000012984337</t>
  </si>
  <si>
    <t xml:space="preserve">Rove Healthcare City Hotel LLC
 19th Street, Oud Metha, 
 Bur Dubai, P.O.Box 
 119444,Dubai,
 United Arab Emirates</t>
  </si>
  <si>
    <t xml:space="preserve">4138583000011214411</t>
  </si>
  <si>
    <t xml:space="preserve">CITY WALK 
 RWH MAIN KITCHEN</t>
  </si>
  <si>
    <t xml:space="preserve">4138583000011590245</t>
  </si>
  <si>
    <t xml:space="preserve">JLT, Loukmit Gibran</t>
  </si>
  <si>
    <t xml:space="preserve">4138583000013868019</t>
  </si>
  <si>
    <t xml:space="preserve">Leo and Loona Kids Park, Dalma mall, Al Wazn St, ICAD I (Industrial City of Abu Dhabi)</t>
  </si>
  <si>
    <t xml:space="preserve">4138583000013009001</t>
  </si>
  <si>
    <t xml:space="preserve">Tashas (Jumeirah Branch), The Galleria Al Wasl Retail Centre, Al Wasl Street - Dubai</t>
  </si>
  <si>
    <t xml:space="preserve">4138583000012947687</t>
  </si>
  <si>
    <t xml:space="preserve">Chicky bunch 
 Musaffah - ME10</t>
  </si>
  <si>
    <t xml:space="preserve">4138583000014999019</t>
  </si>
  <si>
    <t xml:space="preserve">69 Algeria Al Warqa 2</t>
  </si>
  <si>
    <t xml:space="preserve">4138583000016635118</t>
  </si>
  <si>
    <t xml:space="preserve">4138583000016635128</t>
  </si>
  <si>
    <t xml:space="preserve">4138583000016480122</t>
  </si>
  <si>
    <t xml:space="preserve">4138583000016635146</t>
  </si>
  <si>
    <t xml:space="preserve">Novotel Hotel - Al Bustan - Abu Dhabi</t>
  </si>
  <si>
    <t xml:space="preserve">4138583000016635138</t>
  </si>
  <si>
    <t xml:space="preserve">Swiss Butter - Sofitel Hotel - Downtown - Sheikh Zayed Road</t>
  </si>
  <si>
    <t xml:space="preserve">Musaffah Branch Sopranos Pizza Restaurant, 10th Street, Musaffah, M-3 24.369881, 54.521584</t>
  </si>
  <si>
    <t xml:space="preserve">Sopranos- Mushrif Airport Road - Sheikh Rashid Bin Saeed St</t>
  </si>
  <si>
    <t xml:space="preserve">4138583000016480112</t>
  </si>
  <si>
    <t xml:space="preserve">4138583000016415517</t>
  </si>
  <si>
    <t xml:space="preserve">4138583000016486934</t>
  </si>
  <si>
    <t xml:space="preserve">4138583000016486943</t>
  </si>
  <si>
    <t xml:space="preserve">4138583000016480132</t>
  </si>
  <si>
    <t xml:space="preserve">4138583000016492049</t>
  </si>
  <si>
    <t xml:space="preserve">4138583000016635310</t>
  </si>
  <si>
    <t xml:space="preserve">4138583000016635356</t>
  </si>
  <si>
    <t xml:space="preserve">Fairmont Bab Al Bahr , Abu Dhabi</t>
  </si>
  <si>
    <t xml:space="preserve">Fairmont Bab Al Bahr Hotel 
 P.O. Box 114304 
 Khor Al Maqta 
 AE - Abu Dhabi , United Arab Emirates</t>
  </si>
  <si>
    <t xml:space="preserve">Hudayriyat@wingstop.ae </t>
  </si>
  <si>
    <t xml:space="preserve">Unique Identifier 1 (email)</t>
  </si>
  <si>
    <t xml:space="preserve">Unique Alias (additional for emails that send to multiple branches)</t>
  </si>
  <si>
    <t xml:space="preserve">Customer Name</t>
  </si>
  <si>
    <t xml:space="preserve">Customer Id Number</t>
  </si>
  <si>
    <t xml:space="preserve">Billing Address</t>
  </si>
  <si>
    <t xml:space="preserve">Shipping Address</t>
  </si>
  <si>
    <t xml:space="preserve">Price</t>
  </si>
  <si>
    <t xml:space="preserve">Customer Item name( from LPO)</t>
  </si>
  <si>
    <t xml:space="preserve">System Item Name ( user input)</t>
  </si>
  <si>
    <t xml:space="preserve">Price ( filled by user Input)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</si>
</sst>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rgb="FF2C363A"/>
      <name val="Roboto"/>
      <family val="0"/>
      <charset val="1"/>
    </font>
    <font>
      <sz val="11"/>
      <color theme="1"/>
      <name val="Arial"/>
      <family val="0"/>
      <charset val="1"/>
    </font>
    <font>
      <sz val="11"/>
      <color rgb="FF000000"/>
      <name val="&quot;Google Sans&quot;"/>
      <family val="0"/>
      <charset val="1"/>
    </font>
    <font>
      <sz val="12"/>
      <color rgb="FF000000"/>
      <name val="Calibri"/>
      <family val="0"/>
      <charset val="1"/>
    </font>
    <font>
      <b val="true"/>
      <sz val="11"/>
      <color rgb="FF000000"/>
      <name val="&quot;Times New Roman&quot;"/>
      <family val="0"/>
      <charset val="1"/>
    </font>
    <font>
      <sz val="11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9F0FE"/>
      </patternFill>
    </fill>
    <fill>
      <patternFill patternType="solid">
        <fgColor rgb="FFFFF2CC"/>
        <bgColor rgb="FFFFFFFF"/>
      </patternFill>
    </fill>
    <fill>
      <patternFill patternType="solid">
        <fgColor rgb="FF000000"/>
        <bgColor rgb="FF003300"/>
      </patternFill>
    </fill>
    <fill>
      <patternFill patternType="solid">
        <fgColor rgb="FFE9F0F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FF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E9F0F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C36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AC1" headerRowCount="0" totalsRowCount="0" totalsRowShown="0">
  <tableColumns count="2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</tableColumns>
</table>
</file>

<file path=xl/tables/table2.xml><?xml version="1.0" encoding="utf-8"?>
<table xmlns="http://schemas.openxmlformats.org/spreadsheetml/2006/main" id="2" name="Table_2" displayName="Table_2" ref="A1:K1" headerRowCount="0" totalsRowCount="0" totalsRowShown="0">
  <tableColumns count="1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</tableColumns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AC972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I75" activeCellId="0" sqref="I75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27.38"/>
    <col collapsed="false" customWidth="true" hidden="false" outlineLevel="0" max="2" min="2" style="0" width="18.75"/>
    <col collapsed="false" customWidth="true" hidden="false" outlineLevel="0" max="3" min="3" style="0" width="40.63"/>
    <col collapsed="false" customWidth="true" hidden="false" outlineLevel="0" max="4" min="4" style="0" width="45.75"/>
    <col collapsed="false" customWidth="true" hidden="false" outlineLevel="0" max="5" min="5" style="0" width="75.17"/>
    <col collapsed="false" customWidth="true" hidden="false" outlineLevel="0" max="6" min="6" style="0" width="20.13"/>
    <col collapsed="false" customWidth="true" hidden="false" outlineLevel="0" max="7" min="7" style="0" width="47.13"/>
    <col collapsed="false" customWidth="true" hidden="false" outlineLevel="0" max="8" min="8" style="0" width="23.13"/>
    <col collapsed="false" customWidth="true" hidden="false" outlineLevel="0" max="13" min="13" style="0" width="18.6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customFormat="false" ht="15.75" hidden="false" customHeight="false" outlineLevel="0" collapsed="false">
      <c r="A2" s="5" t="s">
        <v>12</v>
      </c>
      <c r="B2" s="6" t="str">
        <f aca="false" t="array" ref="B2:B2">IFERROR(xlookup(F2,contacts!A:A,contacts!C:C),"")</f>
        <v/>
      </c>
      <c r="C2" s="7"/>
      <c r="D2" s="7"/>
      <c r="E2" s="8" t="s">
        <v>13</v>
      </c>
      <c r="F2" s="8" t="str">
        <f aca="false" t="array" ref="F2:F2">IFERROR(xlookup(E2,contacts!B:B,contacts!A:A),"")</f>
        <v/>
      </c>
      <c r="G2" s="8" t="s">
        <v>14</v>
      </c>
      <c r="H2" s="8" t="str">
        <f aca="false">IFERROR(__xludf.dummyfunction("IFERROR(INDEX(FILTER(addresses!B:B, (addresses!A:A=F2)*(addresses!C:C=G2)), 1), """")"),"4138583000013305019")</f>
        <v>4138583000013305019</v>
      </c>
      <c r="I2" s="9" t="b">
        <f aca="false">TRUE()</f>
        <v>1</v>
      </c>
      <c r="J2" s="10" t="n">
        <v>30</v>
      </c>
      <c r="K2" s="11" t="n">
        <v>1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customFormat="false" ht="15.75" hidden="false" customHeight="false" outlineLevel="0" collapsed="false">
      <c r="A3" s="5" t="s">
        <v>15</v>
      </c>
      <c r="B3" s="6" t="str">
        <f aca="false" t="array" ref="B3:B3">IFERROR(xlookup(F3,contacts!A:A,contacts!C:C),"")</f>
        <v/>
      </c>
      <c r="C3" s="7"/>
      <c r="D3" s="7"/>
      <c r="E3" s="8" t="s">
        <v>13</v>
      </c>
      <c r="F3" s="8" t="str">
        <f aca="false" t="array" ref="F3:F3">IFERROR(xlookup(E3,contacts!B:B,contacts!A:A),"")</f>
        <v/>
      </c>
      <c r="G3" s="8" t="s">
        <v>16</v>
      </c>
      <c r="H3" s="8" t="str">
        <f aca="false">IFERROR(__xludf.dummyfunction("IFERROR(INDEX(FILTER(addresses!B:B, (addresses!A:A=F3)*(addresses!C:C=G3)), 1), """")"),"4138583000015199862")</f>
        <v>4138583000015199862</v>
      </c>
      <c r="I3" s="9" t="b">
        <f aca="false">TRUE()</f>
        <v>1</v>
      </c>
      <c r="J3" s="10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customFormat="false" ht="15.75" hidden="false" customHeight="false" outlineLevel="0" collapsed="false">
      <c r="A4" s="5" t="s">
        <v>17</v>
      </c>
      <c r="B4" s="6" t="str">
        <f aca="false" t="array" ref="B4:B4">IFERROR(xlookup(F4,contacts!A:A,contacts!C:C),"")</f>
        <v/>
      </c>
      <c r="C4" s="7"/>
      <c r="D4" s="7"/>
      <c r="E4" s="8" t="s">
        <v>13</v>
      </c>
      <c r="F4" s="8" t="str">
        <f aca="false" t="array" ref="F4:F4">IFERROR(xlookup(E4,contacts!B:B,contacts!A:A),"")</f>
        <v/>
      </c>
      <c r="G4" s="8" t="s">
        <v>18</v>
      </c>
      <c r="H4" s="8" t="str">
        <f aca="false">IFERROR(__xludf.dummyfunction("IFERROR(INDEX(FILTER(addresses!B:B, (addresses!A:A=F4)*(addresses!C:C=G4)), 1), """")"),"4138583000010151077")</f>
        <v>4138583000010151077</v>
      </c>
      <c r="I4" s="9" t="b">
        <f aca="false">TRUE()</f>
        <v>1</v>
      </c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customFormat="false" ht="15.75" hidden="false" customHeight="false" outlineLevel="0" collapsed="false">
      <c r="A5" s="5" t="s">
        <v>19</v>
      </c>
      <c r="B5" s="6" t="str">
        <f aca="false" t="array" ref="B5:B5">IFERROR(xlookup(F5,contacts!A:A,contacts!C:C),"")</f>
        <v/>
      </c>
      <c r="C5" s="7"/>
      <c r="D5" s="7"/>
      <c r="E5" s="8" t="s">
        <v>13</v>
      </c>
      <c r="F5" s="8" t="str">
        <f aca="false" t="array" ref="F5:F5">IFERROR(xlookup(E5,contacts!B:B,contacts!A:A),"")</f>
        <v/>
      </c>
      <c r="G5" s="8" t="s">
        <v>20</v>
      </c>
      <c r="H5" s="8" t="str">
        <f aca="false">IFERROR(__xludf.dummyfunction("IFERROR(INDEX(FILTER(addresses!B:B, (addresses!A:A=F5)*(addresses!C:C=G5)), 1), """")"),"4138583000010151065")</f>
        <v>4138583000010151065</v>
      </c>
      <c r="I5" s="9" t="b">
        <f aca="false">TRUE()</f>
        <v>1</v>
      </c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customFormat="false" ht="15.75" hidden="false" customHeight="false" outlineLevel="0" collapsed="false">
      <c r="A6" s="5" t="s">
        <v>21</v>
      </c>
      <c r="B6" s="6" t="str">
        <f aca="false" t="array" ref="B6:B6">IFERROR(xlookup(F6,contacts!A:A,contacts!C:C),"")</f>
        <v/>
      </c>
      <c r="C6" s="7"/>
      <c r="D6" s="7"/>
      <c r="E6" s="8" t="s">
        <v>13</v>
      </c>
      <c r="F6" s="8" t="str">
        <f aca="false" t="array" ref="F6:F6">IFERROR(xlookup(E6,contacts!B:B,contacts!A:A),"")</f>
        <v/>
      </c>
      <c r="G6" s="8" t="s">
        <v>22</v>
      </c>
      <c r="H6" s="8" t="str">
        <f aca="false">IFERROR(__xludf.dummyfunction("IFERROR(INDEX(FILTER(addresses!B:B, (addresses!A:A=F6)*(addresses!C:C=G6)), 1), """")"),"4138583000015822383")</f>
        <v>4138583000015822383</v>
      </c>
      <c r="I6" s="9" t="b">
        <f aca="false">TRUE()</f>
        <v>1</v>
      </c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customFormat="false" ht="15.75" hidden="false" customHeight="false" outlineLevel="0" collapsed="false">
      <c r="A7" s="5" t="s">
        <v>23</v>
      </c>
      <c r="B7" s="6" t="str">
        <f aca="false" t="array" ref="B7:B7">IFERROR(xlookup(F7,contacts!A:A,contacts!C:C),"")</f>
        <v/>
      </c>
      <c r="C7" s="7"/>
      <c r="D7" s="7"/>
      <c r="E7" s="8" t="s">
        <v>13</v>
      </c>
      <c r="F7" s="8" t="str">
        <f aca="false" t="array" ref="F7:F7">IFERROR(xlookup(E7,contacts!B:B,contacts!A:A),"")</f>
        <v/>
      </c>
      <c r="G7" s="8" t="s">
        <v>24</v>
      </c>
      <c r="H7" s="8" t="str">
        <f aca="false">IFERROR(__xludf.dummyfunction("IFERROR(INDEX(FILTER(addresses!B:B, (addresses!A:A=F7)*(addresses!C:C=G7)), 1), """")"),"4138583000013315025")</f>
        <v>4138583000013315025</v>
      </c>
      <c r="I7" s="9" t="b">
        <f aca="false">TRUE()</f>
        <v>1</v>
      </c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customFormat="false" ht="15.75" hidden="false" customHeight="false" outlineLevel="0" collapsed="false">
      <c r="A8" s="5" t="s">
        <v>25</v>
      </c>
      <c r="B8" s="6" t="str">
        <f aca="false" t="array" ref="B8:B8">IFERROR(xlookup(F8,contacts!A:A,contacts!C:C),"")</f>
        <v/>
      </c>
      <c r="C8" s="7"/>
      <c r="D8" s="7"/>
      <c r="E8" s="8" t="s">
        <v>13</v>
      </c>
      <c r="F8" s="8" t="str">
        <f aca="false" t="array" ref="F8:F8">IFERROR(xlookup(E8,contacts!B:B,contacts!A:A),"")</f>
        <v/>
      </c>
      <c r="G8" s="8" t="s">
        <v>26</v>
      </c>
      <c r="H8" s="8" t="str">
        <f aca="false">IFERROR(__xludf.dummyfunction("IFERROR(INDEX(FILTER(addresses!B:B, (addresses!A:A=F8)*(addresses!C:C=G8)), 1), """")"),"4138583000010151041")</f>
        <v>4138583000010151041</v>
      </c>
      <c r="I8" s="9" t="b">
        <f aca="false">TRUE()</f>
        <v>1</v>
      </c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customFormat="false" ht="15.75" hidden="false" customHeight="false" outlineLevel="0" collapsed="false">
      <c r="A9" s="5" t="s">
        <v>27</v>
      </c>
      <c r="B9" s="6" t="str">
        <f aca="false" t="array" ref="B9:B9">IFERROR(xlookup(F9,contacts!A:A,contacts!C:C),"")</f>
        <v/>
      </c>
      <c r="C9" s="7"/>
      <c r="D9" s="7"/>
      <c r="E9" s="8" t="s">
        <v>13</v>
      </c>
      <c r="F9" s="8" t="str">
        <f aca="false" t="array" ref="F9:F9">IFERROR(xlookup(E9,contacts!B:B,contacts!A:A),"")</f>
        <v/>
      </c>
      <c r="G9" s="8" t="s">
        <v>28</v>
      </c>
      <c r="H9" s="8" t="str">
        <f aca="false">IFERROR(__xludf.dummyfunction("IFERROR(INDEX(FILTER(addresses!B:B, (addresses!A:A=F9)*(addresses!C:C=G9)), 1), """")"),"4138583000010151133")</f>
        <v>4138583000010151133</v>
      </c>
      <c r="I9" s="9" t="b">
        <f aca="false">TRUE()</f>
        <v>1</v>
      </c>
      <c r="J9" s="10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customFormat="false" ht="15.75" hidden="false" customHeight="false" outlineLevel="0" collapsed="false">
      <c r="A10" s="5" t="s">
        <v>29</v>
      </c>
      <c r="B10" s="6" t="str">
        <f aca="false" t="array" ref="B10:B10">IFERROR(xlookup(F10,contacts!A:A,contacts!C:C),"")</f>
        <v/>
      </c>
      <c r="C10" s="7"/>
      <c r="D10" s="7"/>
      <c r="E10" s="8" t="s">
        <v>13</v>
      </c>
      <c r="F10" s="8" t="str">
        <f aca="false" t="array" ref="F10:F10">IFERROR(xlookup(E10,contacts!B:B,contacts!A:A),"")</f>
        <v/>
      </c>
      <c r="G10" s="8" t="s">
        <v>30</v>
      </c>
      <c r="H10" s="8" t="str">
        <f aca="false">IFERROR(__xludf.dummyfunction("IFERROR(INDEX(FILTER(addresses!B:B, (addresses!A:A=F10)*(addresses!C:C=G10)), 1), """")"),"4138583000010151071")</f>
        <v>4138583000010151071</v>
      </c>
      <c r="I10" s="9" t="b">
        <f aca="false">TRUE()</f>
        <v>1</v>
      </c>
      <c r="J10" s="10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customFormat="false" ht="15.75" hidden="false" customHeight="false" outlineLevel="0" collapsed="false">
      <c r="A11" s="5" t="s">
        <v>31</v>
      </c>
      <c r="B11" s="6" t="str">
        <f aca="false" t="array" ref="B11:B11">IFERROR(xlookup(F11,contacts!A:A,contacts!C:C),"")</f>
        <v/>
      </c>
      <c r="C11" s="7"/>
      <c r="D11" s="7"/>
      <c r="E11" s="8" t="s">
        <v>13</v>
      </c>
      <c r="F11" s="8" t="str">
        <f aca="false" t="array" ref="F11:F11">IFERROR(xlookup(E11,contacts!B:B,contacts!A:A),"")</f>
        <v/>
      </c>
      <c r="G11" s="8" t="s">
        <v>32</v>
      </c>
      <c r="H11" s="8" t="str">
        <f aca="false">IFERROR(__xludf.dummyfunction("IFERROR(INDEX(FILTER(addresses!B:B, (addresses!A:A=F11)*(addresses!C:C=G11)), 1), """")"),"4138583000010151023")</f>
        <v>4138583000010151023</v>
      </c>
      <c r="I11" s="10" t="s">
        <v>33</v>
      </c>
      <c r="J11" s="10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customFormat="false" ht="15.75" hidden="false" customHeight="false" outlineLevel="0" collapsed="false">
      <c r="A12" s="5" t="s">
        <v>34</v>
      </c>
      <c r="B12" s="6" t="str">
        <f aca="false" t="array" ref="B12:B12">IFERROR(xlookup(F12,contacts!A:A,contacts!C:C),"")</f>
        <v/>
      </c>
      <c r="C12" s="7"/>
      <c r="D12" s="7"/>
      <c r="E12" s="8" t="s">
        <v>13</v>
      </c>
      <c r="F12" s="8" t="str">
        <f aca="false" t="array" ref="F12:F12">IFERROR(xlookup(E12,contacts!B:B,contacts!A:A),"")</f>
        <v/>
      </c>
      <c r="G12" s="8" t="s">
        <v>35</v>
      </c>
      <c r="H12" s="8" t="str">
        <f aca="false">IFERROR(__xludf.dummyfunction("IFERROR(INDEX(FILTER(addresses!B:B, (addresses!A:A=F12)*(addresses!C:C=G12)), 1), """")"),"4138583000009077005")</f>
        <v>4138583000009077005</v>
      </c>
      <c r="I12" s="9" t="b">
        <f aca="false">TRUE()</f>
        <v>1</v>
      </c>
      <c r="J12" s="1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customFormat="false" ht="15.75" hidden="false" customHeight="false" outlineLevel="0" collapsed="false">
      <c r="A13" s="5" t="s">
        <v>36</v>
      </c>
      <c r="B13" s="6" t="str">
        <f aca="false" t="array" ref="B13:B13">IFERROR(xlookup(F13,contacts!A:A,contacts!C:C),"")</f>
        <v/>
      </c>
      <c r="C13" s="7"/>
      <c r="D13" s="7"/>
      <c r="E13" s="8" t="s">
        <v>13</v>
      </c>
      <c r="F13" s="8" t="str">
        <f aca="false" t="array" ref="F13:F13">IFERROR(xlookup(E13,contacts!B:B,contacts!A:A),"")</f>
        <v/>
      </c>
      <c r="G13" s="8" t="s">
        <v>37</v>
      </c>
      <c r="H13" s="8" t="str">
        <f aca="false">IFERROR(__xludf.dummyfunction("IFERROR(INDEX(FILTER(addresses!B:B, (addresses!A:A=F13)*(addresses!C:C=G13)), 1), """")"),"4138583000010151139")</f>
        <v>4138583000010151139</v>
      </c>
      <c r="I13" s="9" t="b">
        <f aca="false">TRUE()</f>
        <v>1</v>
      </c>
      <c r="J13" s="10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customFormat="false" ht="15.75" hidden="false" customHeight="false" outlineLevel="0" collapsed="false">
      <c r="A14" s="5" t="s">
        <v>38</v>
      </c>
      <c r="B14" s="6" t="str">
        <f aca="false" t="array" ref="B14:B14">IFERROR(xlookup(F14,contacts!A:A,contacts!C:C),"")</f>
        <v/>
      </c>
      <c r="C14" s="7"/>
      <c r="D14" s="7"/>
      <c r="E14" s="8" t="s">
        <v>13</v>
      </c>
      <c r="F14" s="8" t="str">
        <f aca="false" t="array" ref="F14:F14">IFERROR(xlookup(E14,contacts!B:B,contacts!A:A),"")</f>
        <v/>
      </c>
      <c r="G14" s="8" t="s">
        <v>39</v>
      </c>
      <c r="H14" s="8" t="str">
        <f aca="false">IFERROR(__xludf.dummyfunction("IFERROR(INDEX(FILTER(addresses!B:B, (addresses!A:A=F14)*(addresses!C:C=G14)), 1), """")"),"4138583000013126571")</f>
        <v>4138583000013126571</v>
      </c>
      <c r="I14" s="9" t="b">
        <f aca="false">TRUE()</f>
        <v>1</v>
      </c>
      <c r="J14" s="10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customFormat="false" ht="15.75" hidden="false" customHeight="false" outlineLevel="0" collapsed="false">
      <c r="A15" s="5" t="s">
        <v>40</v>
      </c>
      <c r="B15" s="6" t="str">
        <f aca="false" t="array" ref="B15:B15">IFERROR(xlookup(F15,contacts!A:A,contacts!C:C),"")</f>
        <v/>
      </c>
      <c r="C15" s="7"/>
      <c r="D15" s="7"/>
      <c r="E15" s="8" t="s">
        <v>13</v>
      </c>
      <c r="F15" s="8" t="str">
        <f aca="false" t="array" ref="F15:F15">IFERROR(xlookup(E15,contacts!B:B,contacts!A:A),"")</f>
        <v/>
      </c>
      <c r="G15" s="8" t="s">
        <v>41</v>
      </c>
      <c r="H15" s="8" t="str">
        <f aca="false">IFERROR(__xludf.dummyfunction("IFERROR(INDEX(FILTER(addresses!B:B, (addresses!A:A=F15)*(addresses!C:C=G15)), 1), """")"),"4138583000010151035")</f>
        <v>4138583000010151035</v>
      </c>
      <c r="I15" s="9" t="b">
        <f aca="false">TRUE()</f>
        <v>1</v>
      </c>
      <c r="J15" s="10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customFormat="false" ht="15.75" hidden="false" customHeight="false" outlineLevel="0" collapsed="false">
      <c r="A16" s="5" t="s">
        <v>42</v>
      </c>
      <c r="B16" s="6" t="str">
        <f aca="false" t="array" ref="B16:B16">IFERROR(xlookup(F16,contacts!A:A,contacts!C:C),"")</f>
        <v/>
      </c>
      <c r="C16" s="7"/>
      <c r="D16" s="7"/>
      <c r="E16" s="8" t="s">
        <v>13</v>
      </c>
      <c r="F16" s="8" t="str">
        <f aca="false" t="array" ref="F16:F16">IFERROR(xlookup(E16,contacts!B:B,contacts!A:A),"")</f>
        <v/>
      </c>
      <c r="G16" s="8" t="s">
        <v>43</v>
      </c>
      <c r="H16" s="8" t="str">
        <f aca="false">IFERROR(__xludf.dummyfunction("IFERROR(INDEX(FILTER(addresses!B:B, (addresses!A:A=F16)*(addresses!C:C=G16)), 1), """")"),"4138583000010151089")</f>
        <v>4138583000010151089</v>
      </c>
      <c r="I16" s="9" t="b">
        <f aca="false">TRUE()</f>
        <v>1</v>
      </c>
      <c r="J16" s="10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customFormat="false" ht="15.75" hidden="false" customHeight="false" outlineLevel="0" collapsed="false">
      <c r="A17" s="5" t="s">
        <v>44</v>
      </c>
      <c r="B17" s="6" t="str">
        <f aca="false" t="array" ref="B17:B17">IFERROR(xlookup(F17,contacts!A:A,contacts!C:C),"")</f>
        <v/>
      </c>
      <c r="C17" s="7"/>
      <c r="D17" s="7"/>
      <c r="E17" s="8" t="s">
        <v>13</v>
      </c>
      <c r="F17" s="8" t="str">
        <f aca="false" t="array" ref="F17:F17">IFERROR(xlookup(E17,contacts!B:B,contacts!A:A),"")</f>
        <v/>
      </c>
      <c r="G17" s="8" t="s">
        <v>30</v>
      </c>
      <c r="H17" s="8" t="str">
        <f aca="false">IFERROR(__xludf.dummyfunction("IFERROR(INDEX(FILTER(addresses!B:B, (addresses!A:A=F17)*(addresses!C:C=G17)), 1), """")"),"4138583000010151071")</f>
        <v>4138583000010151071</v>
      </c>
      <c r="I17" s="9" t="b">
        <f aca="false">TRUE()</f>
        <v>1</v>
      </c>
      <c r="J17" s="10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customFormat="false" ht="15.75" hidden="false" customHeight="false" outlineLevel="0" collapsed="false">
      <c r="A18" s="5" t="s">
        <v>45</v>
      </c>
      <c r="B18" s="6" t="str">
        <f aca="false" t="array" ref="B18:B18">IFERROR(xlookup(F18,contacts!A:A,contacts!C:C),"")</f>
        <v/>
      </c>
      <c r="C18" s="7"/>
      <c r="D18" s="7"/>
      <c r="E18" s="8" t="s">
        <v>13</v>
      </c>
      <c r="F18" s="8" t="str">
        <f aca="false" t="array" ref="F18:F18">IFERROR(xlookup(E18,contacts!B:B,contacts!A:A),"")</f>
        <v/>
      </c>
      <c r="G18" s="8" t="s">
        <v>46</v>
      </c>
      <c r="H18" s="8" t="str">
        <f aca="false">IFERROR(__xludf.dummyfunction("IFERROR(INDEX(FILTER(addresses!B:B, (addresses!A:A=F18)*(addresses!C:C=G18)), 1), """")"),"4138583000010151059")</f>
        <v>4138583000010151059</v>
      </c>
      <c r="I18" s="9" t="b">
        <f aca="false">TRUE()</f>
        <v>1</v>
      </c>
      <c r="J18" s="10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customFormat="false" ht="15.75" hidden="false" customHeight="false" outlineLevel="0" collapsed="false">
      <c r="A19" s="5" t="s">
        <v>47</v>
      </c>
      <c r="B19" s="6" t="str">
        <f aca="false" t="array" ref="B19:B19">IFERROR(xlookup(F19,contacts!A:A,contacts!C:C),"")</f>
        <v/>
      </c>
      <c r="C19" s="7"/>
      <c r="D19" s="7"/>
      <c r="E19" s="8" t="s">
        <v>13</v>
      </c>
      <c r="F19" s="8" t="str">
        <f aca="false" t="array" ref="F19:F19">IFERROR(xlookup(E19,contacts!B:B,contacts!A:A),"")</f>
        <v/>
      </c>
      <c r="G19" s="8" t="s">
        <v>48</v>
      </c>
      <c r="H19" s="8" t="str">
        <f aca="false">IFERROR(__xludf.dummyfunction("IFERROR(INDEX(FILTER(addresses!B:B, (addresses!A:A=F19)*(addresses!C:C=G19)), 1), """")"),"4138583000010151101")</f>
        <v>4138583000010151101</v>
      </c>
      <c r="I19" s="9" t="b">
        <f aca="false">TRUE()</f>
        <v>1</v>
      </c>
      <c r="J19" s="10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customFormat="false" ht="15.75" hidden="false" customHeight="false" outlineLevel="0" collapsed="false">
      <c r="A20" s="5" t="s">
        <v>49</v>
      </c>
      <c r="B20" s="6" t="str">
        <f aca="false" t="array" ref="B20:B20">IFERROR(xlookup(F20,contacts!A:A,contacts!C:C),"")</f>
        <v/>
      </c>
      <c r="C20" s="7"/>
      <c r="D20" s="7"/>
      <c r="E20" s="8" t="s">
        <v>13</v>
      </c>
      <c r="F20" s="8" t="str">
        <f aca="false" t="array" ref="F20:F20">IFERROR(xlookup(E20,contacts!B:B,contacts!A:A),"")</f>
        <v/>
      </c>
      <c r="G20" s="8" t="s">
        <v>50</v>
      </c>
      <c r="H20" s="8" t="str">
        <f aca="false">IFERROR(__xludf.dummyfunction("IFERROR(INDEX(FILTER(addresses!B:B, (addresses!A:A=F20)*(addresses!C:C=G20)), 1), """")"),"4138583000010151029")</f>
        <v>4138583000010151029</v>
      </c>
      <c r="I20" s="9" t="b">
        <f aca="false">TRUE()</f>
        <v>1</v>
      </c>
      <c r="J20" s="10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customFormat="false" ht="15.75" hidden="false" customHeight="false" outlineLevel="0" collapsed="false">
      <c r="A21" s="5" t="s">
        <v>51</v>
      </c>
      <c r="B21" s="6" t="str">
        <f aca="false" t="array" ref="B21:B21">IFERROR(xlookup(F21,contacts!A:A,contacts!C:C),"")</f>
        <v/>
      </c>
      <c r="C21" s="7"/>
      <c r="D21" s="7"/>
      <c r="E21" s="8" t="s">
        <v>13</v>
      </c>
      <c r="F21" s="8" t="str">
        <f aca="false" t="array" ref="F21:F21">IFERROR(xlookup(E21,contacts!B:B,contacts!A:A),"")</f>
        <v/>
      </c>
      <c r="G21" s="8" t="s">
        <v>52</v>
      </c>
      <c r="H21" s="8" t="str">
        <f aca="false">IFERROR(__xludf.dummyfunction("IFERROR(INDEX(FILTER(addresses!B:B, (addresses!A:A=F21)*(addresses!C:C=G21)), 1), """")"),"4138583000012881495")</f>
        <v>4138583000012881495</v>
      </c>
      <c r="I21" s="9" t="b">
        <f aca="false">TRUE()</f>
        <v>1</v>
      </c>
      <c r="J21" s="10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customFormat="false" ht="15.75" hidden="false" customHeight="false" outlineLevel="0" collapsed="false">
      <c r="A22" s="5" t="s">
        <v>53</v>
      </c>
      <c r="B22" s="6" t="str">
        <f aca="false" t="array" ref="B22:B22">IFERROR(xlookup(F22,contacts!A:A,contacts!C:C),"")</f>
        <v/>
      </c>
      <c r="C22" s="7"/>
      <c r="D22" s="7"/>
      <c r="E22" s="8" t="s">
        <v>13</v>
      </c>
      <c r="F22" s="8" t="str">
        <f aca="false" t="array" ref="F22:F22">IFERROR(xlookup(E22,contacts!B:B,contacts!A:A),"")</f>
        <v/>
      </c>
      <c r="G22" s="8" t="s">
        <v>54</v>
      </c>
      <c r="H22" s="8" t="str">
        <f aca="false">IFERROR(__xludf.dummyfunction("IFERROR(INDEX(FILTER(addresses!B:B, (addresses!A:A=F22)*(addresses!C:C=G22)), 1), """")"),"4138583000010151083")</f>
        <v>4138583000010151083</v>
      </c>
      <c r="I22" s="9" t="b">
        <f aca="false">TRUE()</f>
        <v>1</v>
      </c>
      <c r="J22" s="10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customFormat="false" ht="15.75" hidden="false" customHeight="false" outlineLevel="0" collapsed="false">
      <c r="A23" s="5" t="s">
        <v>55</v>
      </c>
      <c r="B23" s="6" t="str">
        <f aca="false" t="array" ref="B23:B23">IFERROR(xlookup(F23,contacts!A:A,contacts!C:C),"")</f>
        <v/>
      </c>
      <c r="C23" s="7"/>
      <c r="D23" s="7"/>
      <c r="E23" s="8" t="s">
        <v>13</v>
      </c>
      <c r="F23" s="8" t="str">
        <f aca="false" t="array" ref="F23:F23">IFERROR(xlookup(E23,contacts!B:B,contacts!A:A),"")</f>
        <v/>
      </c>
      <c r="G23" s="8" t="s">
        <v>56</v>
      </c>
      <c r="H23" s="8" t="str">
        <f aca="false">IFERROR(__xludf.dummyfunction("IFERROR(INDEX(FILTER(addresses!B:B, (addresses!A:A=F23)*(addresses!C:C=G23)), 1), """")"),"4138583000013119166")</f>
        <v>4138583000013119166</v>
      </c>
      <c r="I23" s="9" t="b">
        <f aca="false">TRUE()</f>
        <v>1</v>
      </c>
      <c r="J23" s="10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customFormat="false" ht="15.75" hidden="false" customHeight="false" outlineLevel="0" collapsed="false">
      <c r="A24" s="12" t="s">
        <v>57</v>
      </c>
      <c r="B24" s="13" t="str">
        <f aca="false" t="array" ref="B24:B24">IFERROR(xlookup(F24,contacts!A:A,contacts!C:C),"")</f>
        <v/>
      </c>
      <c r="C24" s="14"/>
      <c r="D24" s="14"/>
      <c r="E24" s="15" t="s">
        <v>13</v>
      </c>
      <c r="F24" s="15" t="str">
        <f aca="false" t="array" ref="F24:F24">IFERROR(xlookup(E24,contacts!B:B,contacts!A:A),"")</f>
        <v/>
      </c>
      <c r="G24" s="15" t="s">
        <v>58</v>
      </c>
      <c r="H24" s="8" t="str">
        <f aca="false">IFERROR(__xludf.dummyfunction("IFERROR(INDEX(FILTER(addresses!B:B, (addresses!A:A=F24)*(addresses!C:C=G24)), 1), """")"),"4138583000012249109")</f>
        <v>4138583000012249109</v>
      </c>
      <c r="I24" s="16" t="b">
        <f aca="false">TRUE()</f>
        <v>1</v>
      </c>
      <c r="J24" s="17"/>
      <c r="K24" s="14"/>
      <c r="L24" s="14"/>
      <c r="M24" s="7"/>
      <c r="N24" s="7"/>
      <c r="O24" s="7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customFormat="false" ht="15.75" hidden="false" customHeight="false" outlineLevel="0" collapsed="false">
      <c r="A25" s="11" t="s">
        <v>59</v>
      </c>
      <c r="B25" s="13" t="str">
        <f aca="false" t="array" ref="B25:B25">IFERROR(xlookup(F25,contacts!A:A,contacts!C:C),"")</f>
        <v/>
      </c>
      <c r="C25" s="7"/>
      <c r="D25" s="7"/>
      <c r="E25" s="8" t="s">
        <v>13</v>
      </c>
      <c r="F25" s="15" t="str">
        <f aca="false" t="array" ref="F25:F25">IFERROR(xlookup(E25,contacts!B:B,contacts!A:A),"")</f>
        <v/>
      </c>
      <c r="G25" s="8" t="s">
        <v>60</v>
      </c>
      <c r="H25" s="8" t="str">
        <f aca="false">IFERROR(__xludf.dummyfunction("IFERROR(INDEX(FILTER(addresses!B:B, (addresses!A:A=F25)*(addresses!C:C=G25)), 1), """")"),"4138583000010164435")</f>
        <v>4138583000010164435</v>
      </c>
      <c r="I25" s="9" t="b">
        <f aca="false">TRUE()</f>
        <v>1</v>
      </c>
      <c r="J25" s="10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customFormat="false" ht="15.75" hidden="false" customHeight="false" outlineLevel="0" collapsed="false">
      <c r="A26" s="11" t="s">
        <v>61</v>
      </c>
      <c r="B26" s="6" t="str">
        <f aca="false" t="array" ref="B26:B26">IFERROR(xlookup(F26,contacts!A:A,contacts!C:C),"")</f>
        <v/>
      </c>
      <c r="C26" s="7"/>
      <c r="D26" s="7"/>
      <c r="E26" s="8" t="s">
        <v>13</v>
      </c>
      <c r="F26" s="8" t="str">
        <f aca="false" t="array" ref="F26:F26">IFERROR(xlookup(E26,contacts!B:B,contacts!A:A),"")</f>
        <v/>
      </c>
      <c r="G26" s="8" t="s">
        <v>62</v>
      </c>
      <c r="H26" s="8" t="str">
        <f aca="false">IFERROR(__xludf.dummyfunction("IFERROR(INDEX(FILTER(addresses!B:B, (addresses!A:A=F26)*(addresses!C:C=G26)), 1), """")"),"4138583000010151115")</f>
        <v>4138583000010151115</v>
      </c>
      <c r="I26" s="9" t="b">
        <f aca="false">TRUE()</f>
        <v>1</v>
      </c>
      <c r="J26" s="10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customFormat="false" ht="15.75" hidden="false" customHeight="false" outlineLevel="0" collapsed="false">
      <c r="A27" s="11" t="s">
        <v>63</v>
      </c>
      <c r="B27" s="6" t="str">
        <f aca="false" t="array" ref="B27:B27">IFERROR(xlookup(F27,contacts!A:A,contacts!C:C),"")</f>
        <v/>
      </c>
      <c r="C27" s="7"/>
      <c r="D27" s="7"/>
      <c r="E27" s="8" t="s">
        <v>13</v>
      </c>
      <c r="F27" s="8" t="str">
        <f aca="false" t="array" ref="F27:F27">IFERROR(xlookup(E27,contacts!B:B,contacts!A:A),"")</f>
        <v/>
      </c>
      <c r="G27" s="8" t="s">
        <v>64</v>
      </c>
      <c r="H27" s="8" t="str">
        <f aca="false">IFERROR(__xludf.dummyfunction("IFERROR(INDEX(FILTER(addresses!B:B, (addresses!A:A=F27)*(addresses!C:C=G27)), 1), """")"),"4138583000009230634")</f>
        <v>4138583000009230634</v>
      </c>
      <c r="I27" s="9" t="b">
        <f aca="false">TRUE()</f>
        <v>1</v>
      </c>
      <c r="J27" s="10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customFormat="false" ht="15.75" hidden="false" customHeight="false" outlineLevel="0" collapsed="false">
      <c r="A28" s="11" t="s">
        <v>65</v>
      </c>
      <c r="B28" s="6" t="str">
        <f aca="false" t="array" ref="B28:B28">IFERROR(xlookup(F28,contacts!A:A,contacts!C:C),"")</f>
        <v/>
      </c>
      <c r="C28" s="7"/>
      <c r="D28" s="7"/>
      <c r="E28" s="8" t="s">
        <v>13</v>
      </c>
      <c r="F28" s="8" t="str">
        <f aca="false" t="array" ref="F28:F28">IFERROR(xlookup(E28,contacts!B:B,contacts!A:A),"")</f>
        <v/>
      </c>
      <c r="G28" s="8" t="s">
        <v>66</v>
      </c>
      <c r="H28" s="8" t="str">
        <f aca="false">IFERROR(__xludf.dummyfunction("IFERROR(INDEX(FILTER(addresses!B:B, (addresses!A:A=F28)*(addresses!C:C=G28)), 1), """")"),"4138583000010151121")</f>
        <v>4138583000010151121</v>
      </c>
      <c r="I28" s="9" t="b">
        <f aca="false">TRUE()</f>
        <v>1</v>
      </c>
      <c r="J28" s="10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customFormat="false" ht="15.75" hidden="false" customHeight="false" outlineLevel="0" collapsed="false">
      <c r="A29" s="11" t="s">
        <v>67</v>
      </c>
      <c r="B29" s="6" t="str">
        <f aca="false" t="array" ref="B29:B29">IFERROR(xlookup(F29,contacts!A:A,contacts!C:C),"")</f>
        <v/>
      </c>
      <c r="C29" s="7"/>
      <c r="D29" s="7"/>
      <c r="E29" s="8" t="s">
        <v>13</v>
      </c>
      <c r="F29" s="8" t="str">
        <f aca="false" t="array" ref="F29:F29">IFERROR(xlookup(E26,contacts!B:B,contacts!A:A),"")</f>
        <v/>
      </c>
      <c r="G29" s="8" t="s">
        <v>68</v>
      </c>
      <c r="H29" s="8" t="str">
        <f aca="false">IFERROR(__xludf.dummyfunction("IFERROR(INDEX(FILTER(addresses!B:B, (addresses!A:A=F29)*(addresses!C:C=G29)), 1), """")"),"4138583000010151053")</f>
        <v>4138583000010151053</v>
      </c>
      <c r="I29" s="9" t="b">
        <f aca="false">TRUE()</f>
        <v>1</v>
      </c>
      <c r="J29" s="10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customFormat="false" ht="15.75" hidden="false" customHeight="false" outlineLevel="0" collapsed="false">
      <c r="A30" s="18" t="s">
        <v>69</v>
      </c>
      <c r="B30" s="6" t="str">
        <f aca="false" t="array" ref="B30:B30">IFERROR(xlookup(F30,contacts!A:A,contacts!C:C),"")</f>
        <v/>
      </c>
      <c r="C30" s="7"/>
      <c r="D30" s="7"/>
      <c r="E30" s="8" t="s">
        <v>13</v>
      </c>
      <c r="F30" s="8" t="str">
        <f aca="false" t="array" ref="F30:F30">IFERROR(xlookup(E30,contacts!B:B,contacts!A:A),"")</f>
        <v/>
      </c>
      <c r="G30" s="8" t="s">
        <v>70</v>
      </c>
      <c r="H30" s="8" t="str">
        <f aca="false">IFERROR(__xludf.dummyfunction("IFERROR(INDEX(FILTER(addresses!B:B, (addresses!A:A=F30)*(addresses!C:C=G30)), 1), """")"),"4138583000010151127")</f>
        <v>4138583000010151127</v>
      </c>
      <c r="I30" s="9" t="b">
        <f aca="false">TRUE()</f>
        <v>1</v>
      </c>
      <c r="J30" s="10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customFormat="false" ht="15.75" hidden="false" customHeight="false" outlineLevel="0" collapsed="false">
      <c r="A31" s="18" t="s">
        <v>71</v>
      </c>
      <c r="B31" s="6" t="str">
        <f aca="false" t="array" ref="B31:B31">IFERROR(xlookup(F31,contacts!A:A,contacts!C:C),"")</f>
        <v/>
      </c>
      <c r="C31" s="7"/>
      <c r="D31" s="7"/>
      <c r="E31" s="8" t="s">
        <v>13</v>
      </c>
      <c r="F31" s="8" t="str">
        <f aca="false" t="array" ref="F31:F31">IFERROR(xlookup(E29,contacts!B:B,contacts!A:A),"")</f>
        <v/>
      </c>
      <c r="G31" s="8" t="s">
        <v>72</v>
      </c>
      <c r="H31" s="8" t="str">
        <f aca="false">IFERROR(__xludf.dummyfunction("IFERROR(INDEX(FILTER(addresses!B:B, (addresses!A:A=F31)*(addresses!C:C=G31)), 1), """")"),"4138583000009094517")</f>
        <v>4138583000009094517</v>
      </c>
      <c r="I31" s="9" t="b">
        <f aca="false">TRUE()</f>
        <v>1</v>
      </c>
      <c r="J31" s="10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customFormat="false" ht="15.75" hidden="false" customHeight="false" outlineLevel="0" collapsed="false">
      <c r="A32" s="18" t="s">
        <v>73</v>
      </c>
      <c r="B32" s="6" t="str">
        <f aca="false" t="array" ref="B32:B32">IFERROR(xlookup(F32,contacts!A:A,contacts!C:C),"")</f>
        <v/>
      </c>
      <c r="C32" s="7"/>
      <c r="D32" s="7"/>
      <c r="E32" s="8" t="s">
        <v>13</v>
      </c>
      <c r="F32" s="8" t="str">
        <f aca="false" t="array" ref="F32:F32">IFERROR(xlookup(E30,contacts!B:B,contacts!A:A),"")</f>
        <v/>
      </c>
      <c r="G32" s="8" t="s">
        <v>74</v>
      </c>
      <c r="H32" s="8" t="str">
        <f aca="false">IFERROR(__xludf.dummyfunction("IFERROR(INDEX(FILTER(addresses!B:B, (addresses!A:A=F32)*(addresses!C:C=G32)), 1), """")"),"4138583000013569025")</f>
        <v>4138583000013569025</v>
      </c>
      <c r="I32" s="9" t="b">
        <f aca="false">TRUE()</f>
        <v>1</v>
      </c>
      <c r="J32" s="10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customFormat="false" ht="15.75" hidden="false" customHeight="false" outlineLevel="0" collapsed="false">
      <c r="A33" s="12" t="s">
        <v>75</v>
      </c>
      <c r="B33" s="6" t="str">
        <f aca="false" t="array" ref="B33:B33">IFERROR(xlookup(F33,contacts!A:A,contacts!C:C),"")</f>
        <v/>
      </c>
      <c r="C33" s="7"/>
      <c r="D33" s="7"/>
      <c r="E33" s="8" t="s">
        <v>76</v>
      </c>
      <c r="F33" s="8" t="str">
        <f aca="false" t="array" ref="F33:F33">IFERROR(xlookup(E33,contacts!B:B,contacts!A:A),"")</f>
        <v/>
      </c>
      <c r="G33" s="8" t="s">
        <v>77</v>
      </c>
      <c r="H33" s="8" t="str">
        <f aca="false">IFERROR(__xludf.dummyfunction("IFERROR(INDEX(FILTER(addresses!B:B, (addresses!A:A=F33)*(addresses!C:C=G33)), 1), """")"),"4138583000004887143")</f>
        <v>4138583000004887143</v>
      </c>
      <c r="I33" s="9" t="b">
        <f aca="false">TRUE()</f>
        <v>1</v>
      </c>
      <c r="J33" s="10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customFormat="false" ht="15.75" hidden="false" customHeight="false" outlineLevel="0" collapsed="false">
      <c r="A34" s="12" t="s">
        <v>78</v>
      </c>
      <c r="B34" s="6" t="str">
        <f aca="false" t="array" ref="B34:B34">IFERROR(xlookup(F34,contacts!A:A,contacts!C:C),"")</f>
        <v/>
      </c>
      <c r="C34" s="7"/>
      <c r="D34" s="7"/>
      <c r="E34" s="8" t="s">
        <v>76</v>
      </c>
      <c r="F34" s="8" t="str">
        <f aca="false" t="array" ref="F34:F34">IFERROR(xlookup(E34,contacts!B:B,contacts!A:A),"")</f>
        <v/>
      </c>
      <c r="G34" s="8" t="s">
        <v>79</v>
      </c>
      <c r="H34" s="8" t="str">
        <f aca="false">IFERROR(__xludf.dummyfunction("IFERROR(INDEX(FILTER(addresses!B:B, (addresses!A:A=F34)*(addresses!C:C=G34)), 1), """")"),"4138583000004877117")</f>
        <v>4138583000004877117</v>
      </c>
      <c r="I34" s="9" t="b">
        <f aca="false">TRUE()</f>
        <v>1</v>
      </c>
      <c r="J34" s="10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customFormat="false" ht="15.75" hidden="false" customHeight="false" outlineLevel="0" collapsed="false">
      <c r="A35" s="11" t="s">
        <v>80</v>
      </c>
      <c r="B35" s="6" t="str">
        <f aca="false" t="array" ref="B35:B35">IFERROR(xlookup(F35,contacts!A:A,contacts!C:C),"")</f>
        <v/>
      </c>
      <c r="C35" s="7"/>
      <c r="D35" s="7"/>
      <c r="E35" s="8" t="s">
        <v>76</v>
      </c>
      <c r="F35" s="8" t="str">
        <f aca="false" t="array" ref="F35:F35">IFERROR(xlookup(E35,contacts!B:B,contacts!A:A),"")</f>
        <v/>
      </c>
      <c r="G35" s="8" t="s">
        <v>81</v>
      </c>
      <c r="H35" s="8" t="str">
        <f aca="false">IFERROR(__xludf.dummyfunction("IFERROR(INDEX(FILTER(addresses!B:B, (addresses!A:A=F35)*(addresses!C:C=G35)), 1), """")"),"4138583000010663455")</f>
        <v>4138583000010663455</v>
      </c>
      <c r="I35" s="9" t="b">
        <f aca="false">TRUE()</f>
        <v>1</v>
      </c>
      <c r="J35" s="10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customFormat="false" ht="15.75" hidden="false" customHeight="false" outlineLevel="0" collapsed="false">
      <c r="A36" s="11" t="s">
        <v>82</v>
      </c>
      <c r="B36" s="6" t="str">
        <f aca="false" t="array" ref="B36:B36">IFERROR(xlookup(F36,contacts!A:A,contacts!C:C),"")</f>
        <v/>
      </c>
      <c r="C36" s="7"/>
      <c r="D36" s="7"/>
      <c r="E36" s="8" t="s">
        <v>76</v>
      </c>
      <c r="F36" s="8" t="str">
        <f aca="false" t="array" ref="F36:F36">IFERROR(xlookup(E36,contacts!B:B,contacts!A:A),"")</f>
        <v/>
      </c>
      <c r="G36" s="8" t="s">
        <v>83</v>
      </c>
      <c r="H36" s="8" t="str">
        <f aca="false">IFERROR(__xludf.dummyfunction("IFERROR(INDEX(FILTER(addresses!B:B, (addresses!A:A=F36)*(addresses!C:C=G36)), 1), """")"),"4138583000004682179")</f>
        <v>4138583000004682179</v>
      </c>
      <c r="I36" s="9" t="b">
        <f aca="false">TRUE()</f>
        <v>1</v>
      </c>
      <c r="J36" s="10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customFormat="false" ht="15.75" hidden="false" customHeight="false" outlineLevel="0" collapsed="false">
      <c r="A37" s="11" t="s">
        <v>84</v>
      </c>
      <c r="B37" s="6" t="str">
        <f aca="false" t="array" ref="B37:B37">IFERROR(xlookup(F37,contacts!A:A,contacts!C:C),"")</f>
        <v/>
      </c>
      <c r="C37" s="7"/>
      <c r="D37" s="7"/>
      <c r="E37" s="8" t="s">
        <v>76</v>
      </c>
      <c r="F37" s="8" t="str">
        <f aca="false" t="array" ref="F37:F37">IFERROR(xlookup(E37,contacts!B:B,contacts!A:A),"")</f>
        <v/>
      </c>
      <c r="G37" s="8" t="s">
        <v>81</v>
      </c>
      <c r="H37" s="8" t="str">
        <f aca="false">IFERROR(__xludf.dummyfunction("IFERROR(INDEX(FILTER(addresses!B:B, (addresses!A:A=F37)*(addresses!C:C=G37)), 1), """")"),"4138583000010663455")</f>
        <v>4138583000010663455</v>
      </c>
      <c r="I37" s="9" t="b">
        <f aca="false">TRUE()</f>
        <v>1</v>
      </c>
      <c r="J37" s="10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customFormat="false" ht="15.75" hidden="false" customHeight="false" outlineLevel="0" collapsed="false">
      <c r="A38" s="11" t="s">
        <v>85</v>
      </c>
      <c r="B38" s="6" t="str">
        <f aca="false" t="array" ref="B38:B38">IFERROR(xlookup(F38,contacts!A:A,contacts!C:C),"")</f>
        <v/>
      </c>
      <c r="C38" s="7"/>
      <c r="D38" s="7"/>
      <c r="E38" s="8" t="s">
        <v>76</v>
      </c>
      <c r="F38" s="8" t="str">
        <f aca="false" t="array" ref="F38:F38">IFERROR(xlookup(E38,contacts!B:B,contacts!A:A),"")</f>
        <v/>
      </c>
      <c r="G38" s="8" t="s">
        <v>86</v>
      </c>
      <c r="H38" s="8" t="str">
        <f aca="false">IFERROR(__xludf.dummyfunction("IFERROR(INDEX(FILTER(addresses!B:B, (addresses!A:A=F38)*(addresses!C:C=G38)), 1), """")"),"4138583000004686648")</f>
        <v>4138583000004686648</v>
      </c>
      <c r="I38" s="9" t="b">
        <f aca="false">TRUE()</f>
        <v>1</v>
      </c>
      <c r="J38" s="10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customFormat="false" ht="15.75" hidden="false" customHeight="false" outlineLevel="0" collapsed="false">
      <c r="A39" s="11" t="s">
        <v>87</v>
      </c>
      <c r="B39" s="6" t="str">
        <f aca="false" t="array" ref="B39:B39">IFERROR(xlookup(F39,contacts!A:A,contacts!C:C),"")</f>
        <v/>
      </c>
      <c r="C39" s="7"/>
      <c r="D39" s="7"/>
      <c r="E39" s="8" t="s">
        <v>76</v>
      </c>
      <c r="F39" s="8" t="str">
        <f aca="false" t="array" ref="F39:F39">IFERROR(xlookup(E39,contacts!B:B,contacts!A:A),"")</f>
        <v/>
      </c>
      <c r="G39" s="8" t="s">
        <v>88</v>
      </c>
      <c r="H39" s="8" t="str">
        <f aca="false">IFERROR(__xludf.dummyfunction("IFERROR(INDEX(FILTER(addresses!B:B, (addresses!A:A=F39)*(addresses!C:C=G39)), 1), """")"),"4138583000004659083")</f>
        <v>4138583000004659083</v>
      </c>
      <c r="I39" s="9" t="b">
        <f aca="false">TRUE()</f>
        <v>1</v>
      </c>
      <c r="J39" s="10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customFormat="false" ht="15.75" hidden="false" customHeight="false" outlineLevel="0" collapsed="false">
      <c r="A40" s="11" t="s">
        <v>89</v>
      </c>
      <c r="B40" s="6" t="str">
        <f aca="false" t="array" ref="B40:B40">IFERROR(xlookup(F40,contacts!A:A,contacts!C:C),"")</f>
        <v/>
      </c>
      <c r="C40" s="7"/>
      <c r="D40" s="7"/>
      <c r="E40" s="8" t="s">
        <v>76</v>
      </c>
      <c r="F40" s="8" t="str">
        <f aca="false" t="array" ref="F40:F40">IFERROR(xlookup(E40,contacts!B:B,contacts!A:A),"")</f>
        <v/>
      </c>
      <c r="G40" s="8" t="s">
        <v>90</v>
      </c>
      <c r="H40" s="8" t="str">
        <f aca="false">IFERROR(__xludf.dummyfunction("IFERROR(INDEX(FILTER(addresses!B:B, (addresses!A:A=F40)*(addresses!C:C=G40)), 1), """")"),"4138583000004774175")</f>
        <v>4138583000004774175</v>
      </c>
      <c r="I40" s="9" t="b">
        <f aca="false">TRUE()</f>
        <v>1</v>
      </c>
      <c r="J40" s="10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customFormat="false" ht="15.75" hidden="false" customHeight="false" outlineLevel="0" collapsed="false">
      <c r="A41" s="11" t="s">
        <v>91</v>
      </c>
      <c r="B41" s="6" t="str">
        <f aca="false" t="array" ref="B41:B41">IFERROR(xlookup(F41,contacts!A:A,contacts!C:C),"")</f>
        <v/>
      </c>
      <c r="C41" s="7"/>
      <c r="D41" s="7"/>
      <c r="E41" s="8" t="s">
        <v>76</v>
      </c>
      <c r="F41" s="8" t="str">
        <f aca="false" t="array" ref="F41:F41">IFERROR(xlookup(E41,contacts!B:B,contacts!A:A),"")</f>
        <v/>
      </c>
      <c r="G41" s="8" t="s">
        <v>92</v>
      </c>
      <c r="H41" s="8" t="str">
        <f aca="false">IFERROR(__xludf.dummyfunction("IFERROR(INDEX(FILTER(addresses!B:B, (addresses!A:A=F41)*(addresses!C:C=G41)), 1), """")"),"4138583000004714068")</f>
        <v>4138583000004714068</v>
      </c>
      <c r="I41" s="9" t="b">
        <f aca="false">TRUE()</f>
        <v>1</v>
      </c>
      <c r="J41" s="10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customFormat="false" ht="15.75" hidden="false" customHeight="false" outlineLevel="0" collapsed="false">
      <c r="A42" s="11" t="s">
        <v>93</v>
      </c>
      <c r="B42" s="6" t="str">
        <f aca="false" t="array" ref="B42:B42">IFERROR(xlookup(F42,contacts!A:A,contacts!C:C),"")</f>
        <v/>
      </c>
      <c r="C42" s="7"/>
      <c r="D42" s="7"/>
      <c r="E42" s="8" t="s">
        <v>76</v>
      </c>
      <c r="F42" s="8" t="str">
        <f aca="false" t="array" ref="F42:F42">IFERROR(xlookup(E42,contacts!B:B,contacts!A:A),"")</f>
        <v/>
      </c>
      <c r="G42" s="8" t="s">
        <v>94</v>
      </c>
      <c r="H42" s="8" t="str">
        <f aca="false">IFERROR(__xludf.dummyfunction("IFERROR(INDEX(FILTER(addresses!B:B, (addresses!A:A=F42)*(addresses!C:C=G42)), 1), """")"),"4138583000005310117")</f>
        <v>4138583000005310117</v>
      </c>
      <c r="I42" s="9" t="b">
        <f aca="false">TRUE()</f>
        <v>1</v>
      </c>
      <c r="J42" s="10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customFormat="false" ht="15.75" hidden="false" customHeight="false" outlineLevel="0" collapsed="false">
      <c r="A43" s="11" t="s">
        <v>95</v>
      </c>
      <c r="B43" s="6" t="str">
        <f aca="false" t="array" ref="B43:B43">IFERROR(xlookup(F43,contacts!A:A,contacts!C:C),"")</f>
        <v/>
      </c>
      <c r="C43" s="7"/>
      <c r="D43" s="7"/>
      <c r="E43" s="8" t="s">
        <v>76</v>
      </c>
      <c r="F43" s="8" t="str">
        <f aca="false" t="array" ref="F43:F43">IFERROR(xlookup(E43,contacts!B:B,contacts!A:A),"")</f>
        <v/>
      </c>
      <c r="G43" s="8" t="s">
        <v>96</v>
      </c>
      <c r="H43" s="8" t="str">
        <f aca="false">IFERROR(__xludf.dummyfunction("IFERROR(INDEX(FILTER(addresses!B:B, (addresses!A:A=F43)*(addresses!C:C=G43)), 1), """")"),"4138583000005074257")</f>
        <v>4138583000005074257</v>
      </c>
      <c r="I43" s="9" t="b">
        <f aca="false">TRUE()</f>
        <v>1</v>
      </c>
      <c r="J43" s="10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customFormat="false" ht="15.75" hidden="false" customHeight="false" outlineLevel="0" collapsed="false">
      <c r="A44" s="11" t="s">
        <v>97</v>
      </c>
      <c r="B44" s="6" t="str">
        <f aca="false" t="array" ref="B44:B44">IFERROR(xlookup(F44,contacts!A:A,contacts!C:C),"")</f>
        <v/>
      </c>
      <c r="C44" s="7"/>
      <c r="D44" s="7"/>
      <c r="E44" s="8" t="s">
        <v>76</v>
      </c>
      <c r="F44" s="8" t="str">
        <f aca="false" t="array" ref="F44:F44">IFERROR(xlookup(E44,contacts!B:B,contacts!A:A),"")</f>
        <v/>
      </c>
      <c r="G44" s="8" t="s">
        <v>98</v>
      </c>
      <c r="H44" s="8" t="str">
        <f aca="false">IFERROR(__xludf.dummyfunction("IFERROR(INDEX(FILTER(addresses!B:B, (addresses!A:A=F44)*(addresses!C:C=G44)), 1), """")"),"4138583000004660966")</f>
        <v>4138583000004660966</v>
      </c>
      <c r="I44" s="9" t="b">
        <f aca="false">TRUE()</f>
        <v>1</v>
      </c>
      <c r="J44" s="10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customFormat="false" ht="15.75" hidden="false" customHeight="false" outlineLevel="0" collapsed="false">
      <c r="A45" s="11" t="s">
        <v>99</v>
      </c>
      <c r="B45" s="6" t="str">
        <f aca="false" t="array" ref="B45:B45">IFERROR(xlookup(F45,contacts!A:A,contacts!C:C),"")</f>
        <v/>
      </c>
      <c r="C45" s="7"/>
      <c r="D45" s="7"/>
      <c r="E45" s="8" t="s">
        <v>76</v>
      </c>
      <c r="F45" s="8" t="str">
        <f aca="false" t="array" ref="F45:F45">IFERROR(xlookup(E45,contacts!B:B,contacts!A:A),"")</f>
        <v/>
      </c>
      <c r="G45" s="8" t="s">
        <v>100</v>
      </c>
      <c r="H45" s="8" t="str">
        <f aca="false">IFERROR(__xludf.dummyfunction("IFERROR(INDEX(FILTER(addresses!B:B, (addresses!A:A=F45)*(addresses!C:C=G45)), 1), """")"),"4138583000004856023")</f>
        <v>4138583000004856023</v>
      </c>
      <c r="I45" s="9" t="b">
        <f aca="false">TRUE()</f>
        <v>1</v>
      </c>
      <c r="J45" s="10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customFormat="false" ht="15.75" hidden="false" customHeight="false" outlineLevel="0" collapsed="false">
      <c r="A46" s="11" t="s">
        <v>101</v>
      </c>
      <c r="B46" s="6" t="str">
        <f aca="false" t="array" ref="B46:B46">IFERROR(xlookup(F46,contacts!A:A,contacts!C:C),"")</f>
        <v/>
      </c>
      <c r="C46" s="7"/>
      <c r="D46" s="7"/>
      <c r="E46" s="8" t="s">
        <v>76</v>
      </c>
      <c r="F46" s="8" t="str">
        <f aca="false" t="array" ref="F46:F46">IFERROR(xlookup(E46,contacts!B:B,contacts!A:A),"")</f>
        <v/>
      </c>
      <c r="G46" s="8" t="s">
        <v>102</v>
      </c>
      <c r="H46" s="8" t="str">
        <f aca="false">IFERROR(__xludf.dummyfunction("IFERROR(INDEX(FILTER(addresses!B:B, (addresses!A:A=F46)*(addresses!C:C=G46)), 1), """")"),"4138583000003381659")</f>
        <v>4138583000003381659</v>
      </c>
      <c r="I46" s="9" t="b">
        <f aca="false">TRUE()</f>
        <v>1</v>
      </c>
      <c r="J46" s="10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customFormat="false" ht="15.75" hidden="false" customHeight="false" outlineLevel="0" collapsed="false">
      <c r="A47" s="11" t="s">
        <v>103</v>
      </c>
      <c r="B47" s="6" t="str">
        <f aca="false" t="array" ref="B47:B47">IFERROR(xlookup(F47,contacts!A:A,contacts!C:C),"")</f>
        <v/>
      </c>
      <c r="C47" s="7"/>
      <c r="D47" s="7"/>
      <c r="E47" s="8" t="s">
        <v>76</v>
      </c>
      <c r="F47" s="8" t="str">
        <f aca="false" t="array" ref="F47:F47">IFERROR(xlookup(E47,contacts!B:B,contacts!A:A),"")</f>
        <v/>
      </c>
      <c r="G47" s="8" t="s">
        <v>104</v>
      </c>
      <c r="H47" s="8" t="str">
        <f aca="false">IFERROR(__xludf.dummyfunction("IFERROR(INDEX(FILTER(addresses!B:B, (addresses!A:A=F47)*(addresses!C:C=G47)), 1), """")"),"4138583000004745129")</f>
        <v>4138583000004745129</v>
      </c>
      <c r="I47" s="9" t="b">
        <f aca="false">TRUE()</f>
        <v>1</v>
      </c>
      <c r="J47" s="10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customFormat="false" ht="15.75" hidden="false" customHeight="false" outlineLevel="0" collapsed="false">
      <c r="A48" s="11" t="s">
        <v>105</v>
      </c>
      <c r="B48" s="6" t="str">
        <f aca="false" t="array" ref="B48:B48">IFERROR(xlookup(F48,contacts!A:A,contacts!C:C),"")</f>
        <v/>
      </c>
      <c r="C48" s="7"/>
      <c r="D48" s="7"/>
      <c r="E48" s="8" t="s">
        <v>76</v>
      </c>
      <c r="F48" s="8" t="str">
        <f aca="false" t="array" ref="F48:F48">IFERROR(xlookup(E48,contacts!B:B,contacts!A:A),"")</f>
        <v/>
      </c>
      <c r="G48" s="8" t="s">
        <v>106</v>
      </c>
      <c r="H48" s="8" t="str">
        <f aca="false">IFERROR(__xludf.dummyfunction("IFERROR(INDEX(FILTER(addresses!B:B, (addresses!A:A=F48)*(addresses!C:C=G48)), 1), """")"),"4138583000004682390")</f>
        <v>4138583000004682390</v>
      </c>
      <c r="I48" s="9" t="b">
        <f aca="false">TRUE()</f>
        <v>1</v>
      </c>
      <c r="J48" s="10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customFormat="false" ht="15.75" hidden="false" customHeight="false" outlineLevel="0" collapsed="false">
      <c r="A49" s="11" t="s">
        <v>107</v>
      </c>
      <c r="B49" s="6" t="str">
        <f aca="false" t="array" ref="B49:B49">IFERROR(xlookup(F49,contacts!A:A,contacts!C:C),"")</f>
        <v/>
      </c>
      <c r="C49" s="7"/>
      <c r="D49" s="7"/>
      <c r="E49" s="8" t="s">
        <v>76</v>
      </c>
      <c r="F49" s="8" t="str">
        <f aca="false" t="array" ref="F49:F49">IFERROR(xlookup(E49,contacts!B:B,contacts!A:A),"")</f>
        <v/>
      </c>
      <c r="G49" s="8" t="s">
        <v>108</v>
      </c>
      <c r="H49" s="8" t="str">
        <f aca="false">IFERROR(__xludf.dummyfunction("IFERROR(INDEX(FILTER(addresses!B:B, (addresses!A:A=F49)*(addresses!C:C=G49)), 1), """")"),"4138583000004779231")</f>
        <v>4138583000004779231</v>
      </c>
      <c r="I49" s="9" t="b">
        <f aca="false">TRUE()</f>
        <v>1</v>
      </c>
      <c r="J49" s="10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customFormat="false" ht="15.75" hidden="false" customHeight="false" outlineLevel="0" collapsed="false">
      <c r="A50" s="11" t="s">
        <v>109</v>
      </c>
      <c r="B50" s="6" t="str">
        <f aca="false" t="array" ref="B50:B50">IFERROR(xlookup(F50,contacts!A:A,contacts!C:C),"")</f>
        <v/>
      </c>
      <c r="C50" s="7"/>
      <c r="D50" s="7"/>
      <c r="E50" s="8" t="s">
        <v>76</v>
      </c>
      <c r="F50" s="8" t="str">
        <f aca="false" t="array" ref="F50:F50">IFERROR(xlookup(E50,contacts!B:B,contacts!A:A),"")</f>
        <v/>
      </c>
      <c r="G50" s="8" t="s">
        <v>110</v>
      </c>
      <c r="H50" s="8" t="str">
        <f aca="false">IFERROR(__xludf.dummyfunction("IFERROR(INDEX(FILTER(addresses!B:B, (addresses!A:A=F50)*(addresses!C:C=G50)), 1), """")"),"4138583000004849200")</f>
        <v>4138583000004849200</v>
      </c>
      <c r="I50" s="9" t="b">
        <f aca="false">TRUE()</f>
        <v>1</v>
      </c>
      <c r="J50" s="10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customFormat="false" ht="15.75" hidden="false" customHeight="false" outlineLevel="0" collapsed="false">
      <c r="B51" s="6"/>
      <c r="E51" s="8"/>
      <c r="F51" s="8"/>
      <c r="G51" s="8"/>
      <c r="H51" s="8" t="str">
        <f aca="false">IFERROR(__xludf.dummyfunction("IFERROR(INDEX(FILTER(addresses!B:B, (addresses!A:A=F51)*(addresses!C:C=G51)), 1), """")"),"")</f>
        <v/>
      </c>
      <c r="I51" s="9" t="b">
        <f aca="false">TRUE()</f>
        <v>1</v>
      </c>
      <c r="J51" s="10"/>
    </row>
    <row r="52" customFormat="false" ht="15.75" hidden="false" customHeight="false" outlineLevel="0" collapsed="false">
      <c r="A52" s="11" t="s">
        <v>111</v>
      </c>
      <c r="B52" s="6" t="str">
        <f aca="false" t="array" ref="B52:B52">IFERROR(xlookup(F52,contacts!A:A,contacts!C:C),"")</f>
        <v/>
      </c>
      <c r="C52" s="7"/>
      <c r="D52" s="7"/>
      <c r="E52" s="8" t="s">
        <v>112</v>
      </c>
      <c r="F52" s="8" t="str">
        <f aca="false" t="array" ref="F52:F52">IFERROR(xlookup(E52,contacts!B:B,contacts!A:A),"")</f>
        <v/>
      </c>
      <c r="G52" s="8" t="s">
        <v>113</v>
      </c>
      <c r="H52" s="8" t="str">
        <f aca="false">IFERROR(__xludf.dummyfunction("IFERROR(INDEX(FILTER(addresses!B:B, (addresses!A:A=F52)*(addresses!C:C=G52)), 1), """")"),"4138583000001363448")</f>
        <v>4138583000001363448</v>
      </c>
      <c r="I52" s="9" t="b">
        <f aca="false">TRUE()</f>
        <v>1</v>
      </c>
      <c r="J52" s="10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customFormat="false" ht="15.75" hidden="false" customHeight="false" outlineLevel="0" collapsed="false">
      <c r="A53" s="11" t="s">
        <v>114</v>
      </c>
      <c r="B53" s="6" t="str">
        <f aca="false" t="array" ref="B53:B53">IFERROR(xlookup(F53,contacts!A:A,contacts!C:C),"")</f>
        <v/>
      </c>
      <c r="E53" s="8" t="s">
        <v>115</v>
      </c>
      <c r="F53" s="8" t="str">
        <f aca="false" t="array" ref="F53:F53">IFERROR(xlookup(E53,contacts!B:B,contacts!A:A),"")</f>
        <v/>
      </c>
      <c r="G53" s="19"/>
      <c r="H53" s="8" t="str">
        <f aca="false">IFERROR(__xludf.dummyfunction("IFERROR(INDEX(FILTER(addresses!B:B, (addresses!A:A=F53)*(addresses!C:C=G53)), 1), """")"),"")</f>
        <v/>
      </c>
      <c r="J53" s="10"/>
    </row>
    <row r="54" customFormat="false" ht="15.75" hidden="false" customHeight="false" outlineLevel="0" collapsed="false">
      <c r="A54" s="11" t="s">
        <v>116</v>
      </c>
      <c r="B54" s="6" t="str">
        <f aca="false" t="array" ref="B54:B54">IFERROR(xlookup(F54,contacts!A:A,contacts!C:C),"")</f>
        <v/>
      </c>
      <c r="E54" s="8" t="s">
        <v>117</v>
      </c>
      <c r="F54" s="8" t="str">
        <f aca="false" t="array" ref="F54:F54">IFERROR(xlookup(E54,contacts!B:B,contacts!A:A),"")</f>
        <v/>
      </c>
      <c r="G54" s="8"/>
      <c r="H54" s="8" t="str">
        <f aca="false">IFERROR(__xludf.dummyfunction("IFERROR(INDEX(FILTER(addresses!B:B, (addresses!A:A=F54)*(addresses!C:C=G54)), 1), """")"),"")</f>
        <v/>
      </c>
      <c r="J54" s="10"/>
    </row>
    <row r="55" customFormat="false" ht="15.75" hidden="false" customHeight="false" outlineLevel="0" collapsed="false">
      <c r="A55" s="11" t="s">
        <v>118</v>
      </c>
      <c r="B55" s="6" t="str">
        <f aca="false" t="array" ref="B55:B55">IFERROR(xlookup(F55,contacts!A:A,contacts!C:C),"")</f>
        <v/>
      </c>
      <c r="C55" s="7"/>
      <c r="D55" s="7"/>
      <c r="E55" s="8" t="s">
        <v>119</v>
      </c>
      <c r="F55" s="8" t="str">
        <f aca="false" t="array" ref="F55:F55">IFERROR(xlookup(E55,contacts!B:B,contacts!A:A),"")</f>
        <v/>
      </c>
      <c r="G55" s="8" t="s">
        <v>120</v>
      </c>
      <c r="H55" s="8" t="str">
        <f aca="false">IFERROR(__xludf.dummyfunction("IFERROR(INDEX(FILTER(addresses!B:B, (addresses!A:A=F55)*(addresses!C:C=G55)), 1), """")"),"4138583000004924918")</f>
        <v>4138583000004924918</v>
      </c>
      <c r="I55" s="9" t="b">
        <f aca="false">TRUE()</f>
        <v>1</v>
      </c>
      <c r="J55" s="10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customFormat="false" ht="26.85" hidden="false" customHeight="false" outlineLevel="0" collapsed="false">
      <c r="A56" s="11" t="s">
        <v>121</v>
      </c>
      <c r="B56" s="6" t="str">
        <f aca="false" t="array" ref="B56:B56">IFERROR(xlookup(F56,contacts!A:A,contacts!C:C),"")</f>
        <v/>
      </c>
      <c r="C56" s="7"/>
      <c r="D56" s="7"/>
      <c r="E56" s="8" t="s">
        <v>122</v>
      </c>
      <c r="F56" s="8" t="str">
        <f aca="false" t="array" ref="F56:F56">IFERROR(xlookup(E56,contacts!B:B,contacts!A:A),"")</f>
        <v/>
      </c>
      <c r="G56" s="20" t="s">
        <v>123</v>
      </c>
      <c r="H56" s="8" t="str">
        <f aca="false">IFERROR(__xludf.dummyfunction("IFERROR(INDEX(FILTER(addresses!B:B, (addresses!A:A=F56)*(addresses!C:C=G56)), 1), """")"),"4138583000005711407")</f>
        <v>4138583000005711407</v>
      </c>
      <c r="I56" s="9" t="b">
        <f aca="false">TRUE()</f>
        <v>1</v>
      </c>
      <c r="J56" s="10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customFormat="false" ht="15.75" hidden="false" customHeight="false" outlineLevel="0" collapsed="false">
      <c r="A57" s="11" t="s">
        <v>124</v>
      </c>
      <c r="B57" s="6" t="str">
        <f aca="false" t="array" ref="B57:B57">IFERROR(xlookup(F57,contacts!A:A,contacts!C:C),"")</f>
        <v/>
      </c>
      <c r="C57" s="11" t="s">
        <v>125</v>
      </c>
      <c r="D57" s="11" t="s">
        <v>126</v>
      </c>
      <c r="E57" s="8" t="s">
        <v>127</v>
      </c>
      <c r="F57" s="8" t="str">
        <f aca="false" t="array" ref="F57:F57">IFERROR(xlookup(E57,contacts!B:B,contacts!A:A),"")</f>
        <v/>
      </c>
      <c r="G57" s="8"/>
      <c r="H57" s="8" t="str">
        <f aca="false">IFERROR(__xludf.dummyfunction("IFERROR(INDEX(FILTER(addresses!B:B, (addresses!A:A=F57)*(addresses!C:C=G57)), 1), """")"),"")</f>
        <v/>
      </c>
      <c r="J57" s="10"/>
    </row>
    <row r="58" customFormat="false" ht="15.75" hidden="false" customHeight="false" outlineLevel="0" collapsed="false">
      <c r="A58" s="11" t="s">
        <v>128</v>
      </c>
      <c r="B58" s="6" t="str">
        <f aca="false" t="array" ref="B58:B58">IFERROR(xlookup(F58,contacts!A:A,contacts!C:C),"")</f>
        <v/>
      </c>
      <c r="C58" s="11" t="s">
        <v>129</v>
      </c>
      <c r="D58" s="11" t="s">
        <v>130</v>
      </c>
      <c r="E58" s="8" t="s">
        <v>131</v>
      </c>
      <c r="F58" s="8" t="str">
        <f aca="false" t="array" ref="F58:F58">IFERROR(xlookup(E58,contacts!B:B,contacts!A:A),"")</f>
        <v/>
      </c>
      <c r="G58" s="8" t="s">
        <v>132</v>
      </c>
      <c r="H58" s="8" t="str">
        <f aca="false">IFERROR(__xludf.dummyfunction("IFERROR(INDEX(FILTER(addresses!B:B, (addresses!A:A=F58)*(addresses!C:C=G58)), 1), """")"),"4138583000002275736")</f>
        <v>4138583000002275736</v>
      </c>
      <c r="I58" s="9" t="b">
        <f aca="false">TRUE()</f>
        <v>1</v>
      </c>
      <c r="J58" s="10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customFormat="false" ht="17.9" hidden="false" customHeight="false" outlineLevel="0" collapsed="false">
      <c r="A59" s="21" t="s">
        <v>133</v>
      </c>
      <c r="B59" s="6" t="str">
        <f aca="false" t="array" ref="B59:B59">IFERROR(xlookup(F59,contacts!A:A,contacts!C:C),"")</f>
        <v/>
      </c>
      <c r="C59" s="21" t="s">
        <v>134</v>
      </c>
      <c r="D59" s="21" t="s">
        <v>135</v>
      </c>
      <c r="E59" s="19"/>
      <c r="F59" s="8" t="str">
        <f aca="false" t="array" ref="F59:F59">IFERROR(xlookup(E59,contacts!B:B,contacts!A:A),"")</f>
        <v/>
      </c>
      <c r="G59" s="19"/>
      <c r="H59" s="8" t="str">
        <f aca="false">IFERROR(__xludf.dummyfunction("IFERROR(INDEX(FILTER(addresses!B:B, (addresses!A:A=F59)*(addresses!C:C=G59)), 1), """")"),"")</f>
        <v/>
      </c>
      <c r="J59" s="10"/>
    </row>
    <row r="60" customFormat="false" ht="17.9" hidden="false" customHeight="false" outlineLevel="0" collapsed="false">
      <c r="A60" s="21" t="s">
        <v>114</v>
      </c>
      <c r="B60" s="6" t="str">
        <f aca="false" t="array" ref="B60:B60">IFERROR(xlookup(F60,contacts!A:A,contacts!C:C),"")</f>
        <v/>
      </c>
      <c r="C60" s="21" t="s">
        <v>136</v>
      </c>
      <c r="D60" s="21" t="s">
        <v>137</v>
      </c>
      <c r="E60" s="8" t="s">
        <v>138</v>
      </c>
      <c r="F60" s="8" t="str">
        <f aca="false" t="array" ref="F60:F60">IFERROR(xlookup(E60,contacts!B:B,contacts!A:A),"")</f>
        <v/>
      </c>
      <c r="G60" s="8" t="s">
        <v>139</v>
      </c>
      <c r="H60" s="8" t="str">
        <f aca="false">IFERROR(__xludf.dummyfunction("IFERROR(INDEX(FILTER(addresses!B:B, (addresses!A:A=F60)*(addresses!C:C=G60)), 1), """")"),"")</f>
        <v/>
      </c>
      <c r="I60" s="11"/>
      <c r="J60" s="10"/>
    </row>
    <row r="61" customFormat="false" ht="17.9" hidden="false" customHeight="false" outlineLevel="0" collapsed="false">
      <c r="A61" s="21" t="s">
        <v>140</v>
      </c>
      <c r="B61" s="6" t="str">
        <f aca="false" t="array" ref="B61:B61">IFERROR(xlookup(F61,contacts!A:A,contacts!C:C),"")</f>
        <v/>
      </c>
      <c r="C61" s="21" t="s">
        <v>141</v>
      </c>
      <c r="D61" s="21" t="s">
        <v>142</v>
      </c>
      <c r="E61" s="8" t="s">
        <v>143</v>
      </c>
      <c r="F61" s="8" t="str">
        <f aca="false" t="array" ref="F61:F61">IFERROR(xlookup(E61,contacts!B:B,contacts!A:A),"")</f>
        <v/>
      </c>
      <c r="G61" s="19"/>
      <c r="H61" s="8" t="str">
        <f aca="false">IFERROR(__xludf.dummyfunction("IFERROR(INDEX(FILTER(addresses!B:B, (addresses!A:A=F61)*(addresses!C:C=G61)), 1), """")"),"")</f>
        <v/>
      </c>
      <c r="J61" s="10"/>
    </row>
    <row r="62" customFormat="false" ht="17.9" hidden="false" customHeight="false" outlineLevel="0" collapsed="false">
      <c r="A62" s="21" t="s">
        <v>144</v>
      </c>
      <c r="B62" s="6" t="str">
        <f aca="false" t="array" ref="B62:B62">IFERROR(xlookup(F62,contacts!A:A,contacts!C:C),"")</f>
        <v/>
      </c>
      <c r="C62" s="21" t="s">
        <v>145</v>
      </c>
      <c r="D62" s="21" t="s">
        <v>146</v>
      </c>
      <c r="E62" s="8" t="s">
        <v>147</v>
      </c>
      <c r="F62" s="8" t="str">
        <f aca="false" t="array" ref="F62:F62">IFERROR(xlookup(E62,contacts!B:B,contacts!A:A),"")</f>
        <v/>
      </c>
      <c r="G62" s="19"/>
      <c r="H62" s="8" t="str">
        <f aca="false">IFERROR(__xludf.dummyfunction("IFERROR(INDEX(FILTER(addresses!B:B, (addresses!A:A=F62)*(addresses!C:C=G62)), 1), """")"),"")</f>
        <v/>
      </c>
      <c r="J62" s="10"/>
    </row>
    <row r="63" customFormat="false" ht="17.9" hidden="false" customHeight="false" outlineLevel="0" collapsed="false">
      <c r="A63" s="21" t="s">
        <v>148</v>
      </c>
      <c r="B63" s="6" t="str">
        <f aca="false" t="array" ref="B63:B63">IFERROR(xlookup(F63,contacts!A:A,contacts!C:C),"")</f>
        <v/>
      </c>
      <c r="C63" s="21"/>
      <c r="D63" s="21"/>
      <c r="E63" s="8" t="s">
        <v>149</v>
      </c>
      <c r="F63" s="8" t="str">
        <f aca="false" t="array" ref="F63:F63">IFERROR(xlookup(E63,contacts!B:B,contacts!A:A),"")</f>
        <v/>
      </c>
      <c r="G63" s="8" t="s">
        <v>150</v>
      </c>
      <c r="H63" s="8" t="str">
        <f aca="false">IFERROR(__xludf.dummyfunction("IFERROR(INDEX(FILTER(addresses!B:B, (addresses!A:A=F63)*(addresses!C:C=G63)), 1), """")"),"4138583000011012225")</f>
        <v>4138583000011012225</v>
      </c>
      <c r="I63" s="9" t="b">
        <f aca="false">TRUE()</f>
        <v>1</v>
      </c>
      <c r="J63" s="10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customFormat="false" ht="17.9" hidden="false" customHeight="false" outlineLevel="0" collapsed="false">
      <c r="A64" s="21" t="s">
        <v>151</v>
      </c>
      <c r="B64" s="6" t="str">
        <f aca="false" t="array" ref="B64:B64">IFERROR(xlookup(F64,contacts!A:A,contacts!C:C),"")</f>
        <v/>
      </c>
      <c r="C64" s="21"/>
      <c r="D64" s="21"/>
      <c r="E64" s="8" t="s">
        <v>149</v>
      </c>
      <c r="F64" s="8" t="str">
        <f aca="false" t="array" ref="F64:F64">IFERROR(xlookup(E64,contacts!B:B,contacts!A:A),"")</f>
        <v/>
      </c>
      <c r="G64" s="8" t="s">
        <v>152</v>
      </c>
      <c r="H64" s="8" t="str">
        <f aca="false">IFERROR(__xludf.dummyfunction("IFERROR(INDEX(FILTER(addresses!B:B, (addresses!A:A=F64)*(addresses!C:C=G64)), 1), """")"),"4138583000011913250")</f>
        <v>4138583000011913250</v>
      </c>
      <c r="I64" s="9" t="b">
        <f aca="false">TRUE()</f>
        <v>1</v>
      </c>
      <c r="J64" s="10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customFormat="false" ht="17.9" hidden="false" customHeight="false" outlineLevel="0" collapsed="false">
      <c r="A65" s="21" t="s">
        <v>153</v>
      </c>
      <c r="B65" s="21"/>
      <c r="C65" s="21" t="s">
        <v>154</v>
      </c>
      <c r="D65" s="11" t="s">
        <v>155</v>
      </c>
      <c r="E65" s="8" t="s">
        <v>156</v>
      </c>
      <c r="F65" s="8" t="str">
        <f aca="false" t="array" ref="F65:F65">IFERROR(xlookup(E65,contacts!B:B,contacts!A:A),"")</f>
        <v/>
      </c>
      <c r="G65" s="8" t="s">
        <v>157</v>
      </c>
      <c r="H65" s="8" t="str">
        <f aca="false">IFERROR(__xludf.dummyfunction("IFERROR(INDEX(FILTER(addresses!B:B, (addresses!A:A=F65)*(addresses!C:C=G65)), 1), """")"),"4138583000004733029")</f>
        <v>4138583000004733029</v>
      </c>
      <c r="I65" s="9" t="b">
        <f aca="false">TRUE()</f>
        <v>1</v>
      </c>
      <c r="J65" s="10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customFormat="false" ht="17.9" hidden="false" customHeight="false" outlineLevel="0" collapsed="false">
      <c r="A66" s="21" t="s">
        <v>114</v>
      </c>
      <c r="B66" s="6" t="str">
        <f aca="false" t="array" ref="B66:B66">IFERROR(xlookup(F66,contacts!A:A,contacts!C:C),"")</f>
        <v/>
      </c>
      <c r="C66" s="21"/>
      <c r="D66" s="21"/>
      <c r="E66" s="19"/>
      <c r="F66" s="8" t="str">
        <f aca="false" t="array" ref="F66:F66">IFERROR(xlookup(E66,contacts!B:B,contacts!A:A),"")</f>
        <v/>
      </c>
      <c r="G66" s="19"/>
      <c r="H66" s="8" t="str">
        <f aca="false">IFERROR(__xludf.dummyfunction("IFERROR(INDEX(FILTER(addresses!B:B, (addresses!A:A=F66)*(addresses!C:C=G66)), 1), """")"),"")</f>
        <v/>
      </c>
      <c r="J66" s="10"/>
    </row>
    <row r="67" customFormat="false" ht="39.55" hidden="false" customHeight="false" outlineLevel="0" collapsed="false">
      <c r="A67" s="21" t="s">
        <v>158</v>
      </c>
      <c r="B67" s="6" t="str">
        <f aca="false" t="array" ref="B67:B67">IFERROR(xlookup(F67,contacts!A:A,contacts!C:C),"")</f>
        <v/>
      </c>
      <c r="C67" s="21" t="s">
        <v>159</v>
      </c>
      <c r="D67" s="21" t="s">
        <v>160</v>
      </c>
      <c r="E67" s="8" t="s">
        <v>161</v>
      </c>
      <c r="F67" s="8" t="str">
        <f aca="false" t="array" ref="F67:F67">IFERROR(xlookup(E67,contacts!B:B,contacts!A:A),"")</f>
        <v/>
      </c>
      <c r="G67" s="20" t="s">
        <v>162</v>
      </c>
      <c r="H67" s="8" t="str">
        <f aca="false">IFERROR(__xludf.dummyfunction("IFERROR(INDEX(FILTER(addresses!B:B, (addresses!A:A=F67)*(addresses!C:C=G67)), 1), """")"),"4138583000004621420")</f>
        <v>4138583000004621420</v>
      </c>
      <c r="I67" s="9" t="b">
        <f aca="false">TRUE()</f>
        <v>1</v>
      </c>
      <c r="J67" s="10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customFormat="false" ht="17.9" hidden="false" customHeight="false" outlineLevel="0" collapsed="false">
      <c r="A68" s="21" t="s">
        <v>163</v>
      </c>
      <c r="B68" s="6" t="str">
        <f aca="false" t="array" ref="B68:B68">IFERROR(xlookup(F68,contacts!A:A,contacts!C:C),"")</f>
        <v/>
      </c>
      <c r="C68" s="21" t="s">
        <v>164</v>
      </c>
      <c r="D68" s="21" t="s">
        <v>165</v>
      </c>
      <c r="E68" s="8" t="s">
        <v>166</v>
      </c>
      <c r="F68" s="8" t="str">
        <f aca="false" t="array" ref="F68:F68">IFERROR(xlookup(E68,contacts!B:B,contacts!A:A),"")</f>
        <v/>
      </c>
      <c r="G68" s="8" t="s">
        <v>167</v>
      </c>
      <c r="H68" s="8" t="str">
        <f aca="false">IFERROR(__xludf.dummyfunction("IFERROR(INDEX(FILTER(addresses!B:B, (addresses!A:A=F68)*(addresses!C:C=G68)), 1), """")"),"4138583000005941232")</f>
        <v>4138583000005941232</v>
      </c>
      <c r="I68" s="9" t="b">
        <f aca="false">TRUE()</f>
        <v>1</v>
      </c>
      <c r="J68" s="10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customFormat="false" ht="17.9" hidden="false" customHeight="false" outlineLevel="0" collapsed="false">
      <c r="A69" s="21" t="s">
        <v>144</v>
      </c>
      <c r="B69" s="6" t="str">
        <f aca="false" t="array" ref="B69:B69">IFERROR(xlookup(F69,contacts!A:A,contacts!C:C),"")</f>
        <v/>
      </c>
      <c r="C69" s="21" t="s">
        <v>141</v>
      </c>
      <c r="D69" s="21" t="s">
        <v>142</v>
      </c>
      <c r="E69" s="8" t="s">
        <v>143</v>
      </c>
      <c r="F69" s="8" t="str">
        <f aca="false" t="array" ref="F69:F69">IFERROR(xlookup(E69,contacts!B:B,contacts!A:A),"")</f>
        <v/>
      </c>
      <c r="G69" s="19"/>
      <c r="H69" s="8" t="str">
        <f aca="false">IFERROR(__xludf.dummyfunction("IFERROR(INDEX(FILTER(addresses!B:B, (addresses!A:A=F69)*(addresses!C:C=G69)), 1), """")"),"")</f>
        <v/>
      </c>
      <c r="J69" s="10"/>
    </row>
    <row r="70" customFormat="false" ht="17.9" hidden="false" customHeight="false" outlineLevel="0" collapsed="false">
      <c r="A70" s="21"/>
      <c r="B70" s="6" t="str">
        <f aca="false" t="array" ref="B70:B70">IFERROR(xlookup(F70,contacts!A:A,contacts!C:C),"")</f>
        <v/>
      </c>
      <c r="C70" s="21" t="s">
        <v>168</v>
      </c>
      <c r="D70" s="21" t="s">
        <v>169</v>
      </c>
      <c r="E70" s="8" t="s">
        <v>170</v>
      </c>
      <c r="F70" s="8" t="str">
        <f aca="false" t="array" ref="F70:F70">IFERROR(xlookup(E70,contacts!B:B,contacts!A:A),"")</f>
        <v/>
      </c>
      <c r="G70" s="8"/>
      <c r="H70" s="8" t="str">
        <f aca="false">IFERROR(__xludf.dummyfunction("IFERROR(INDEX(FILTER(addresses!B:B, (addresses!A:A=F70)*(addresses!C:C=G70)), 1), """")"),"")</f>
        <v/>
      </c>
      <c r="J70" s="10"/>
    </row>
    <row r="71" customFormat="false" ht="17.9" hidden="false" customHeight="false" outlineLevel="0" collapsed="false">
      <c r="A71" s="21" t="s">
        <v>171</v>
      </c>
      <c r="B71" s="6" t="str">
        <f aca="false" t="array" ref="B71:B71">IFERROR(xlookup(F71,contacts!A:A,contacts!C:C),"")</f>
        <v/>
      </c>
      <c r="C71" s="21"/>
      <c r="D71" s="21"/>
      <c r="E71" s="8" t="s">
        <v>13</v>
      </c>
      <c r="F71" s="8" t="str">
        <f aca="false" t="array" ref="F71:F71">IFERROR(xlookup(E71,contacts!B:B,contacts!A:A),"")</f>
        <v/>
      </c>
      <c r="G71" s="8" t="s">
        <v>172</v>
      </c>
      <c r="H71" s="8" t="str">
        <f aca="false">IFERROR(__xludf.dummyfunction("IFERROR(INDEX(FILTER(addresses!B:B, (addresses!A:A=F71)*(addresses!C:C=G71)), 1), """")"),"4138583000013223403")</f>
        <v>4138583000013223403</v>
      </c>
      <c r="I71" s="9" t="b">
        <f aca="false">TRUE()</f>
        <v>1</v>
      </c>
      <c r="J71" s="10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customFormat="false" ht="17.9" hidden="false" customHeight="false" outlineLevel="0" collapsed="false">
      <c r="A72" s="21" t="s">
        <v>173</v>
      </c>
      <c r="B72" s="6" t="str">
        <f aca="false" t="array" ref="B72:B72">IFERROR(xlookup(F72,contacts!A:A,contacts!C:C),"")</f>
        <v/>
      </c>
      <c r="C72" s="21" t="s">
        <v>174</v>
      </c>
      <c r="D72" s="21" t="s">
        <v>175</v>
      </c>
      <c r="E72" s="8" t="s">
        <v>176</v>
      </c>
      <c r="F72" s="8" t="str">
        <f aca="false" t="array" ref="F72:F72">IFERROR(xlookup(E72,contacts!B:B,contacts!A:A),"")</f>
        <v/>
      </c>
      <c r="G72" s="19"/>
      <c r="H72" s="8" t="str">
        <f aca="false">IFERROR(__xludf.dummyfunction("IFERROR(INDEX(FILTER(addresses!B:B, (addresses!A:A=F72)*(addresses!C:C=G72)), 1), """")"),"")</f>
        <v/>
      </c>
      <c r="J72" s="10"/>
    </row>
    <row r="73" customFormat="false" ht="17.9" hidden="false" customHeight="false" outlineLevel="0" collapsed="false">
      <c r="A73" s="21" t="s">
        <v>177</v>
      </c>
      <c r="B73" s="6" t="str">
        <f aca="false" t="array" ref="B73:B73">IFERROR(xlookup(F73,contacts!A:A,contacts!C:C),"")</f>
        <v/>
      </c>
      <c r="C73" s="21"/>
      <c r="D73" s="21"/>
      <c r="E73" s="8" t="s">
        <v>178</v>
      </c>
      <c r="F73" s="8" t="str">
        <f aca="false" t="array" ref="F73:F73">IFERROR(xlookup(E73,contacts!B:B,contacts!A:A),"")</f>
        <v/>
      </c>
      <c r="G73" s="19"/>
      <c r="H73" s="8" t="str">
        <f aca="false">IFERROR(__xludf.dummyfunction("IFERROR(INDEX(FILTER(addresses!B:B, (addresses!A:A=F73)*(addresses!C:C=G73)), 1), """")"),"")</f>
        <v/>
      </c>
      <c r="J73" s="10"/>
    </row>
    <row r="74" customFormat="false" ht="17.9" hidden="false" customHeight="false" outlineLevel="0" collapsed="false">
      <c r="A74" s="21" t="s">
        <v>158</v>
      </c>
      <c r="B74" s="22" t="s">
        <v>179</v>
      </c>
      <c r="C74" s="21" t="s">
        <v>180</v>
      </c>
      <c r="D74" s="21"/>
      <c r="E74" s="8" t="s">
        <v>181</v>
      </c>
      <c r="F74" s="8" t="str">
        <f aca="false" t="array" ref="F74:F74">IFERROR(xlookup(E74,contacts!B:B,contacts!A:A),"")</f>
        <v/>
      </c>
      <c r="G74" s="8" t="s">
        <v>182</v>
      </c>
      <c r="H74" s="8" t="str">
        <f aca="false">IFERROR(__xludf.dummyfunction("IFERROR(INDEX(FILTER(addresses!B:B, (addresses!A:A=F74)*(addresses!C:C=G74)), 1), """")"),"4138583000004242889")</f>
        <v>4138583000004242889</v>
      </c>
      <c r="I74" s="9" t="b">
        <f aca="false">TRUE()</f>
        <v>1</v>
      </c>
      <c r="J74" s="10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customFormat="false" ht="17.9" hidden="false" customHeight="false" outlineLevel="0" collapsed="false">
      <c r="A75" s="21" t="s">
        <v>183</v>
      </c>
      <c r="B75" s="6" t="str">
        <f aca="false" t="array" ref="B75:B75">IFERROR(xlookup(F75,contacts!A:A,contacts!C:C),"")</f>
        <v/>
      </c>
      <c r="C75" s="21" t="s">
        <v>184</v>
      </c>
      <c r="D75" s="21"/>
      <c r="E75" s="8" t="s">
        <v>185</v>
      </c>
      <c r="F75" s="8" t="str">
        <f aca="false" t="array" ref="F75:F75">IFERROR(xlookup(E75,contacts!B:B,contacts!A:A),"")</f>
        <v/>
      </c>
      <c r="G75" s="19"/>
      <c r="H75" s="8" t="str">
        <f aca="false">IFERROR(__xludf.dummyfunction("IFERROR(INDEX(FILTER(addresses!B:B, (addresses!A:A=F75)*(addresses!C:C=G75)), 1), """")"),"")</f>
        <v/>
      </c>
      <c r="J75" s="10"/>
    </row>
    <row r="76" customFormat="false" ht="17.9" hidden="false" customHeight="false" outlineLevel="0" collapsed="false">
      <c r="A76" s="21" t="s">
        <v>186</v>
      </c>
      <c r="B76" s="6" t="str">
        <f aca="false" t="array" ref="B76:B76">IFERROR(xlookup(F76,contacts!A:A,contacts!C:C),"")</f>
        <v/>
      </c>
      <c r="C76" s="21" t="s">
        <v>187</v>
      </c>
      <c r="D76" s="21" t="s">
        <v>188</v>
      </c>
      <c r="E76" s="8" t="s">
        <v>13</v>
      </c>
      <c r="F76" s="8" t="str">
        <f aca="false" t="array" ref="F76:F76">IFERROR(xlookup(E76,contacts!B:B,contacts!A:A),"")</f>
        <v/>
      </c>
      <c r="G76" s="8" t="s">
        <v>189</v>
      </c>
      <c r="H76" s="8" t="str">
        <f aca="false">IFERROR(__xludf.dummyfunction("IFERROR(INDEX(FILTER(addresses!B:B, (addresses!A:A=F76)*(addresses!C:C=G76)), 1), """")"),"4138583000010151047")</f>
        <v>4138583000010151047</v>
      </c>
      <c r="I76" s="9" t="b">
        <f aca="false">TRUE()</f>
        <v>1</v>
      </c>
      <c r="J76" s="10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customFormat="false" ht="17.9" hidden="false" customHeight="false" outlineLevel="0" collapsed="false">
      <c r="A77" s="21" t="s">
        <v>190</v>
      </c>
      <c r="B77" s="6" t="str">
        <f aca="false" t="array" ref="B77:B77">IFERROR(xlookup(F77,contacts!A:A,contacts!C:C),"")</f>
        <v/>
      </c>
      <c r="C77" s="21"/>
      <c r="D77" s="21"/>
      <c r="E77" s="8" t="s">
        <v>13</v>
      </c>
      <c r="F77" s="8" t="str">
        <f aca="false" t="array" ref="F77:F77">IFERROR(xlookup(E77,contacts!B:B,contacts!A:A),"")</f>
        <v/>
      </c>
      <c r="G77" s="19"/>
      <c r="H77" s="8" t="str">
        <f aca="false">IFERROR(__xludf.dummyfunction("IFERROR(INDEX(FILTER(addresses!B:B, (addresses!A:A=F77)*(addresses!C:C=G77)), 1), """")"),"")</f>
        <v/>
      </c>
      <c r="J77" s="10"/>
    </row>
    <row r="78" customFormat="false" ht="17.9" hidden="false" customHeight="false" outlineLevel="0" collapsed="false">
      <c r="A78" s="21" t="s">
        <v>116</v>
      </c>
      <c r="B78" s="6" t="str">
        <f aca="false" t="array" ref="B78:B78">IFERROR(xlookup(F78,contacts!A:A,contacts!C:C),"")</f>
        <v/>
      </c>
      <c r="C78" s="21"/>
      <c r="D78" s="21" t="s">
        <v>191</v>
      </c>
      <c r="E78" s="8" t="s">
        <v>117</v>
      </c>
      <c r="F78" s="8" t="str">
        <f aca="false" t="array" ref="F78:F78">IFERROR(xlookup(E78,contacts!B:B,contacts!A:A),"")</f>
        <v/>
      </c>
      <c r="G78" s="8" t="s">
        <v>192</v>
      </c>
      <c r="H78" s="8" t="str">
        <f aca="false">IFERROR(__xludf.dummyfunction("IFERROR(INDEX(FILTER(addresses!B:B, (addresses!A:A=F78)*(addresses!C:C=G78)), 1), """")"),"4138583000002308023")</f>
        <v>4138583000002308023</v>
      </c>
      <c r="I78" s="9" t="b">
        <f aca="false">TRUE()</f>
        <v>1</v>
      </c>
      <c r="J78" s="10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customFormat="false" ht="17.9" hidden="false" customHeight="false" outlineLevel="0" collapsed="false">
      <c r="A79" s="21" t="s">
        <v>193</v>
      </c>
      <c r="B79" s="6" t="str">
        <f aca="false" t="array" ref="B79:B79">IFERROR(xlookup(F79,contacts!A:A,contacts!C:C),"")</f>
        <v/>
      </c>
      <c r="C79" s="21"/>
      <c r="D79" s="21"/>
      <c r="E79" s="8" t="s">
        <v>194</v>
      </c>
      <c r="F79" s="8" t="str">
        <f aca="false" t="array" ref="F79:F79">IFERROR(xlookup(E79,contacts!B:B,contacts!A:A),"")</f>
        <v/>
      </c>
      <c r="G79" s="19"/>
      <c r="H79" s="8" t="str">
        <f aca="false">IFERROR(__xludf.dummyfunction("IFERROR(INDEX(FILTER(addresses!B:B, (addresses!A:A=F79)*(addresses!C:C=G79)), 1), """")"),"")</f>
        <v/>
      </c>
      <c r="J79" s="10"/>
    </row>
    <row r="80" customFormat="false" ht="15.75" hidden="false" customHeight="false" outlineLevel="0" collapsed="false">
      <c r="A80" s="21"/>
      <c r="B80" s="6"/>
      <c r="C80" s="21"/>
      <c r="D80" s="21"/>
      <c r="E80" s="8"/>
      <c r="F80" s="8"/>
      <c r="G80" s="8"/>
      <c r="H80" s="8"/>
      <c r="J80" s="10"/>
    </row>
    <row r="81" customFormat="false" ht="17.9" hidden="false" customHeight="false" outlineLevel="0" collapsed="false">
      <c r="A81" s="21" t="s">
        <v>195</v>
      </c>
      <c r="B81" s="6" t="str">
        <f aca="false" t="array" ref="B81:B81">IFERROR(xlookup(F81,contacts!A:A,contacts!C:C),"")</f>
        <v/>
      </c>
      <c r="C81" s="21"/>
      <c r="D81" s="21"/>
      <c r="E81" s="8" t="s">
        <v>149</v>
      </c>
      <c r="F81" s="8" t="str">
        <f aca="false" t="array" ref="F81:F81">IFERROR(xlookup(E81,contacts!B:B,contacts!A:A),"")</f>
        <v/>
      </c>
      <c r="G81" s="8" t="s">
        <v>150</v>
      </c>
      <c r="H81" s="8" t="str">
        <f aca="false">IFERROR(__xludf.dummyfunction("IFERROR(INDEX(FILTER(addresses!B:B, (addresses!A:A=F81)*(addresses!C:C=G81)), 1), """")"),"4138583000011012225")</f>
        <v>4138583000011012225</v>
      </c>
      <c r="I81" s="9" t="b">
        <f aca="false">TRUE()</f>
        <v>1</v>
      </c>
      <c r="J81" s="10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customFormat="false" ht="17.9" hidden="false" customHeight="false" outlineLevel="0" collapsed="false">
      <c r="A82" s="21" t="s">
        <v>196</v>
      </c>
      <c r="B82" s="6" t="str">
        <f aca="false" t="array" ref="B82:B82">IFERROR(xlookup(F82,contacts!A:A,contacts!C:C),"")</f>
        <v/>
      </c>
      <c r="C82" s="21" t="s">
        <v>197</v>
      </c>
      <c r="D82" s="21" t="s">
        <v>198</v>
      </c>
      <c r="E82" s="8" t="s">
        <v>199</v>
      </c>
      <c r="F82" s="8" t="str">
        <f aca="false" t="array" ref="F82:F82">IFERROR(xlookup(E82,contacts!B:B,contacts!A:A),"")</f>
        <v/>
      </c>
      <c r="G82" s="8" t="s">
        <v>200</v>
      </c>
      <c r="H82" s="8" t="str">
        <f aca="false">IFERROR(__xludf.dummyfunction("IFERROR(INDEX(FILTER(addresses!B:B, (addresses!A:A=F82)*(addresses!C:C=G82)), 1), """")"),"4138583000003900171")</f>
        <v>4138583000003900171</v>
      </c>
      <c r="I82" s="9" t="b">
        <f aca="false">TRUE()</f>
        <v>1</v>
      </c>
      <c r="J82" s="10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customFormat="false" ht="17.9" hidden="false" customHeight="false" outlineLevel="0" collapsed="false">
      <c r="A83" s="21" t="s">
        <v>201</v>
      </c>
      <c r="B83" s="6" t="str">
        <f aca="false" t="array" ref="B83:B83">IFERROR(xlookup(F83,contacts!A:A,contacts!C:C),"")</f>
        <v/>
      </c>
      <c r="C83" s="21"/>
      <c r="D83" s="21" t="s">
        <v>202</v>
      </c>
      <c r="E83" s="8" t="s">
        <v>203</v>
      </c>
      <c r="F83" s="8" t="str">
        <f aca="false" t="array" ref="F83:F83">IFERROR(xlookup(E83,contacts!B:B,contacts!A:A),"")</f>
        <v/>
      </c>
      <c r="G83" s="8" t="s">
        <v>204</v>
      </c>
      <c r="H83" s="8" t="str">
        <f aca="false">IFERROR(__xludf.dummyfunction("IFERROR(INDEX(FILTER(addresses!B:B, (addresses!A:A=F83)*(addresses!C:C=G83)), 1), """")"),"4138583000001461225")</f>
        <v>4138583000001461225</v>
      </c>
      <c r="I83" s="9" t="b">
        <f aca="false">TRUE()</f>
        <v>1</v>
      </c>
      <c r="J83" s="10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customFormat="false" ht="17.9" hidden="false" customHeight="false" outlineLevel="0" collapsed="false">
      <c r="A84" s="21" t="s">
        <v>201</v>
      </c>
      <c r="B84" s="6" t="str">
        <f aca="false" t="array" ref="B84:B84">IFERROR(xlookup(F84,contacts!A:A,contacts!C:C),"")</f>
        <v/>
      </c>
      <c r="C84" s="21"/>
      <c r="D84" s="21" t="s">
        <v>205</v>
      </c>
      <c r="E84" s="8" t="s">
        <v>203</v>
      </c>
      <c r="F84" s="8" t="str">
        <f aca="false" t="array" ref="F84:F84">IFERROR(xlookup(E84,contacts!B:B,contacts!A:A),"")</f>
        <v/>
      </c>
      <c r="G84" s="8" t="s">
        <v>206</v>
      </c>
      <c r="H84" s="8" t="str">
        <f aca="false">IFERROR(__xludf.dummyfunction("IFERROR(INDEX(FILTER(addresses!B:B, (addresses!A:A=F84)*(addresses!C:C=G84)), 1), """")"),"4138583000016486934")</f>
        <v>4138583000016486934</v>
      </c>
      <c r="I84" s="9" t="b">
        <f aca="false">TRUE()</f>
        <v>1</v>
      </c>
      <c r="J84" s="10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customFormat="false" ht="17.9" hidden="false" customHeight="false" outlineLevel="0" collapsed="false">
      <c r="A85" s="21" t="s">
        <v>207</v>
      </c>
      <c r="B85" s="6" t="str">
        <f aca="false" t="array" ref="B85:B85">IFERROR(xlookup(F85,contacts!A:A,contacts!C:C),"")</f>
        <v/>
      </c>
      <c r="C85" s="21" t="s">
        <v>208</v>
      </c>
      <c r="D85" s="21" t="s">
        <v>209</v>
      </c>
      <c r="E85" s="8" t="s">
        <v>210</v>
      </c>
      <c r="F85" s="8" t="str">
        <f aca="false" t="array" ref="F85:F85">IFERROR(xlookup(E85,contacts!B:B,contacts!A:A),"")</f>
        <v/>
      </c>
      <c r="G85" s="8" t="s">
        <v>211</v>
      </c>
      <c r="H85" s="8" t="str">
        <f aca="false">IFERROR(__xludf.dummyfunction("IFERROR(INDEX(FILTER(addresses!B:B, (addresses!A:A=F85)*(addresses!C:C=G85)), 1), """")"),"4138583000016486943")</f>
        <v>4138583000016486943</v>
      </c>
      <c r="I85" s="9" t="b">
        <f aca="false">TRUE()</f>
        <v>1</v>
      </c>
      <c r="J85" s="10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customFormat="false" ht="15.75" hidden="false" customHeight="false" outlineLevel="0" collapsed="false">
      <c r="A86" s="21"/>
      <c r="B86" s="6"/>
      <c r="C86" s="21"/>
      <c r="D86" s="21"/>
      <c r="E86" s="8"/>
      <c r="F86" s="8"/>
      <c r="G86" s="19"/>
      <c r="H86" s="8" t="str">
        <f aca="false">IFERROR(__xludf.dummyfunction("IFERROR(INDEX(FILTER(addresses!B:B, (addresses!A:A=F86)*(addresses!C:C=G86)), 1), """")"),"")</f>
        <v/>
      </c>
      <c r="J86" s="10"/>
    </row>
    <row r="87" customFormat="false" ht="50.7" hidden="false" customHeight="false" outlineLevel="0" collapsed="false">
      <c r="A87" s="21" t="s">
        <v>212</v>
      </c>
      <c r="B87" s="6" t="str">
        <f aca="false" t="array" ref="B87:B87">IFERROR(xlookup(F87,contacts!A:A,contacts!C:C),"")</f>
        <v/>
      </c>
      <c r="C87" s="21" t="s">
        <v>213</v>
      </c>
      <c r="D87" s="23" t="s">
        <v>214</v>
      </c>
      <c r="E87" s="8" t="s">
        <v>166</v>
      </c>
      <c r="F87" s="8" t="str">
        <f aca="false" t="array" ref="F87:F87">IFERROR(xlookup(E87,contacts!B:B,contacts!A:A),"")</f>
        <v/>
      </c>
      <c r="G87" s="8" t="s">
        <v>167</v>
      </c>
      <c r="H87" s="8" t="str">
        <f aca="false">IFERROR(__xludf.dummyfunction("IFERROR(INDEX(FILTER(addresses!B:B, (addresses!A:A=F87)*(addresses!C:C=G87)), 1), """")"),"4138583000005941232")</f>
        <v>4138583000005941232</v>
      </c>
      <c r="I87" s="9" t="b">
        <f aca="false">TRUE()</f>
        <v>1</v>
      </c>
      <c r="J87" s="10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customFormat="false" ht="17.9" hidden="false" customHeight="false" outlineLevel="0" collapsed="false">
      <c r="A88" s="21" t="s">
        <v>215</v>
      </c>
      <c r="B88" s="6" t="str">
        <f aca="false" t="array" ref="B88:B88">IFERROR(xlookup(F88,contacts!A:A,contacts!C:C),"")</f>
        <v/>
      </c>
      <c r="C88" s="21" t="s">
        <v>216</v>
      </c>
      <c r="D88" s="21" t="s">
        <v>217</v>
      </c>
      <c r="E88" s="8" t="s">
        <v>122</v>
      </c>
      <c r="F88" s="8" t="str">
        <f aca="false" t="array" ref="F88:F88">IFERROR(xlookup(E88,contacts!B:B,contacts!A:A),"")</f>
        <v/>
      </c>
      <c r="G88" s="8" t="s">
        <v>123</v>
      </c>
      <c r="H88" s="8" t="str">
        <f aca="false">IFERROR(__xludf.dummyfunction("IFERROR(INDEX(FILTER(addresses!B:B, (addresses!A:A=F88)*(addresses!C:C=G88)), 1), """")"),"4138583000005711407")</f>
        <v>4138583000005711407</v>
      </c>
      <c r="I88" s="9" t="b">
        <f aca="false">TRUE()</f>
        <v>1</v>
      </c>
      <c r="J88" s="10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customFormat="false" ht="17.9" hidden="false" customHeight="false" outlineLevel="0" collapsed="false">
      <c r="A89" s="21" t="s">
        <v>218</v>
      </c>
      <c r="B89" s="6" t="str">
        <f aca="false" t="array" ref="B89:B89">IFERROR(xlookup(F89,contacts!A:A,contacts!C:C),"")</f>
        <v/>
      </c>
      <c r="C89" s="21" t="s">
        <v>219</v>
      </c>
      <c r="D89" s="21" t="s">
        <v>220</v>
      </c>
      <c r="E89" s="19"/>
      <c r="F89" s="8" t="str">
        <f aca="false" t="array" ref="F89:F89">IFERROR(xlookup(E89,contacts!B:B,contacts!A:A),"")</f>
        <v/>
      </c>
      <c r="G89" s="19"/>
      <c r="H89" s="8" t="str">
        <f aca="false">IFERROR(__xludf.dummyfunction("IFERROR(INDEX(FILTER(addresses!B:B, (addresses!A:A=F89)*(addresses!C:C=G89)), 1), """")"),"")</f>
        <v/>
      </c>
      <c r="J89" s="10"/>
    </row>
    <row r="90" customFormat="false" ht="17.9" hidden="false" customHeight="false" outlineLevel="0" collapsed="false">
      <c r="A90" s="21" t="s">
        <v>221</v>
      </c>
      <c r="B90" s="6" t="str">
        <f aca="false" t="array" ref="B90:B90">IFERROR(xlookup(F90,contacts!A:A,contacts!C:C),"")</f>
        <v/>
      </c>
      <c r="C90" s="21"/>
      <c r="D90" s="21"/>
      <c r="E90" s="8" t="s">
        <v>222</v>
      </c>
      <c r="F90" s="8" t="str">
        <f aca="false" t="array" ref="F90:F90">IFERROR(xlookup(E90,contacts!B:B,contacts!A:A),"")</f>
        <v/>
      </c>
      <c r="G90" s="8" t="s">
        <v>223</v>
      </c>
      <c r="H90" s="8" t="str">
        <f aca="false">IFERROR(__xludf.dummyfunction("IFERROR(INDEX(FILTER(addresses!B:B, (addresses!A:A=F90)*(addresses!C:C=G90)), 1), """")"),"4138583000016480132")</f>
        <v>4138583000016480132</v>
      </c>
      <c r="I90" s="9" t="b">
        <f aca="false">TRUE()</f>
        <v>1</v>
      </c>
      <c r="J90" s="10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customFormat="false" ht="52.2" hidden="false" customHeight="false" outlineLevel="0" collapsed="false">
      <c r="A91" s="21" t="s">
        <v>224</v>
      </c>
      <c r="B91" s="6" t="str">
        <f aca="false" t="array" ref="B91:B91">IFERROR(xlookup(F91,contacts!A:A,contacts!C:C),"")</f>
        <v/>
      </c>
      <c r="C91" s="21" t="s">
        <v>225</v>
      </c>
      <c r="D91" s="21" t="s">
        <v>226</v>
      </c>
      <c r="E91" s="8" t="s">
        <v>119</v>
      </c>
      <c r="F91" s="8" t="str">
        <f aca="false" t="array" ref="F91:F91">IFERROR(xlookup(E91,contacts!B:B,contacts!A:A),"")</f>
        <v/>
      </c>
      <c r="G91" s="20" t="s">
        <v>120</v>
      </c>
      <c r="H91" s="8" t="str">
        <f aca="false">IFERROR(__xludf.dummyfunction("IFERROR(INDEX(FILTER(addresses!B:B, (addresses!A:A=F91)*(addresses!C:C=G91)), 1), """")"),"4138583000004924918")</f>
        <v>4138583000004924918</v>
      </c>
      <c r="I91" s="9" t="b">
        <f aca="false">TRUE()</f>
        <v>1</v>
      </c>
      <c r="J91" s="10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customFormat="false" ht="17.9" hidden="false" customHeight="false" outlineLevel="0" collapsed="false">
      <c r="A92" s="21" t="s">
        <v>227</v>
      </c>
      <c r="B92" s="6" t="str">
        <f aca="false" t="array" ref="B92:B92">IFERROR(xlookup(F92,contacts!A:A,contacts!C:C),"")</f>
        <v/>
      </c>
      <c r="C92" s="21" t="s">
        <v>228</v>
      </c>
      <c r="D92" s="21" t="s">
        <v>229</v>
      </c>
      <c r="E92" s="8" t="s">
        <v>13</v>
      </c>
      <c r="F92" s="8" t="str">
        <f aca="false" t="array" ref="F92:F92">IFERROR(xlookup(E92,contacts!B:B,contacts!A:A),"")</f>
        <v/>
      </c>
      <c r="G92" s="8" t="s">
        <v>230</v>
      </c>
      <c r="H92" s="8" t="str">
        <f aca="false">IFERROR(__xludf.dummyfunction("IFERROR(INDEX(FILTER(addresses!B:B, (addresses!A:A=F92)*(addresses!C:C=G92)), 1), """")"),"4138583000012963372")</f>
        <v>4138583000012963372</v>
      </c>
      <c r="I92" s="9" t="b">
        <f aca="false">TRUE()</f>
        <v>1</v>
      </c>
      <c r="J92" s="10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customFormat="false" ht="17.9" hidden="false" customHeight="false" outlineLevel="0" collapsed="false">
      <c r="A93" s="21" t="s">
        <v>218</v>
      </c>
      <c r="B93" s="6" t="str">
        <f aca="false" t="array" ref="B93:B93">IFERROR(xlookup(F93,contacts!A:A,contacts!C:C),"")</f>
        <v/>
      </c>
      <c r="C93" s="21" t="s">
        <v>219</v>
      </c>
      <c r="D93" s="21" t="s">
        <v>231</v>
      </c>
      <c r="E93" s="19"/>
      <c r="F93" s="8" t="str">
        <f aca="false" t="array" ref="F93:F93">IFERROR(xlookup(E93,contacts!B:B,contacts!A:A),"")</f>
        <v/>
      </c>
      <c r="G93" s="19"/>
      <c r="H93" s="8" t="str">
        <f aca="false">IFERROR(__xludf.dummyfunction("IFERROR(INDEX(FILTER(addresses!B:B, (addresses!A:A=F93)*(addresses!C:C=G93)), 1), """")"),"")</f>
        <v/>
      </c>
      <c r="J93" s="10"/>
    </row>
    <row r="94" customFormat="false" ht="17.9" hidden="false" customHeight="false" outlineLevel="0" collapsed="false">
      <c r="A94" s="21" t="s">
        <v>232</v>
      </c>
      <c r="B94" s="6" t="str">
        <f aca="false" t="array" ref="B94:B94">IFERROR(xlookup(F94,contacts!A:A,contacts!C:C),"")</f>
        <v/>
      </c>
      <c r="C94" s="21" t="s">
        <v>233</v>
      </c>
      <c r="D94" s="21"/>
      <c r="E94" s="8" t="s">
        <v>234</v>
      </c>
      <c r="F94" s="8" t="str">
        <f aca="false" t="array" ref="F94:F94">IFERROR(xlookup(E94,contacts!B:B,contacts!A:A),"")</f>
        <v/>
      </c>
      <c r="G94" s="8" t="s">
        <v>235</v>
      </c>
      <c r="H94" s="8" t="str">
        <f aca="false">IFERROR(__xludf.dummyfunction("IFERROR(INDEX(FILTER(addresses!B:B, (addresses!A:A=F94)*(addresses!C:C=G94)), 1), """")"),"4138583000016480122")</f>
        <v>4138583000016480122</v>
      </c>
      <c r="I94" s="9" t="b">
        <f aca="false">TRUE()</f>
        <v>1</v>
      </c>
      <c r="J94" s="10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customFormat="false" ht="15.75" hidden="false" customHeight="false" outlineLevel="0" collapsed="false">
      <c r="A95" s="11" t="s">
        <v>177</v>
      </c>
      <c r="B95" s="6" t="str">
        <f aca="false" t="array" ref="B95:B95">IFERROR(xlookup(F95,contacts!A:A,contacts!C:C),"")</f>
        <v/>
      </c>
      <c r="C95" s="7"/>
      <c r="D95" s="7"/>
      <c r="E95" s="8" t="s">
        <v>178</v>
      </c>
      <c r="F95" s="8" t="str">
        <f aca="false" t="array" ref="F95:F95">IFERROR(xlookup(E95,contacts!B:B,contacts!A:A),"")</f>
        <v/>
      </c>
      <c r="G95" s="8" t="s">
        <v>236</v>
      </c>
      <c r="H95" s="8" t="str">
        <f aca="false">IFERROR(__xludf.dummyfunction("IFERROR(INDEX(FILTER(addresses!B:B, (addresses!A:A=F95)*(addresses!C:C=G95)), 1), """")"),"4138583000016480112")</f>
        <v>4138583000016480112</v>
      </c>
      <c r="I95" s="9" t="b">
        <f aca="false">TRUE()</f>
        <v>1</v>
      </c>
      <c r="J95" s="10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customFormat="false" ht="15.75" hidden="false" customHeight="false" outlineLevel="0" collapsed="false">
      <c r="A96" s="11" t="s">
        <v>237</v>
      </c>
      <c r="B96" s="6" t="str">
        <f aca="false" t="array" ref="B96:B96">IFERROR(xlookup(F96,contacts!A:A,contacts!C:C),"")</f>
        <v/>
      </c>
      <c r="C96" s="7"/>
      <c r="D96" s="7"/>
      <c r="E96" s="8" t="s">
        <v>238</v>
      </c>
      <c r="F96" s="8" t="str">
        <f aca="false" t="array" ref="F96:F96">IFERROR(xlookup(E96,contacts!B:B,contacts!A:A),"")</f>
        <v/>
      </c>
      <c r="G96" s="8" t="s">
        <v>239</v>
      </c>
      <c r="H96" s="8" t="str">
        <f aca="false">IFERROR(__xludf.dummyfunction("IFERROR(INDEX(FILTER(addresses!B:B, (addresses!A:A=F96)*(addresses!C:C=G96)), 1), """")"),"4138583000016635118")</f>
        <v>4138583000016635118</v>
      </c>
      <c r="I96" s="9" t="b">
        <f aca="false">TRUE()</f>
        <v>1</v>
      </c>
      <c r="J96" s="10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customFormat="false" ht="15.75" hidden="false" customHeight="false" outlineLevel="0" collapsed="false">
      <c r="A97" s="11" t="s">
        <v>240</v>
      </c>
      <c r="B97" s="6" t="str">
        <f aca="false" t="array" ref="B97:B97">IFERROR(xlookup(F97,contacts!A:A,contacts!C:C),"")</f>
        <v/>
      </c>
      <c r="C97" s="7"/>
      <c r="D97" s="7"/>
      <c r="E97" s="8" t="s">
        <v>241</v>
      </c>
      <c r="F97" s="8" t="str">
        <f aca="false" t="array" ref="F97:F97">IFERROR(xlookup(E97,contacts!B:B,contacts!A:A),"")</f>
        <v/>
      </c>
      <c r="G97" s="8" t="s">
        <v>242</v>
      </c>
      <c r="H97" s="8" t="str">
        <f aca="false">IFERROR(__xludf.dummyfunction("IFERROR(INDEX(FILTER(addresses!B:B, (addresses!A:A=F97)*(addresses!C:C=G97)), 1), """")"),"4138583000016635128")</f>
        <v>4138583000016635128</v>
      </c>
      <c r="I97" s="9" t="b">
        <f aca="false">TRUE()</f>
        <v>1</v>
      </c>
      <c r="J97" s="10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customFormat="false" ht="15.75" hidden="false" customHeight="false" outlineLevel="0" collapsed="false">
      <c r="A98" s="11" t="s">
        <v>116</v>
      </c>
      <c r="B98" s="6" t="str">
        <f aca="false" t="array" ref="B98:B98">IFERROR(xlookup(F98,contacts!A:A,contacts!C:C),"")</f>
        <v/>
      </c>
      <c r="C98" s="7"/>
      <c r="D98" s="7"/>
      <c r="E98" s="8" t="s">
        <v>117</v>
      </c>
      <c r="F98" s="8" t="str">
        <f aca="false" t="array" ref="F98:F98">IFERROR(xlookup(E98,contacts!B:B,contacts!A:A),"")</f>
        <v/>
      </c>
      <c r="G98" s="8" t="s">
        <v>192</v>
      </c>
      <c r="H98" s="8" t="str">
        <f aca="false">IFERROR(__xludf.dummyfunction("IFERROR(INDEX(FILTER(addresses!B:B, (addresses!A:A=F98)*(addresses!C:C=G98)), 1), """")"),"4138583000002308023")</f>
        <v>4138583000002308023</v>
      </c>
      <c r="I98" s="9" t="b">
        <f aca="false">TRUE()</f>
        <v>1</v>
      </c>
      <c r="J98" s="10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customFormat="false" ht="15.75" hidden="false" customHeight="false" outlineLevel="0" collapsed="false">
      <c r="A99" s="11" t="s">
        <v>114</v>
      </c>
      <c r="B99" s="6" t="str">
        <f aca="false" t="array" ref="B99:B99">IFERROR(xlookup(F99,contacts!A:A,contacts!C:C),"")</f>
        <v/>
      </c>
      <c r="C99" s="11" t="s">
        <v>243</v>
      </c>
      <c r="D99" s="11" t="s">
        <v>244</v>
      </c>
      <c r="E99" s="8" t="s">
        <v>245</v>
      </c>
      <c r="F99" s="8" t="str">
        <f aca="false" t="array" ref="F99:F99">IFERROR(xlookup(E99,contacts!B:B,contacts!A:A),"")</f>
        <v/>
      </c>
      <c r="G99" s="8" t="s">
        <v>246</v>
      </c>
      <c r="H99" s="8" t="str">
        <f aca="false">IFERROR(__xludf.dummyfunction("IFERROR(INDEX(FILTER(addresses!B:B, (addresses!A:A=F99)*(addresses!C:C=G99)), 1), """")"),"4138583000004991579")</f>
        <v>4138583000004991579</v>
      </c>
      <c r="I99" s="9" t="b">
        <f aca="false">TRUE()</f>
        <v>1</v>
      </c>
      <c r="J99" s="10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customFormat="false" ht="15.75" hidden="false" customHeight="false" outlineLevel="0" collapsed="false">
      <c r="A100" s="11" t="s">
        <v>114</v>
      </c>
      <c r="B100" s="6" t="str">
        <f aca="false" t="array" ref="B100:B100">IFERROR(xlookup(F100,contacts!A:A,contacts!C:C),"")</f>
        <v/>
      </c>
      <c r="C100" s="11" t="s">
        <v>137</v>
      </c>
      <c r="D100" s="11" t="s">
        <v>247</v>
      </c>
      <c r="E100" s="8" t="s">
        <v>138</v>
      </c>
      <c r="F100" s="8" t="str">
        <f aca="false" t="array" ref="F100:F100">IFERROR(xlookup(E100,contacts!B:B,contacts!A:A),"")</f>
        <v/>
      </c>
      <c r="G100" s="8" t="s">
        <v>248</v>
      </c>
      <c r="H100" s="8" t="str">
        <f aca="false">IFERROR(__xludf.dummyfunction("IFERROR(INDEX(FILTER(addresses!B:B, (addresses!A:A=F100)*(addresses!C:C=G100)), 1), """")"),"4138583000016415517")</f>
        <v>4138583000016415517</v>
      </c>
      <c r="I100" s="9" t="b">
        <f aca="false">TRUE()</f>
        <v>1</v>
      </c>
      <c r="J100" s="10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customFormat="false" ht="15.75" hidden="false" customHeight="false" outlineLevel="0" collapsed="false">
      <c r="A101" s="11" t="s">
        <v>140</v>
      </c>
      <c r="B101" s="6" t="str">
        <f aca="false" t="array" ref="B101:B101">IFERROR(xlookup(F101,contacts!A:A,contacts!C:C),"")</f>
        <v/>
      </c>
      <c r="C101" s="7"/>
      <c r="D101" s="7"/>
      <c r="E101" s="8" t="s">
        <v>143</v>
      </c>
      <c r="F101" s="8" t="str">
        <f aca="false" t="array" ref="F101:F101">IFERROR(xlookup(E101,contacts!B:B,contacts!A:A),"")</f>
        <v/>
      </c>
      <c r="G101" s="8" t="s">
        <v>249</v>
      </c>
      <c r="H101" s="8" t="str">
        <f aca="false">IFERROR(__xludf.dummyfunction("IFERROR(INDEX(FILTER(addresses!B:B, (addresses!A:A=F101)*(addresses!C:C=G101)), 1), """")"),"4138583000016492049")</f>
        <v>4138583000016492049</v>
      </c>
      <c r="I101" s="9" t="b">
        <f aca="false">TRUE()</f>
        <v>1</v>
      </c>
      <c r="J101" s="10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customFormat="false" ht="15.75" hidden="false" customHeight="false" outlineLevel="0" collapsed="false">
      <c r="A102" s="11" t="s">
        <v>158</v>
      </c>
      <c r="B102" s="6" t="str">
        <f aca="false" t="array" ref="B102:B102">IFERROR(xlookup(F102,contacts!A:A,contacts!C:C),"")</f>
        <v/>
      </c>
      <c r="C102" s="7"/>
      <c r="D102" s="7"/>
      <c r="E102" s="8" t="s">
        <v>161</v>
      </c>
      <c r="F102" s="8" t="str">
        <f aca="false" t="array" ref="F102:F102">IFERROR(xlookup(E102,contacts!B:B,contacts!A:A),"")</f>
        <v/>
      </c>
      <c r="G102" s="8" t="s">
        <v>162</v>
      </c>
      <c r="H102" s="8" t="str">
        <f aca="false">IFERROR(__xludf.dummyfunction("IFERROR(INDEX(FILTER(addresses!B:B, (addresses!A:A=F102)*(addresses!C:C=G102)), 1), """")"),"4138583000004621420")</f>
        <v>4138583000004621420</v>
      </c>
      <c r="I102" s="9" t="b">
        <f aca="false">TRUE()</f>
        <v>1</v>
      </c>
      <c r="J102" s="10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customFormat="false" ht="15.75" hidden="false" customHeight="false" outlineLevel="0" collapsed="false">
      <c r="A103" s="11" t="s">
        <v>250</v>
      </c>
      <c r="B103" s="6" t="str">
        <f aca="false" t="array" ref="B103:B103">IFERROR(xlookup(F103,contacts!A:A,contacts!C:C),"")</f>
        <v/>
      </c>
      <c r="C103" s="11" t="s">
        <v>251</v>
      </c>
      <c r="D103" s="11" t="s">
        <v>252</v>
      </c>
      <c r="E103" s="8" t="s">
        <v>253</v>
      </c>
      <c r="F103" s="8" t="str">
        <f aca="false" t="array" ref="F103:F103">IFERROR(xlookup(E103,contacts!B:B,contacts!A:A),"")</f>
        <v/>
      </c>
      <c r="G103" s="8" t="s">
        <v>254</v>
      </c>
      <c r="H103" s="8" t="str">
        <f aca="false">IFERROR(__xludf.dummyfunction("IFERROR(INDEX(FILTER(addresses!B:B, (addresses!A:A=F103)*(addresses!C:C=G103)), 1), """")"),"4138583000016635310")</f>
        <v>4138583000016635310</v>
      </c>
      <c r="I103" s="9" t="b">
        <f aca="false">TRUE()</f>
        <v>1</v>
      </c>
      <c r="J103" s="10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customFormat="false" ht="15.75" hidden="false" customHeight="false" outlineLevel="0" collapsed="false">
      <c r="A104" s="11" t="s">
        <v>124</v>
      </c>
      <c r="B104" s="6" t="str">
        <f aca="false" t="array" ref="B104:B104">IFERROR(xlookup(F104,contacts!A:A,contacts!C:C),"")</f>
        <v/>
      </c>
      <c r="C104" s="7"/>
      <c r="D104" s="7"/>
      <c r="E104" s="8" t="s">
        <v>127</v>
      </c>
      <c r="F104" s="8" t="str">
        <f aca="false" t="array" ref="F104:F104">IFERROR(xlookup(E104,contacts!B:B,contacts!A:A),"")</f>
        <v/>
      </c>
      <c r="G104" s="8" t="s">
        <v>255</v>
      </c>
      <c r="H104" s="8" t="str">
        <f aca="false">IFERROR(__xludf.dummyfunction("IFERROR(INDEX(FILTER(addresses!B:B, (addresses!A:A=F104)*(addresses!C:C=G104)), 1), """")"),"4138583000016635356")</f>
        <v>4138583000016635356</v>
      </c>
      <c r="I104" s="9" t="b">
        <f aca="false">TRUE()</f>
        <v>1</v>
      </c>
      <c r="J104" s="10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customFormat="false" ht="15.75" hidden="false" customHeight="false" outlineLevel="0" collapsed="false">
      <c r="A105" s="11" t="s">
        <v>256</v>
      </c>
      <c r="B105" s="6" t="str">
        <f aca="false" t="array" ref="B105:B105">IFERROR(xlookup(F105,contacts!A:A,contacts!C:C),"")</f>
        <v/>
      </c>
      <c r="C105" s="11" t="s">
        <v>213</v>
      </c>
      <c r="D105" s="11" t="s">
        <v>257</v>
      </c>
      <c r="E105" s="8" t="s">
        <v>166</v>
      </c>
      <c r="F105" s="8" t="str">
        <f aca="false" t="array" ref="F105:F105">IFERROR(xlookup(E105,contacts!B:B,contacts!A:A),"")</f>
        <v/>
      </c>
      <c r="G105" s="8" t="s">
        <v>167</v>
      </c>
      <c r="H105" s="8" t="str">
        <f aca="false">IFERROR(__xludf.dummyfunction("IFERROR(INDEX(FILTER(addresses!B:B, (addresses!A:A=F105)*(addresses!C:C=G105)), 1), """")"),"4138583000005941232")</f>
        <v>4138583000005941232</v>
      </c>
      <c r="I105" s="9" t="b">
        <f aca="false">TRUE()</f>
        <v>1</v>
      </c>
      <c r="J105" s="10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customFormat="false" ht="15.75" hidden="false" customHeight="false" outlineLevel="0" collapsed="false">
      <c r="A106" s="11" t="s">
        <v>114</v>
      </c>
      <c r="B106" s="6" t="str">
        <f aca="false" t="array" ref="B106:B106">IFERROR(xlookup(F106,contacts!A:A,contacts!C:C),"")</f>
        <v/>
      </c>
      <c r="E106" s="8" t="s">
        <v>258</v>
      </c>
      <c r="F106" s="8" t="str">
        <f aca="false" t="array" ref="F106:F106">IFERROR(xlookup(E106,contacts!B:B,contacts!A:A),"")</f>
        <v/>
      </c>
      <c r="G106" s="8"/>
      <c r="H106" s="8" t="str">
        <f aca="false">IFERROR(__xludf.dummyfunction("IFERROR(INDEX(FILTER(addresses!B:B, (addresses!A:A=F106)*(addresses!C:C=G106)), 1), """")"),"")</f>
        <v/>
      </c>
      <c r="J106" s="10"/>
    </row>
    <row r="107" customFormat="false" ht="15.75" hidden="false" customHeight="false" outlineLevel="0" collapsed="false">
      <c r="B107" s="6" t="str">
        <f aca="false" t="array" ref="B107:B107">IFERROR(xlookup(F107,contacts!A:A,contacts!C:C),"")</f>
        <v/>
      </c>
      <c r="E107" s="19"/>
      <c r="F107" s="8" t="str">
        <f aca="false" t="array" ref="F107:F107">IFERROR(xlookup(E107,contacts!B:B,contacts!A:A),"")</f>
        <v/>
      </c>
      <c r="G107" s="19"/>
      <c r="H107" s="8" t="str">
        <f aca="false">IFERROR(__xludf.dummyfunction("IFERROR(INDEX(FILTER(addresses!B:B, (addresses!A:A=F107)*(addresses!C:C=G107)), 1), """")"),"")</f>
        <v/>
      </c>
      <c r="J107" s="10"/>
    </row>
    <row r="108" customFormat="false" ht="15.75" hidden="false" customHeight="false" outlineLevel="0" collapsed="false">
      <c r="B108" s="6" t="str">
        <f aca="false" t="array" ref="B108:B108">IFERROR(xlookup(F108,contacts!A:A,contacts!C:C),"")</f>
        <v/>
      </c>
      <c r="E108" s="19"/>
      <c r="F108" s="8" t="str">
        <f aca="false" t="array" ref="F108:F108">IFERROR(xlookup(E108,contacts!B:B,contacts!A:A),"")</f>
        <v/>
      </c>
      <c r="G108" s="19"/>
      <c r="H108" s="8" t="str">
        <f aca="false">IFERROR(__xludf.dummyfunction("IFERROR(INDEX(FILTER(addresses!B:B, (addresses!A:A=F108)*(addresses!C:C=G108)), 1), """")"),"")</f>
        <v/>
      </c>
      <c r="J108" s="10"/>
    </row>
    <row r="109" customFormat="false" ht="15.75" hidden="false" customHeight="false" outlineLevel="0" collapsed="false">
      <c r="B109" s="6" t="str">
        <f aca="false" t="array" ref="B109:B109">IFERROR(xlookup(F109,contacts!A:A,contacts!C:C),"")</f>
        <v/>
      </c>
      <c r="E109" s="19"/>
      <c r="F109" s="8" t="str">
        <f aca="false" t="array" ref="F109:F109">IFERROR(xlookup(E109,contacts!B:B,contacts!A:A),"")</f>
        <v/>
      </c>
      <c r="G109" s="19"/>
      <c r="H109" s="8" t="str">
        <f aca="false">IFERROR(__xludf.dummyfunction("IFERROR(INDEX(FILTER(addresses!B:B, (addresses!A:A=F109)*(addresses!C:C=G109)), 1), """")"),"")</f>
        <v/>
      </c>
      <c r="J109" s="10"/>
    </row>
    <row r="110" customFormat="false" ht="15.75" hidden="false" customHeight="false" outlineLevel="0" collapsed="false">
      <c r="B110" s="6" t="str">
        <f aca="false" t="array" ref="B110:B110">IFERROR(xlookup(F110,contacts!A:A,contacts!C:C),"")</f>
        <v/>
      </c>
      <c r="E110" s="19"/>
      <c r="F110" s="8" t="str">
        <f aca="false" t="array" ref="F110:F110">IFERROR(xlookup(E110,contacts!B:B,contacts!A:A),"")</f>
        <v/>
      </c>
      <c r="G110" s="19"/>
      <c r="H110" s="8" t="str">
        <f aca="false">IFERROR(__xludf.dummyfunction("IFERROR(INDEX(FILTER(addresses!B:B, (addresses!A:A=F110)*(addresses!C:C=G110)), 1), """")"),"")</f>
        <v/>
      </c>
      <c r="J110" s="10"/>
    </row>
    <row r="111" customFormat="false" ht="15.75" hidden="false" customHeight="false" outlineLevel="0" collapsed="false">
      <c r="B111" s="6" t="str">
        <f aca="false" t="array" ref="B111:B111">IFERROR(xlookup(F111,contacts!A:A,contacts!C:C),"")</f>
        <v/>
      </c>
      <c r="E111" s="19"/>
      <c r="F111" s="8" t="str">
        <f aca="false" t="array" ref="F111:F111">IFERROR(xlookup(E111,contacts!B:B,contacts!A:A),"")</f>
        <v/>
      </c>
      <c r="G111" s="19"/>
      <c r="H111" s="8" t="str">
        <f aca="false">IFERROR(__xludf.dummyfunction("IFERROR(INDEX(FILTER(addresses!B:B, (addresses!A:A=F111)*(addresses!C:C=G111)), 1), """")"),"")</f>
        <v/>
      </c>
      <c r="J111" s="10"/>
    </row>
    <row r="112" customFormat="false" ht="15.75" hidden="false" customHeight="false" outlineLevel="0" collapsed="false">
      <c r="B112" s="6" t="str">
        <f aca="false" t="array" ref="B112:B112">IFERROR(xlookup(F112,contacts!A:A,contacts!C:C),"")</f>
        <v/>
      </c>
      <c r="E112" s="19"/>
      <c r="F112" s="8" t="str">
        <f aca="false" t="array" ref="F112:F112">IFERROR(xlookup(E112,contacts!B:B,contacts!A:A),"")</f>
        <v/>
      </c>
      <c r="G112" s="19"/>
      <c r="H112" s="8" t="str">
        <f aca="false">IFERROR(__xludf.dummyfunction("IFERROR(INDEX(FILTER(addresses!B:B, (addresses!A:A=F112)*(addresses!C:C=G112)), 1), """")"),"")</f>
        <v/>
      </c>
      <c r="J112" s="10"/>
    </row>
    <row r="113" customFormat="false" ht="15.75" hidden="false" customHeight="false" outlineLevel="0" collapsed="false">
      <c r="B113" s="6" t="str">
        <f aca="false" t="array" ref="B113:B113">IFERROR(xlookup(F113,contacts!A:A,contacts!C:C),"")</f>
        <v/>
      </c>
      <c r="E113" s="19"/>
      <c r="F113" s="8" t="str">
        <f aca="false" t="array" ref="F113:F113">IFERROR(xlookup(E113,contacts!B:B,contacts!A:A),"")</f>
        <v/>
      </c>
      <c r="G113" s="19"/>
      <c r="H113" s="8" t="str">
        <f aca="false">IFERROR(__xludf.dummyfunction("IFERROR(INDEX(FILTER(addresses!B:B, (addresses!A:A=F113)*(addresses!C:C=G113)), 1), """")"),"")</f>
        <v/>
      </c>
      <c r="J113" s="10"/>
    </row>
    <row r="114" customFormat="false" ht="15.75" hidden="false" customHeight="false" outlineLevel="0" collapsed="false">
      <c r="B114" s="6" t="str">
        <f aca="false" t="array" ref="B114:B114">IFERROR(xlookup(F114,contacts!A:A,contacts!C:C),"")</f>
        <v/>
      </c>
      <c r="E114" s="19"/>
      <c r="F114" s="8" t="str">
        <f aca="false" t="array" ref="F114:F114">IFERROR(xlookup(E114,contacts!B:B,contacts!A:A),"")</f>
        <v/>
      </c>
      <c r="G114" s="19"/>
      <c r="H114" s="8" t="str">
        <f aca="false">IFERROR(__xludf.dummyfunction("IFERROR(INDEX(FILTER(addresses!B:B, (addresses!A:A=F114)*(addresses!C:C=G114)), 1), """")"),"")</f>
        <v/>
      </c>
      <c r="J114" s="10"/>
    </row>
    <row r="115" customFormat="false" ht="15.75" hidden="false" customHeight="false" outlineLevel="0" collapsed="false">
      <c r="B115" s="6" t="str">
        <f aca="false" t="array" ref="B115:B115">IFERROR(xlookup(F115,contacts!A:A,contacts!C:C),"")</f>
        <v/>
      </c>
      <c r="E115" s="19"/>
      <c r="F115" s="8" t="str">
        <f aca="false" t="array" ref="F115:F115">IFERROR(xlookup(E115,contacts!B:B,contacts!A:A),"")</f>
        <v/>
      </c>
      <c r="G115" s="19"/>
      <c r="H115" s="8" t="str">
        <f aca="false">IFERROR(__xludf.dummyfunction("IFERROR(INDEX(FILTER(addresses!B:B, (addresses!A:A=F115)*(addresses!C:C=G115)), 1), """")"),"")</f>
        <v/>
      </c>
      <c r="J115" s="10"/>
    </row>
    <row r="116" customFormat="false" ht="15.75" hidden="false" customHeight="false" outlineLevel="0" collapsed="false">
      <c r="B116" s="6" t="str">
        <f aca="false" t="array" ref="B116:B116">IFERROR(xlookup(F116,contacts!A:A,contacts!C:C),"")</f>
        <v/>
      </c>
      <c r="E116" s="19"/>
      <c r="F116" s="8" t="str">
        <f aca="false" t="array" ref="F116:F116">IFERROR(xlookup(E116,contacts!B:B,contacts!A:A),"")</f>
        <v/>
      </c>
      <c r="G116" s="19"/>
      <c r="H116" s="8" t="str">
        <f aca="false">IFERROR(__xludf.dummyfunction("IFERROR(INDEX(FILTER(addresses!B:B, (addresses!A:A=F116)*(addresses!C:C=G116)), 1), """")"),"")</f>
        <v/>
      </c>
      <c r="J116" s="10"/>
    </row>
    <row r="117" customFormat="false" ht="15.75" hidden="false" customHeight="false" outlineLevel="0" collapsed="false">
      <c r="B117" s="6" t="str">
        <f aca="false" t="array" ref="B117:B117">IFERROR(xlookup(F117,contacts!A:A,contacts!C:C),"")</f>
        <v/>
      </c>
      <c r="E117" s="19"/>
      <c r="F117" s="8" t="str">
        <f aca="false" t="array" ref="F117:F117">IFERROR(xlookup(E117,contacts!B:B,contacts!A:A),"")</f>
        <v/>
      </c>
      <c r="G117" s="19"/>
      <c r="H117" s="8" t="str">
        <f aca="false">IFERROR(__xludf.dummyfunction("IFERROR(INDEX(FILTER(addresses!B:B, (addresses!A:A=F117)*(addresses!C:C=G117)), 1), """")"),"")</f>
        <v/>
      </c>
      <c r="J117" s="10"/>
    </row>
    <row r="118" customFormat="false" ht="15.75" hidden="false" customHeight="false" outlineLevel="0" collapsed="false">
      <c r="B118" s="6" t="str">
        <f aca="false" t="array" ref="B118:B118">IFERROR(xlookup(F118,contacts!A:A,contacts!C:C),"")</f>
        <v/>
      </c>
      <c r="E118" s="19"/>
      <c r="F118" s="8" t="str">
        <f aca="false" t="array" ref="F118:F118">IFERROR(xlookup(E118,contacts!B:B,contacts!A:A),"")</f>
        <v/>
      </c>
      <c r="G118" s="19"/>
      <c r="H118" s="8" t="str">
        <f aca="false">IFERROR(__xludf.dummyfunction("IFERROR(INDEX(FILTER(addresses!B:B, (addresses!A:A=F118)*(addresses!C:C=G118)), 1), """")"),"")</f>
        <v/>
      </c>
      <c r="J118" s="10"/>
    </row>
    <row r="119" customFormat="false" ht="15.75" hidden="false" customHeight="false" outlineLevel="0" collapsed="false">
      <c r="B119" s="6" t="str">
        <f aca="false" t="array" ref="B119:B119">IFERROR(xlookup(F119,contacts!A:A,contacts!C:C),"")</f>
        <v/>
      </c>
      <c r="E119" s="19"/>
      <c r="F119" s="8" t="str">
        <f aca="false" t="array" ref="F119:F119">IFERROR(xlookup(E119,contacts!B:B,contacts!A:A),"")</f>
        <v/>
      </c>
      <c r="G119" s="19"/>
      <c r="H119" s="8" t="str">
        <f aca="false">IFERROR(__xludf.dummyfunction("IFERROR(INDEX(FILTER(addresses!B:B, (addresses!A:A=F119)*(addresses!C:C=G119)), 1), """")"),"")</f>
        <v/>
      </c>
      <c r="J119" s="10"/>
    </row>
    <row r="120" customFormat="false" ht="15.75" hidden="false" customHeight="false" outlineLevel="0" collapsed="false">
      <c r="B120" s="6" t="str">
        <f aca="false" t="array" ref="B120:B120">IFERROR(xlookup(F120,contacts!A:A,contacts!C:C),"")</f>
        <v/>
      </c>
      <c r="E120" s="19"/>
      <c r="F120" s="8" t="str">
        <f aca="false" t="array" ref="F120:F120">IFERROR(xlookup(E120,contacts!B:B,contacts!A:A),"")</f>
        <v/>
      </c>
      <c r="G120" s="19"/>
      <c r="H120" s="8" t="str">
        <f aca="false">IFERROR(__xludf.dummyfunction("IFERROR(INDEX(FILTER(addresses!B:B, (addresses!A:A=F120)*(addresses!C:C=G120)), 1), """")"),"")</f>
        <v/>
      </c>
      <c r="J120" s="10"/>
    </row>
    <row r="121" customFormat="false" ht="15.75" hidden="false" customHeight="false" outlineLevel="0" collapsed="false">
      <c r="B121" s="6" t="str">
        <f aca="false" t="array" ref="B121:B121">IFERROR(xlookup(F121,contacts!A:A,contacts!C:C),"")</f>
        <v/>
      </c>
      <c r="E121" s="19"/>
      <c r="F121" s="8" t="str">
        <f aca="false" t="array" ref="F121:F121">IFERROR(xlookup(E121,contacts!B:B,contacts!A:A),"")</f>
        <v/>
      </c>
      <c r="G121" s="19"/>
      <c r="H121" s="8" t="str">
        <f aca="false">IFERROR(__xludf.dummyfunction("IFERROR(INDEX(FILTER(addresses!B:B, (addresses!A:A=F121)*(addresses!C:C=G121)), 1), """")"),"")</f>
        <v/>
      </c>
      <c r="J121" s="10"/>
    </row>
    <row r="122" customFormat="false" ht="15.75" hidden="false" customHeight="false" outlineLevel="0" collapsed="false">
      <c r="B122" s="6" t="str">
        <f aca="false" t="array" ref="B122:B122">IFERROR(xlookup(F122,contacts!A:A,contacts!C:C),"")</f>
        <v/>
      </c>
      <c r="E122" s="19"/>
      <c r="F122" s="8" t="str">
        <f aca="false" t="array" ref="F122:F122">IFERROR(xlookup(E122,contacts!B:B,contacts!A:A),"")</f>
        <v/>
      </c>
      <c r="G122" s="19"/>
      <c r="H122" s="8" t="str">
        <f aca="false">IFERROR(__xludf.dummyfunction("IFERROR(INDEX(FILTER(addresses!B:B, (addresses!A:A=F122)*(addresses!C:C=G122)), 1), """")"),"")</f>
        <v/>
      </c>
      <c r="J122" s="10"/>
    </row>
    <row r="123" customFormat="false" ht="15.75" hidden="false" customHeight="false" outlineLevel="0" collapsed="false">
      <c r="B123" s="6" t="str">
        <f aca="false" t="array" ref="B123:B123">IFERROR(xlookup(F123,contacts!A:A,contacts!C:C),"")</f>
        <v/>
      </c>
      <c r="E123" s="19"/>
      <c r="F123" s="8" t="str">
        <f aca="false" t="array" ref="F123:F123">IFERROR(xlookup(E123,contacts!B:B,contacts!A:A),"")</f>
        <v/>
      </c>
      <c r="G123" s="19"/>
      <c r="H123" s="8" t="str">
        <f aca="false">IFERROR(__xludf.dummyfunction("IFERROR(INDEX(FILTER(addresses!B:B, (addresses!A:A=F123)*(addresses!C:C=G123)), 1), """")"),"")</f>
        <v/>
      </c>
      <c r="J123" s="10"/>
    </row>
    <row r="124" customFormat="false" ht="15.75" hidden="false" customHeight="false" outlineLevel="0" collapsed="false">
      <c r="B124" s="6" t="str">
        <f aca="false" t="array" ref="B124:B124">IFERROR(xlookup(F124,contacts!A:A,contacts!C:C),"")</f>
        <v/>
      </c>
      <c r="E124" s="19"/>
      <c r="F124" s="8" t="str">
        <f aca="false" t="array" ref="F124:F124">IFERROR(xlookup(E124,contacts!B:B,contacts!A:A),"")</f>
        <v/>
      </c>
      <c r="G124" s="19"/>
      <c r="H124" s="8" t="str">
        <f aca="false">IFERROR(__xludf.dummyfunction("IFERROR(INDEX(FILTER(addresses!B:B, (addresses!A:A=F124)*(addresses!C:C=G124)), 1), """")"),"")</f>
        <v/>
      </c>
      <c r="J124" s="10"/>
    </row>
    <row r="125" customFormat="false" ht="15.75" hidden="false" customHeight="false" outlineLevel="0" collapsed="false">
      <c r="B125" s="6" t="str">
        <f aca="false" t="array" ref="B125:B125">IFERROR(xlookup(F125,contacts!A:A,contacts!C:C),"")</f>
        <v/>
      </c>
      <c r="E125" s="19"/>
      <c r="F125" s="8" t="str">
        <f aca="false" t="array" ref="F125:F125">IFERROR(xlookup(E125,contacts!B:B,contacts!A:A),"")</f>
        <v/>
      </c>
      <c r="G125" s="19"/>
      <c r="H125" s="8" t="str">
        <f aca="false">IFERROR(__xludf.dummyfunction("IFERROR(INDEX(FILTER(addresses!B:B, (addresses!A:A=F125)*(addresses!C:C=G125)), 1), """")"),"")</f>
        <v/>
      </c>
      <c r="J125" s="10"/>
    </row>
    <row r="126" customFormat="false" ht="15.75" hidden="false" customHeight="false" outlineLevel="0" collapsed="false">
      <c r="B126" s="6" t="str">
        <f aca="false" t="array" ref="B126:B126">IFERROR(xlookup(F126,contacts!A:A,contacts!C:C),"")</f>
        <v/>
      </c>
      <c r="E126" s="19"/>
      <c r="F126" s="8" t="str">
        <f aca="false" t="array" ref="F126:F126">IFERROR(xlookup(E126,contacts!B:B,contacts!A:A),"")</f>
        <v/>
      </c>
      <c r="G126" s="19"/>
      <c r="H126" s="8" t="str">
        <f aca="false">IFERROR(__xludf.dummyfunction("IFERROR(INDEX(FILTER(addresses!B:B, (addresses!A:A=F126)*(addresses!C:C=G126)), 1), """")"),"")</f>
        <v/>
      </c>
      <c r="J126" s="10"/>
    </row>
    <row r="127" customFormat="false" ht="15.75" hidden="false" customHeight="false" outlineLevel="0" collapsed="false">
      <c r="B127" s="6" t="str">
        <f aca="false" t="array" ref="B127:B127">IFERROR(xlookup(F127,contacts!A:A,contacts!C:C),"")</f>
        <v/>
      </c>
      <c r="E127" s="19"/>
      <c r="F127" s="8" t="str">
        <f aca="false" t="array" ref="F127:F127">IFERROR(xlookup(E127,contacts!B:B,contacts!A:A),"")</f>
        <v/>
      </c>
      <c r="G127" s="19"/>
      <c r="H127" s="8" t="str">
        <f aca="false">IFERROR(__xludf.dummyfunction("IFERROR(INDEX(FILTER(addresses!B:B, (addresses!A:A=F127)*(addresses!C:C=G127)), 1), """")"),"")</f>
        <v/>
      </c>
      <c r="J127" s="10"/>
    </row>
    <row r="128" customFormat="false" ht="15.75" hidden="false" customHeight="false" outlineLevel="0" collapsed="false">
      <c r="B128" s="6" t="str">
        <f aca="false" t="array" ref="B128:B128">IFERROR(xlookup(F128,contacts!A:A,contacts!C:C),"")</f>
        <v/>
      </c>
      <c r="E128" s="19"/>
      <c r="F128" s="8" t="str">
        <f aca="false" t="array" ref="F128:F128">IFERROR(xlookup(E128,contacts!B:B,contacts!A:A),"")</f>
        <v/>
      </c>
      <c r="G128" s="19"/>
      <c r="H128" s="8" t="str">
        <f aca="false">IFERROR(__xludf.dummyfunction("IFERROR(INDEX(FILTER(addresses!B:B, (addresses!A:A=F128)*(addresses!C:C=G128)), 1), """")"),"")</f>
        <v/>
      </c>
      <c r="J128" s="10"/>
    </row>
    <row r="129" customFormat="false" ht="15.75" hidden="false" customHeight="false" outlineLevel="0" collapsed="false">
      <c r="B129" s="6" t="str">
        <f aca="false" t="array" ref="B129:B129">IFERROR(xlookup(F129,contacts!A:A,contacts!C:C),"")</f>
        <v/>
      </c>
      <c r="E129" s="19"/>
      <c r="F129" s="8" t="str">
        <f aca="false" t="array" ref="F129:F129">IFERROR(xlookup(E129,contacts!B:B,contacts!A:A),"")</f>
        <v/>
      </c>
      <c r="G129" s="19"/>
      <c r="H129" s="8" t="str">
        <f aca="false">IFERROR(__xludf.dummyfunction("IFERROR(INDEX(FILTER(addresses!B:B, (addresses!A:A=F129)*(addresses!C:C=G129)), 1), """")"),"")</f>
        <v/>
      </c>
      <c r="J129" s="10"/>
    </row>
    <row r="130" customFormat="false" ht="15.75" hidden="false" customHeight="false" outlineLevel="0" collapsed="false">
      <c r="B130" s="6" t="str">
        <f aca="false" t="array" ref="B130:B130">IFERROR(xlookup(F130,contacts!A:A,contacts!C:C),"")</f>
        <v/>
      </c>
      <c r="E130" s="19"/>
      <c r="F130" s="8" t="str">
        <f aca="false" t="array" ref="F130:F130">IFERROR(xlookup(E130,contacts!B:B,contacts!A:A),"")</f>
        <v/>
      </c>
      <c r="G130" s="19"/>
      <c r="H130" s="8" t="str">
        <f aca="false">IFERROR(__xludf.dummyfunction("IFERROR(INDEX(FILTER(addresses!B:B, (addresses!A:A=F130)*(addresses!C:C=G130)), 1), """")"),"")</f>
        <v/>
      </c>
      <c r="J130" s="10"/>
    </row>
    <row r="131" customFormat="false" ht="15.75" hidden="false" customHeight="false" outlineLevel="0" collapsed="false">
      <c r="B131" s="6" t="str">
        <f aca="false" t="array" ref="B131:B131">IFERROR(xlookup(F131,contacts!A:A,contacts!C:C),"")</f>
        <v/>
      </c>
      <c r="E131" s="19"/>
      <c r="F131" s="8" t="str">
        <f aca="false" t="array" ref="F131:F131">IFERROR(xlookup(E131,contacts!B:B,contacts!A:A),"")</f>
        <v/>
      </c>
      <c r="G131" s="19"/>
      <c r="H131" s="8" t="str">
        <f aca="false">IFERROR(__xludf.dummyfunction("IFERROR(INDEX(FILTER(addresses!B:B, (addresses!A:A=F131)*(addresses!C:C=G131)), 1), """")"),"")</f>
        <v/>
      </c>
      <c r="J131" s="10"/>
    </row>
    <row r="132" customFormat="false" ht="15.75" hidden="false" customHeight="false" outlineLevel="0" collapsed="false">
      <c r="B132" s="6" t="str">
        <f aca="false" t="array" ref="B132:B132">IFERROR(xlookup(F132,contacts!A:A,contacts!C:C),"")</f>
        <v/>
      </c>
      <c r="E132" s="19"/>
      <c r="F132" s="8" t="str">
        <f aca="false" t="array" ref="F132:F132">IFERROR(xlookup(E132,contacts!B:B,contacts!A:A),"")</f>
        <v/>
      </c>
      <c r="G132" s="19"/>
      <c r="H132" s="8" t="str">
        <f aca="false">IFERROR(__xludf.dummyfunction("IFERROR(INDEX(FILTER(addresses!B:B, (addresses!A:A=F132)*(addresses!C:C=G132)), 1), """")"),"")</f>
        <v/>
      </c>
      <c r="J132" s="10"/>
    </row>
    <row r="133" customFormat="false" ht="15.75" hidden="false" customHeight="false" outlineLevel="0" collapsed="false">
      <c r="B133" s="6" t="str">
        <f aca="false" t="array" ref="B133:B133">IFERROR(xlookup(F133,contacts!A:A,contacts!C:C),"")</f>
        <v/>
      </c>
      <c r="E133" s="19"/>
      <c r="F133" s="8" t="str">
        <f aca="false" t="array" ref="F133:F133">IFERROR(xlookup(E133,contacts!B:B,contacts!A:A),"")</f>
        <v/>
      </c>
      <c r="G133" s="19"/>
      <c r="H133" s="8" t="str">
        <f aca="false">IFERROR(__xludf.dummyfunction("IFERROR(INDEX(FILTER(addresses!B:B, (addresses!A:A=F133)*(addresses!C:C=G133)), 1), """")"),"")</f>
        <v/>
      </c>
      <c r="J133" s="10"/>
    </row>
    <row r="134" customFormat="false" ht="15.75" hidden="false" customHeight="false" outlineLevel="0" collapsed="false">
      <c r="B134" s="6" t="str">
        <f aca="false" t="array" ref="B134:B134">IFERROR(xlookup(F134,contacts!A:A,contacts!C:C),"")</f>
        <v/>
      </c>
      <c r="E134" s="19"/>
      <c r="F134" s="8" t="str">
        <f aca="false" t="array" ref="F134:F134">IFERROR(xlookup(E134,contacts!B:B,contacts!A:A),"")</f>
        <v/>
      </c>
      <c r="G134" s="19"/>
      <c r="H134" s="8" t="str">
        <f aca="false">IFERROR(__xludf.dummyfunction("IFERROR(INDEX(FILTER(addresses!B:B, (addresses!A:A=F134)*(addresses!C:C=G134)), 1), """")"),"")</f>
        <v/>
      </c>
      <c r="J134" s="10"/>
    </row>
    <row r="135" customFormat="false" ht="15.75" hidden="false" customHeight="false" outlineLevel="0" collapsed="false">
      <c r="B135" s="6" t="str">
        <f aca="false" t="array" ref="B135:B135">IFERROR(xlookup(F135,contacts!A:A,contacts!C:C),"")</f>
        <v/>
      </c>
      <c r="E135" s="19"/>
      <c r="F135" s="8" t="str">
        <f aca="false" t="array" ref="F135:F135">IFERROR(xlookup(E135,contacts!B:B,contacts!A:A),"")</f>
        <v/>
      </c>
      <c r="G135" s="19"/>
      <c r="H135" s="8" t="str">
        <f aca="false">IFERROR(__xludf.dummyfunction("IFERROR(INDEX(FILTER(addresses!B:B, (addresses!A:A=F135)*(addresses!C:C=G135)), 1), """")"),"")</f>
        <v/>
      </c>
      <c r="J135" s="10"/>
    </row>
    <row r="136" customFormat="false" ht="15.75" hidden="false" customHeight="false" outlineLevel="0" collapsed="false">
      <c r="B136" s="6" t="str">
        <f aca="false" t="array" ref="B136:B136">IFERROR(xlookup(F136,contacts!A:A,contacts!C:C),"")</f>
        <v/>
      </c>
      <c r="E136" s="19"/>
      <c r="F136" s="8" t="str">
        <f aca="false" t="array" ref="F136:F136">IFERROR(xlookup(E136,contacts!B:B,contacts!A:A),"")</f>
        <v/>
      </c>
      <c r="G136" s="19"/>
      <c r="H136" s="8" t="str">
        <f aca="false">IFERROR(__xludf.dummyfunction("IFERROR(INDEX(FILTER(addresses!B:B, (addresses!A:A=F136)*(addresses!C:C=G136)), 1), """")"),"")</f>
        <v/>
      </c>
      <c r="J136" s="10"/>
    </row>
    <row r="137" customFormat="false" ht="15.75" hidden="false" customHeight="false" outlineLevel="0" collapsed="false">
      <c r="B137" s="6" t="str">
        <f aca="false" t="array" ref="B137:B137">IFERROR(xlookup(F137,contacts!A:A,contacts!C:C),"")</f>
        <v/>
      </c>
      <c r="E137" s="19"/>
      <c r="F137" s="8" t="str">
        <f aca="false" t="array" ref="F137:F137">IFERROR(xlookup(E137,contacts!B:B,contacts!A:A),"")</f>
        <v/>
      </c>
      <c r="G137" s="19"/>
      <c r="H137" s="8" t="str">
        <f aca="false">IFERROR(__xludf.dummyfunction("IFERROR(INDEX(FILTER(addresses!B:B, (addresses!A:A=F137)*(addresses!C:C=G137)), 1), """")"),"")</f>
        <v/>
      </c>
      <c r="J137" s="10"/>
    </row>
    <row r="138" customFormat="false" ht="15.75" hidden="false" customHeight="false" outlineLevel="0" collapsed="false">
      <c r="B138" s="6" t="str">
        <f aca="false" t="array" ref="B138:B138">IFERROR(xlookup(F138,contacts!A:A,contacts!C:C),"")</f>
        <v/>
      </c>
      <c r="E138" s="19"/>
      <c r="F138" s="8" t="str">
        <f aca="false" t="array" ref="F138:F138">IFERROR(xlookup(E138,contacts!B:B,contacts!A:A),"")</f>
        <v/>
      </c>
      <c r="G138" s="19"/>
      <c r="H138" s="8" t="str">
        <f aca="false">IFERROR(__xludf.dummyfunction("IFERROR(INDEX(FILTER(addresses!B:B, (addresses!A:A=F138)*(addresses!C:C=G138)), 1), """")"),"")</f>
        <v/>
      </c>
      <c r="J138" s="10"/>
    </row>
    <row r="139" customFormat="false" ht="15.75" hidden="false" customHeight="false" outlineLevel="0" collapsed="false">
      <c r="B139" s="6" t="str">
        <f aca="false" t="array" ref="B139:B139">IFERROR(xlookup(F139,contacts!A:A,contacts!C:C),"")</f>
        <v/>
      </c>
      <c r="E139" s="19"/>
      <c r="F139" s="8" t="str">
        <f aca="false" t="array" ref="F139:F139">IFERROR(xlookup(E139,contacts!B:B,contacts!A:A),"")</f>
        <v/>
      </c>
      <c r="G139" s="19"/>
      <c r="H139" s="8" t="str">
        <f aca="false">IFERROR(__xludf.dummyfunction("IFERROR(INDEX(FILTER(addresses!B:B, (addresses!A:A=F139)*(addresses!C:C=G139)), 1), """")"),"")</f>
        <v/>
      </c>
      <c r="J139" s="10"/>
    </row>
    <row r="140" customFormat="false" ht="15.75" hidden="false" customHeight="false" outlineLevel="0" collapsed="false">
      <c r="B140" s="6" t="str">
        <f aca="false" t="array" ref="B140:B140">IFERROR(xlookup(F140,contacts!A:A,contacts!C:C),"")</f>
        <v/>
      </c>
      <c r="E140" s="19"/>
      <c r="F140" s="8" t="str">
        <f aca="false" t="array" ref="F140:F140">IFERROR(xlookup(E140,contacts!B:B,contacts!A:A),"")</f>
        <v/>
      </c>
      <c r="G140" s="19"/>
      <c r="H140" s="8" t="str">
        <f aca="false">IFERROR(__xludf.dummyfunction("IFERROR(INDEX(FILTER(addresses!B:B, (addresses!A:A=F140)*(addresses!C:C=G140)), 1), """")"),"")</f>
        <v/>
      </c>
      <c r="J140" s="10"/>
    </row>
    <row r="141" customFormat="false" ht="15.75" hidden="false" customHeight="false" outlineLevel="0" collapsed="false">
      <c r="B141" s="6" t="str">
        <f aca="false" t="array" ref="B141:B141">IFERROR(xlookup(F141,contacts!A:A,contacts!C:C),"")</f>
        <v/>
      </c>
      <c r="E141" s="19"/>
      <c r="F141" s="8" t="str">
        <f aca="false" t="array" ref="F141:F141">IFERROR(xlookup(E141,contacts!B:B,contacts!A:A),"")</f>
        <v/>
      </c>
      <c r="G141" s="19"/>
      <c r="H141" s="8" t="str">
        <f aca="false">IFERROR(__xludf.dummyfunction("IFERROR(INDEX(FILTER(addresses!B:B, (addresses!A:A=F141)*(addresses!C:C=G141)), 1), """")"),"")</f>
        <v/>
      </c>
      <c r="J141" s="10"/>
    </row>
    <row r="142" customFormat="false" ht="15.75" hidden="false" customHeight="false" outlineLevel="0" collapsed="false">
      <c r="B142" s="6" t="str">
        <f aca="false" t="array" ref="B142:B142">IFERROR(xlookup(F142,contacts!A:A,contacts!C:C),"")</f>
        <v/>
      </c>
      <c r="E142" s="19"/>
      <c r="F142" s="8" t="str">
        <f aca="false" t="array" ref="F142:F142">IFERROR(xlookup(E142,contacts!B:B,contacts!A:A),"")</f>
        <v/>
      </c>
      <c r="G142" s="19"/>
      <c r="H142" s="8" t="str">
        <f aca="false">IFERROR(__xludf.dummyfunction("IFERROR(INDEX(FILTER(addresses!B:B, (addresses!A:A=F142)*(addresses!C:C=G142)), 1), """")"),"")</f>
        <v/>
      </c>
      <c r="J142" s="10"/>
    </row>
    <row r="143" customFormat="false" ht="15.75" hidden="false" customHeight="false" outlineLevel="0" collapsed="false">
      <c r="B143" s="6" t="str">
        <f aca="false" t="array" ref="B143:B143">IFERROR(xlookup(F143,contacts!A:A,contacts!C:C),"")</f>
        <v/>
      </c>
      <c r="E143" s="19"/>
      <c r="F143" s="8" t="str">
        <f aca="false" t="array" ref="F143:F143">IFERROR(xlookup(E143,contacts!B:B,contacts!A:A),"")</f>
        <v/>
      </c>
      <c r="G143" s="19"/>
      <c r="H143" s="8" t="str">
        <f aca="false">IFERROR(__xludf.dummyfunction("IFERROR(INDEX(FILTER(addresses!B:B, (addresses!A:A=F143)*(addresses!C:C=G143)), 1), """")"),"")</f>
        <v/>
      </c>
      <c r="J143" s="10"/>
    </row>
    <row r="144" customFormat="false" ht="15.75" hidden="false" customHeight="false" outlineLevel="0" collapsed="false">
      <c r="B144" s="6" t="str">
        <f aca="false" t="array" ref="B144:B144">IFERROR(xlookup(F144,contacts!A:A,contacts!C:C),"")</f>
        <v/>
      </c>
      <c r="E144" s="19"/>
      <c r="F144" s="8" t="str">
        <f aca="false" t="array" ref="F144:F144">IFERROR(xlookup(E144,contacts!B:B,contacts!A:A),"")</f>
        <v/>
      </c>
      <c r="G144" s="19"/>
      <c r="H144" s="8" t="str">
        <f aca="false">IFERROR(__xludf.dummyfunction("IFERROR(INDEX(FILTER(addresses!B:B, (addresses!A:A=F144)*(addresses!C:C=G144)), 1), """")"),"")</f>
        <v/>
      </c>
      <c r="J144" s="10"/>
    </row>
    <row r="145" customFormat="false" ht="15.75" hidden="false" customHeight="false" outlineLevel="0" collapsed="false">
      <c r="B145" s="6" t="str">
        <f aca="false" t="array" ref="B145:B145">IFERROR(xlookup(F145,contacts!A:A,contacts!C:C),"")</f>
        <v/>
      </c>
      <c r="E145" s="19"/>
      <c r="F145" s="8" t="str">
        <f aca="false" t="array" ref="F145:F145">IFERROR(xlookup(E145,contacts!B:B,contacts!A:A),"")</f>
        <v/>
      </c>
      <c r="G145" s="19"/>
      <c r="H145" s="8" t="str">
        <f aca="false">IFERROR(__xludf.dummyfunction("IFERROR(INDEX(FILTER(addresses!B:B, (addresses!A:A=F145)*(addresses!C:C=G145)), 1), """")"),"")</f>
        <v/>
      </c>
      <c r="J145" s="10"/>
    </row>
    <row r="146" customFormat="false" ht="15.75" hidden="false" customHeight="false" outlineLevel="0" collapsed="false">
      <c r="B146" s="6" t="str">
        <f aca="false" t="array" ref="B146:B146">IFERROR(xlookup(F146,contacts!A:A,contacts!C:C),"")</f>
        <v/>
      </c>
      <c r="E146" s="19"/>
      <c r="F146" s="8" t="str">
        <f aca="false" t="array" ref="F146:F146">IFERROR(xlookup(E146,contacts!B:B,contacts!A:A),"")</f>
        <v/>
      </c>
      <c r="G146" s="19"/>
      <c r="H146" s="8" t="str">
        <f aca="false">IFERROR(__xludf.dummyfunction("IFERROR(INDEX(FILTER(addresses!B:B, (addresses!A:A=F146)*(addresses!C:C=G146)), 1), """")"),"")</f>
        <v/>
      </c>
      <c r="J146" s="10"/>
    </row>
    <row r="147" customFormat="false" ht="15.75" hidden="false" customHeight="false" outlineLevel="0" collapsed="false">
      <c r="B147" s="6" t="str">
        <f aca="false" t="array" ref="B147:B147">IFERROR(xlookup(F147,contacts!A:A,contacts!C:C),"")</f>
        <v/>
      </c>
      <c r="E147" s="19"/>
      <c r="F147" s="8" t="str">
        <f aca="false" t="array" ref="F147:F147">IFERROR(xlookup(E147,contacts!B:B,contacts!A:A),"")</f>
        <v/>
      </c>
      <c r="G147" s="19"/>
      <c r="H147" s="8" t="str">
        <f aca="false">IFERROR(__xludf.dummyfunction("IFERROR(INDEX(FILTER(addresses!B:B, (addresses!A:A=F147)*(addresses!C:C=G147)), 1), """")"),"")</f>
        <v/>
      </c>
      <c r="J147" s="10"/>
    </row>
    <row r="148" customFormat="false" ht="15.75" hidden="false" customHeight="false" outlineLevel="0" collapsed="false">
      <c r="B148" s="6" t="str">
        <f aca="false" t="array" ref="B148:B148">IFERROR(xlookup(F148,contacts!A:A,contacts!C:C),"")</f>
        <v/>
      </c>
      <c r="E148" s="19"/>
      <c r="F148" s="8" t="str">
        <f aca="false" t="array" ref="F148:F148">IFERROR(xlookup(E148,contacts!B:B,contacts!A:A),"")</f>
        <v/>
      </c>
      <c r="G148" s="19"/>
      <c r="H148" s="8" t="str">
        <f aca="false">IFERROR(__xludf.dummyfunction("IFERROR(INDEX(FILTER(addresses!B:B, (addresses!A:A=F148)*(addresses!C:C=G148)), 1), """")"),"")</f>
        <v/>
      </c>
      <c r="J148" s="10"/>
    </row>
    <row r="149" customFormat="false" ht="15.75" hidden="false" customHeight="false" outlineLevel="0" collapsed="false">
      <c r="B149" s="6" t="str">
        <f aca="false" t="array" ref="B149:B149">IFERROR(xlookup(F149,contacts!A:A,contacts!C:C),"")</f>
        <v/>
      </c>
      <c r="E149" s="19"/>
      <c r="F149" s="8" t="str">
        <f aca="false" t="array" ref="F149:F149">IFERROR(xlookup(E149,contacts!B:B,contacts!A:A),"")</f>
        <v/>
      </c>
      <c r="G149" s="19"/>
      <c r="H149" s="8" t="str">
        <f aca="false">IFERROR(__xludf.dummyfunction("IFERROR(INDEX(FILTER(addresses!B:B, (addresses!A:A=F149)*(addresses!C:C=G149)), 1), """")"),"")</f>
        <v/>
      </c>
      <c r="J149" s="10"/>
    </row>
    <row r="150" customFormat="false" ht="15.75" hidden="false" customHeight="false" outlineLevel="0" collapsed="false">
      <c r="B150" s="6" t="str">
        <f aca="false" t="array" ref="B150:B150">IFERROR(xlookup(F150,contacts!A:A,contacts!C:C),"")</f>
        <v/>
      </c>
      <c r="E150" s="19"/>
      <c r="F150" s="8" t="str">
        <f aca="false" t="array" ref="F150:F150">IFERROR(xlookup(E150,contacts!B:B,contacts!A:A),"")</f>
        <v/>
      </c>
      <c r="G150" s="19"/>
      <c r="H150" s="8" t="str">
        <f aca="false">IFERROR(__xludf.dummyfunction("IFERROR(INDEX(FILTER(addresses!B:B, (addresses!A:A=F150)*(addresses!C:C=G150)), 1), """")"),"")</f>
        <v/>
      </c>
      <c r="J150" s="10"/>
    </row>
    <row r="151" customFormat="false" ht="15.75" hidden="false" customHeight="false" outlineLevel="0" collapsed="false">
      <c r="B151" s="6" t="str">
        <f aca="false" t="array" ref="B151:B151">IFERROR(xlookup(F151,contacts!A:A,contacts!C:C),"")</f>
        <v/>
      </c>
      <c r="E151" s="19"/>
      <c r="F151" s="8" t="str">
        <f aca="false" t="array" ref="F151:F151">IFERROR(xlookup(E151,contacts!B:B,contacts!A:A),"")</f>
        <v/>
      </c>
      <c r="G151" s="19"/>
      <c r="H151" s="8" t="str">
        <f aca="false">IFERROR(__xludf.dummyfunction("IFERROR(INDEX(FILTER(addresses!B:B, (addresses!A:A=F151)*(addresses!C:C=G151)), 1), """")"),"")</f>
        <v/>
      </c>
      <c r="J151" s="10"/>
    </row>
    <row r="152" customFormat="false" ht="15.75" hidden="false" customHeight="false" outlineLevel="0" collapsed="false">
      <c r="B152" s="6" t="str">
        <f aca="false" t="array" ref="B152:B152">IFERROR(xlookup(F152,contacts!A:A,contacts!C:C),"")</f>
        <v/>
      </c>
      <c r="E152" s="19"/>
      <c r="F152" s="8" t="str">
        <f aca="false" t="array" ref="F152:F152">IFERROR(xlookup(E152,contacts!B:B,contacts!A:A),"")</f>
        <v/>
      </c>
      <c r="G152" s="19"/>
      <c r="H152" s="8" t="str">
        <f aca="false">IFERROR(__xludf.dummyfunction("IFERROR(INDEX(FILTER(addresses!B:B, (addresses!A:A=F152)*(addresses!C:C=G152)), 1), """")"),"")</f>
        <v/>
      </c>
      <c r="J152" s="10"/>
    </row>
    <row r="153" customFormat="false" ht="15.75" hidden="false" customHeight="false" outlineLevel="0" collapsed="false">
      <c r="B153" s="6" t="str">
        <f aca="false" t="array" ref="B153:B153">IFERROR(xlookup(F153,contacts!A:A,contacts!C:C),"")</f>
        <v/>
      </c>
      <c r="E153" s="19"/>
      <c r="F153" s="8" t="str">
        <f aca="false" t="array" ref="F153:F153">IFERROR(xlookup(E153,contacts!B:B,contacts!A:A),"")</f>
        <v/>
      </c>
      <c r="G153" s="19"/>
      <c r="H153" s="8" t="str">
        <f aca="false">IFERROR(__xludf.dummyfunction("IFERROR(INDEX(FILTER(addresses!B:B, (addresses!A:A=F153)*(addresses!C:C=G153)), 1), """")"),"")</f>
        <v/>
      </c>
      <c r="J153" s="10"/>
    </row>
    <row r="154" customFormat="false" ht="15.75" hidden="false" customHeight="false" outlineLevel="0" collapsed="false">
      <c r="B154" s="6" t="str">
        <f aca="false" t="array" ref="B154:B154">IFERROR(xlookup(F154,contacts!A:A,contacts!C:C),"")</f>
        <v/>
      </c>
      <c r="E154" s="19"/>
      <c r="F154" s="8" t="str">
        <f aca="false" t="array" ref="F154:F154">IFERROR(xlookup(E154,contacts!B:B,contacts!A:A),"")</f>
        <v/>
      </c>
      <c r="G154" s="19"/>
      <c r="H154" s="8" t="str">
        <f aca="false">IFERROR(__xludf.dummyfunction("IFERROR(INDEX(FILTER(addresses!B:B, (addresses!A:A=F154)*(addresses!C:C=G154)), 1), """")"),"")</f>
        <v/>
      </c>
      <c r="J154" s="10"/>
    </row>
    <row r="155" customFormat="false" ht="15.75" hidden="false" customHeight="false" outlineLevel="0" collapsed="false">
      <c r="B155" s="6" t="str">
        <f aca="false" t="array" ref="B155:B155">IFERROR(xlookup(F155,contacts!A:A,contacts!C:C),"")</f>
        <v/>
      </c>
      <c r="E155" s="19"/>
      <c r="F155" s="8" t="str">
        <f aca="false" t="array" ref="F155:F155">IFERROR(xlookup(E155,contacts!B:B,contacts!A:A),"")</f>
        <v/>
      </c>
      <c r="G155" s="19"/>
      <c r="H155" s="8" t="str">
        <f aca="false">IFERROR(__xludf.dummyfunction("IFERROR(INDEX(FILTER(addresses!B:B, (addresses!A:A=F155)*(addresses!C:C=G155)), 1), """")"),"")</f>
        <v/>
      </c>
      <c r="J155" s="10"/>
    </row>
    <row r="156" customFormat="false" ht="15.75" hidden="false" customHeight="false" outlineLevel="0" collapsed="false">
      <c r="B156" s="6" t="str">
        <f aca="false" t="array" ref="B156:B156">IFERROR(xlookup(F156,contacts!A:A,contacts!C:C),"")</f>
        <v/>
      </c>
      <c r="E156" s="19"/>
      <c r="F156" s="8" t="str">
        <f aca="false" t="array" ref="F156:F156">IFERROR(xlookup(E156,contacts!B:B,contacts!A:A),"")</f>
        <v/>
      </c>
      <c r="G156" s="19"/>
      <c r="H156" s="8" t="str">
        <f aca="false">IFERROR(__xludf.dummyfunction("IFERROR(INDEX(FILTER(addresses!B:B, (addresses!A:A=F156)*(addresses!C:C=G156)), 1), """")"),"")</f>
        <v/>
      </c>
      <c r="J156" s="10"/>
    </row>
    <row r="157" customFormat="false" ht="15.75" hidden="false" customHeight="false" outlineLevel="0" collapsed="false">
      <c r="B157" s="6" t="str">
        <f aca="false" t="array" ref="B157:B157">IFERROR(xlookup(F157,contacts!A:A,contacts!C:C),"")</f>
        <v/>
      </c>
      <c r="E157" s="19"/>
      <c r="F157" s="8" t="str">
        <f aca="false" t="array" ref="F157:F157">IFERROR(xlookup(E157,contacts!B:B,contacts!A:A),"")</f>
        <v/>
      </c>
      <c r="G157" s="19"/>
      <c r="H157" s="8" t="str">
        <f aca="false">IFERROR(__xludf.dummyfunction("IFERROR(INDEX(FILTER(addresses!B:B, (addresses!A:A=F157)*(addresses!C:C=G157)), 1), """")"),"")</f>
        <v/>
      </c>
      <c r="J157" s="10"/>
    </row>
    <row r="158" customFormat="false" ht="15.75" hidden="false" customHeight="false" outlineLevel="0" collapsed="false">
      <c r="B158" s="6" t="str">
        <f aca="false" t="array" ref="B158:B158">IFERROR(xlookup(F158,contacts!A:A,contacts!C:C),"")</f>
        <v/>
      </c>
      <c r="E158" s="19"/>
      <c r="F158" s="8" t="str">
        <f aca="false" t="array" ref="F158:F158">IFERROR(xlookup(E158,contacts!B:B,contacts!A:A),"")</f>
        <v/>
      </c>
      <c r="G158" s="19"/>
      <c r="H158" s="8" t="str">
        <f aca="false">IFERROR(__xludf.dummyfunction("IFERROR(INDEX(FILTER(addresses!B:B, (addresses!A:A=F158)*(addresses!C:C=G158)), 1), """")"),"")</f>
        <v/>
      </c>
      <c r="J158" s="10"/>
    </row>
    <row r="159" customFormat="false" ht="15.75" hidden="false" customHeight="false" outlineLevel="0" collapsed="false">
      <c r="B159" s="6" t="str">
        <f aca="false" t="array" ref="B159:B159">IFERROR(xlookup(F159,contacts!A:A,contacts!C:C),"")</f>
        <v/>
      </c>
      <c r="E159" s="19"/>
      <c r="F159" s="8" t="str">
        <f aca="false" t="array" ref="F159:F159">IFERROR(xlookup(E159,contacts!B:B,contacts!A:A),"")</f>
        <v/>
      </c>
      <c r="G159" s="19"/>
      <c r="H159" s="8" t="str">
        <f aca="false">IFERROR(__xludf.dummyfunction("IFERROR(INDEX(FILTER(addresses!B:B, (addresses!A:A=F159)*(addresses!C:C=G159)), 1), """")"),"")</f>
        <v/>
      </c>
      <c r="J159" s="10"/>
    </row>
    <row r="160" customFormat="false" ht="15.75" hidden="false" customHeight="false" outlineLevel="0" collapsed="false">
      <c r="B160" s="6" t="str">
        <f aca="false" t="array" ref="B160:B160">IFERROR(xlookup(F160,contacts!A:A,contacts!C:C),"")</f>
        <v/>
      </c>
      <c r="E160" s="19"/>
      <c r="F160" s="8" t="str">
        <f aca="false" t="array" ref="F160:F160">IFERROR(xlookup(E160,contacts!B:B,contacts!A:A),"")</f>
        <v/>
      </c>
      <c r="G160" s="19"/>
      <c r="H160" s="8" t="str">
        <f aca="false">IFERROR(__xludf.dummyfunction("IFERROR(INDEX(FILTER(addresses!B:B, (addresses!A:A=F160)*(addresses!C:C=G160)), 1), """")"),"")</f>
        <v/>
      </c>
      <c r="J160" s="10"/>
    </row>
    <row r="161" customFormat="false" ht="15.75" hidden="false" customHeight="false" outlineLevel="0" collapsed="false">
      <c r="B161" s="6" t="str">
        <f aca="false" t="array" ref="B161:B161">IFERROR(xlookup(F161,contacts!A:A,contacts!C:C),"")</f>
        <v/>
      </c>
      <c r="E161" s="19"/>
      <c r="F161" s="8" t="str">
        <f aca="false" t="array" ref="F161:F161">IFERROR(xlookup(E161,contacts!B:B,contacts!A:A),"")</f>
        <v/>
      </c>
      <c r="G161" s="19"/>
      <c r="H161" s="8" t="str">
        <f aca="false">IFERROR(__xludf.dummyfunction("IFERROR(INDEX(FILTER(addresses!B:B, (addresses!A:A=F161)*(addresses!C:C=G161)), 1), """")"),"")</f>
        <v/>
      </c>
      <c r="J161" s="10"/>
    </row>
    <row r="162" customFormat="false" ht="15.75" hidden="false" customHeight="false" outlineLevel="0" collapsed="false">
      <c r="B162" s="6" t="str">
        <f aca="false" t="array" ref="B162:B162">IFERROR(xlookup(F162,contacts!A:A,contacts!C:C),"")</f>
        <v/>
      </c>
      <c r="E162" s="19"/>
      <c r="F162" s="8" t="str">
        <f aca="false" t="array" ref="F162:F162">IFERROR(xlookup(E162,contacts!B:B,contacts!A:A),"")</f>
        <v/>
      </c>
      <c r="G162" s="19"/>
      <c r="H162" s="8" t="str">
        <f aca="false">IFERROR(__xludf.dummyfunction("IFERROR(INDEX(FILTER(addresses!B:B, (addresses!A:A=F162)*(addresses!C:C=G162)), 1), """")"),"")</f>
        <v/>
      </c>
      <c r="J162" s="10"/>
    </row>
    <row r="163" customFormat="false" ht="15.75" hidden="false" customHeight="false" outlineLevel="0" collapsed="false">
      <c r="B163" s="6" t="str">
        <f aca="false" t="array" ref="B163:B163">IFERROR(xlookup(F163,contacts!A:A,contacts!C:C),"")</f>
        <v/>
      </c>
      <c r="E163" s="19"/>
      <c r="F163" s="8" t="str">
        <f aca="false" t="array" ref="F163:F163">IFERROR(xlookup(E163,contacts!B:B,contacts!A:A),"")</f>
        <v/>
      </c>
      <c r="G163" s="19"/>
      <c r="H163" s="8" t="str">
        <f aca="false">IFERROR(__xludf.dummyfunction("IFERROR(INDEX(FILTER(addresses!B:B, (addresses!A:A=F163)*(addresses!C:C=G163)), 1), """")"),"")</f>
        <v/>
      </c>
      <c r="J163" s="10"/>
    </row>
    <row r="164" customFormat="false" ht="15.75" hidden="false" customHeight="false" outlineLevel="0" collapsed="false">
      <c r="B164" s="6" t="str">
        <f aca="false" t="array" ref="B164:B164">IFERROR(xlookup(F164,contacts!A:A,contacts!C:C),"")</f>
        <v/>
      </c>
      <c r="E164" s="19"/>
      <c r="F164" s="8" t="str">
        <f aca="false" t="array" ref="F164:F164">IFERROR(xlookup(E164,contacts!B:B,contacts!A:A),"")</f>
        <v/>
      </c>
      <c r="G164" s="19"/>
      <c r="H164" s="8" t="str">
        <f aca="false">IFERROR(__xludf.dummyfunction("IFERROR(INDEX(FILTER(addresses!B:B, (addresses!A:A=F164)*(addresses!C:C=G164)), 1), """")"),"")</f>
        <v/>
      </c>
      <c r="J164" s="10"/>
    </row>
    <row r="165" customFormat="false" ht="15.75" hidden="false" customHeight="false" outlineLevel="0" collapsed="false">
      <c r="B165" s="6" t="str">
        <f aca="false" t="array" ref="B165:B165">IFERROR(xlookup(F165,contacts!A:A,contacts!C:C),"")</f>
        <v/>
      </c>
      <c r="E165" s="19"/>
      <c r="F165" s="8" t="str">
        <f aca="false" t="array" ref="F165:F165">IFERROR(xlookup(E165,contacts!B:B,contacts!A:A),"")</f>
        <v/>
      </c>
      <c r="G165" s="19"/>
      <c r="H165" s="8" t="str">
        <f aca="false">IFERROR(__xludf.dummyfunction("IFERROR(INDEX(FILTER(addresses!B:B, (addresses!A:A=F165)*(addresses!C:C=G165)), 1), """")"),"")</f>
        <v/>
      </c>
      <c r="J165" s="10"/>
    </row>
    <row r="166" customFormat="false" ht="15.75" hidden="false" customHeight="false" outlineLevel="0" collapsed="false">
      <c r="B166" s="6" t="str">
        <f aca="false" t="array" ref="B166:B166">IFERROR(xlookup(F166,contacts!A:A,contacts!C:C),"")</f>
        <v/>
      </c>
      <c r="E166" s="19"/>
      <c r="F166" s="8" t="str">
        <f aca="false" t="array" ref="F166:F166">IFERROR(xlookup(E166,contacts!B:B,contacts!A:A),"")</f>
        <v/>
      </c>
      <c r="G166" s="19"/>
      <c r="H166" s="8" t="str">
        <f aca="false">IFERROR(__xludf.dummyfunction("IFERROR(INDEX(FILTER(addresses!B:B, (addresses!A:A=F166)*(addresses!C:C=G166)), 1), """")"),"")</f>
        <v/>
      </c>
      <c r="J166" s="10"/>
    </row>
    <row r="167" customFormat="false" ht="15.75" hidden="false" customHeight="false" outlineLevel="0" collapsed="false">
      <c r="B167" s="6" t="str">
        <f aca="false" t="array" ref="B167:B167">IFERROR(xlookup(F167,contacts!A:A,contacts!C:C),"")</f>
        <v/>
      </c>
      <c r="E167" s="19"/>
      <c r="F167" s="8" t="str">
        <f aca="false" t="array" ref="F167:F167">IFERROR(xlookup(E167,contacts!B:B,contacts!A:A),"")</f>
        <v/>
      </c>
      <c r="G167" s="19"/>
      <c r="H167" s="8" t="str">
        <f aca="false">IFERROR(__xludf.dummyfunction("IFERROR(INDEX(FILTER(addresses!B:B, (addresses!A:A=F167)*(addresses!C:C=G167)), 1), """")"),"")</f>
        <v/>
      </c>
      <c r="J167" s="10"/>
    </row>
    <row r="168" customFormat="false" ht="15.75" hidden="false" customHeight="false" outlineLevel="0" collapsed="false">
      <c r="B168" s="6" t="str">
        <f aca="false" t="array" ref="B168:B168">IFERROR(xlookup(F168,contacts!A:A,contacts!C:C),"")</f>
        <v/>
      </c>
      <c r="E168" s="19"/>
      <c r="F168" s="8" t="str">
        <f aca="false" t="array" ref="F168:F168">IFERROR(xlookup(E168,contacts!B:B,contacts!A:A),"")</f>
        <v/>
      </c>
      <c r="G168" s="19"/>
      <c r="H168" s="8" t="str">
        <f aca="false">IFERROR(__xludf.dummyfunction("IFERROR(INDEX(FILTER(addresses!B:B, (addresses!A:A=F168)*(addresses!C:C=G168)), 1), """")"),"")</f>
        <v/>
      </c>
      <c r="J168" s="10"/>
    </row>
    <row r="169" customFormat="false" ht="15.75" hidden="false" customHeight="false" outlineLevel="0" collapsed="false">
      <c r="B169" s="6" t="str">
        <f aca="false" t="array" ref="B169:B169">IFERROR(xlookup(F169,contacts!A:A,contacts!C:C),"")</f>
        <v/>
      </c>
      <c r="E169" s="19"/>
      <c r="F169" s="8" t="str">
        <f aca="false" t="array" ref="F169:F169">IFERROR(xlookup(E169,contacts!B:B,contacts!A:A),"")</f>
        <v/>
      </c>
      <c r="G169" s="19"/>
      <c r="H169" s="8" t="str">
        <f aca="false">IFERROR(__xludf.dummyfunction("IFERROR(INDEX(FILTER(addresses!B:B, (addresses!A:A=F169)*(addresses!C:C=G169)), 1), """")"),"")</f>
        <v/>
      </c>
      <c r="J169" s="10"/>
    </row>
    <row r="170" customFormat="false" ht="15.75" hidden="false" customHeight="false" outlineLevel="0" collapsed="false">
      <c r="B170" s="6" t="str">
        <f aca="false" t="array" ref="B170:B170">IFERROR(xlookup(F170,contacts!A:A,contacts!C:C),"")</f>
        <v/>
      </c>
      <c r="E170" s="19"/>
      <c r="F170" s="8" t="str">
        <f aca="false" t="array" ref="F170:F170">IFERROR(xlookup(E170,contacts!B:B,contacts!A:A),"")</f>
        <v/>
      </c>
      <c r="G170" s="19"/>
      <c r="H170" s="8" t="str">
        <f aca="false">IFERROR(__xludf.dummyfunction("IFERROR(INDEX(FILTER(addresses!B:B, (addresses!A:A=F170)*(addresses!C:C=G170)), 1), """")"),"")</f>
        <v/>
      </c>
      <c r="J170" s="10"/>
    </row>
    <row r="171" customFormat="false" ht="15.75" hidden="false" customHeight="false" outlineLevel="0" collapsed="false">
      <c r="B171" s="6" t="str">
        <f aca="false" t="array" ref="B171:B171">IFERROR(xlookup(F171,contacts!A:A,contacts!C:C),"")</f>
        <v/>
      </c>
      <c r="E171" s="19"/>
      <c r="F171" s="8" t="str">
        <f aca="false" t="array" ref="F171:F171">IFERROR(xlookup(E171,contacts!B:B,contacts!A:A),"")</f>
        <v/>
      </c>
      <c r="G171" s="19"/>
      <c r="H171" s="8" t="str">
        <f aca="false">IFERROR(__xludf.dummyfunction("IFERROR(INDEX(FILTER(addresses!B:B, (addresses!A:A=F171)*(addresses!C:C=G171)), 1), """")"),"")</f>
        <v/>
      </c>
      <c r="J171" s="10"/>
    </row>
    <row r="172" customFormat="false" ht="15.75" hidden="false" customHeight="false" outlineLevel="0" collapsed="false">
      <c r="B172" s="6" t="str">
        <f aca="false" t="array" ref="B172:B172">IFERROR(xlookup(F172,contacts!A:A,contacts!C:C),"")</f>
        <v/>
      </c>
      <c r="E172" s="19"/>
      <c r="F172" s="8" t="str">
        <f aca="false" t="array" ref="F172:F172">IFERROR(xlookup(E172,contacts!B:B,contacts!A:A),"")</f>
        <v/>
      </c>
      <c r="G172" s="19"/>
      <c r="H172" s="8" t="str">
        <f aca="false">IFERROR(__xludf.dummyfunction("IFERROR(INDEX(FILTER(addresses!B:B, (addresses!A:A=F172)*(addresses!C:C=G172)), 1), """")"),"")</f>
        <v/>
      </c>
      <c r="J172" s="10"/>
    </row>
    <row r="173" customFormat="false" ht="15.75" hidden="false" customHeight="false" outlineLevel="0" collapsed="false">
      <c r="B173" s="6" t="str">
        <f aca="false" t="array" ref="B173:B173">IFERROR(xlookup(F173,contacts!A:A,contacts!C:C),"")</f>
        <v/>
      </c>
      <c r="E173" s="19"/>
      <c r="F173" s="8" t="str">
        <f aca="false" t="array" ref="F173:F173">IFERROR(xlookup(E173,contacts!B:B,contacts!A:A),"")</f>
        <v/>
      </c>
      <c r="G173" s="19"/>
      <c r="H173" s="8" t="str">
        <f aca="false">IFERROR(__xludf.dummyfunction("IFERROR(INDEX(FILTER(addresses!B:B, (addresses!A:A=F173)*(addresses!C:C=G173)), 1), """")"),"")</f>
        <v/>
      </c>
      <c r="J173" s="10"/>
    </row>
    <row r="174" customFormat="false" ht="15.75" hidden="false" customHeight="false" outlineLevel="0" collapsed="false">
      <c r="B174" s="6" t="str">
        <f aca="false" t="array" ref="B174:B174">IFERROR(xlookup(F174,contacts!A:A,contacts!C:C),"")</f>
        <v/>
      </c>
      <c r="E174" s="19"/>
      <c r="F174" s="8" t="str">
        <f aca="false" t="array" ref="F174:F174">IFERROR(xlookup(E174,contacts!B:B,contacts!A:A),"")</f>
        <v/>
      </c>
      <c r="G174" s="19"/>
      <c r="H174" s="8" t="str">
        <f aca="false">IFERROR(__xludf.dummyfunction("IFERROR(INDEX(FILTER(addresses!B:B, (addresses!A:A=F174)*(addresses!C:C=G174)), 1), """")"),"")</f>
        <v/>
      </c>
      <c r="J174" s="10"/>
    </row>
    <row r="175" customFormat="false" ht="15.75" hidden="false" customHeight="false" outlineLevel="0" collapsed="false">
      <c r="B175" s="6" t="str">
        <f aca="false" t="array" ref="B175:B175">IFERROR(xlookup(F175,contacts!A:A,contacts!C:C),"")</f>
        <v/>
      </c>
      <c r="E175" s="19"/>
      <c r="F175" s="8" t="str">
        <f aca="false" t="array" ref="F175:F175">IFERROR(xlookup(E175,contacts!B:B,contacts!A:A),"")</f>
        <v/>
      </c>
      <c r="G175" s="19"/>
      <c r="H175" s="8" t="str">
        <f aca="false">IFERROR(__xludf.dummyfunction("IFERROR(INDEX(FILTER(addresses!B:B, (addresses!A:A=F175)*(addresses!C:C=G175)), 1), """")"),"")</f>
        <v/>
      </c>
      <c r="J175" s="10"/>
    </row>
    <row r="176" customFormat="false" ht="15.75" hidden="false" customHeight="false" outlineLevel="0" collapsed="false">
      <c r="B176" s="6" t="str">
        <f aca="false" t="array" ref="B176:B176">IFERROR(xlookup(F176,contacts!A:A,contacts!C:C),"")</f>
        <v/>
      </c>
      <c r="E176" s="19"/>
      <c r="F176" s="8" t="str">
        <f aca="false" t="array" ref="F176:F176">IFERROR(xlookup(E176,contacts!B:B,contacts!A:A),"")</f>
        <v/>
      </c>
      <c r="G176" s="19"/>
      <c r="H176" s="8" t="str">
        <f aca="false">IFERROR(__xludf.dummyfunction("IFERROR(INDEX(FILTER(addresses!B:B, (addresses!A:A=F176)*(addresses!C:C=G176)), 1), """")"),"")</f>
        <v/>
      </c>
      <c r="J176" s="10"/>
    </row>
    <row r="177" customFormat="false" ht="15.75" hidden="false" customHeight="false" outlineLevel="0" collapsed="false">
      <c r="B177" s="6" t="str">
        <f aca="false" t="array" ref="B177:B177">IFERROR(xlookup(F177,contacts!A:A,contacts!C:C),"")</f>
        <v/>
      </c>
      <c r="E177" s="19"/>
      <c r="F177" s="8" t="str">
        <f aca="false" t="array" ref="F177:F177">IFERROR(xlookup(E177,contacts!B:B,contacts!A:A),"")</f>
        <v/>
      </c>
      <c r="G177" s="19"/>
      <c r="H177" s="8" t="str">
        <f aca="false">IFERROR(__xludf.dummyfunction("IFERROR(INDEX(FILTER(addresses!B:B, (addresses!A:A=F177)*(addresses!C:C=G177)), 1), """")"),"")</f>
        <v/>
      </c>
      <c r="J177" s="10"/>
    </row>
    <row r="178" customFormat="false" ht="15.75" hidden="false" customHeight="false" outlineLevel="0" collapsed="false">
      <c r="B178" s="6" t="str">
        <f aca="false" t="array" ref="B178:B178">IFERROR(xlookup(F178,contacts!A:A,contacts!C:C),"")</f>
        <v/>
      </c>
      <c r="E178" s="19"/>
      <c r="F178" s="8" t="str">
        <f aca="false" t="array" ref="F178:F178">IFERROR(xlookup(E178,contacts!B:B,contacts!A:A),"")</f>
        <v/>
      </c>
      <c r="G178" s="19"/>
      <c r="H178" s="8" t="str">
        <f aca="false">IFERROR(__xludf.dummyfunction("IFERROR(INDEX(FILTER(addresses!B:B, (addresses!A:A=F178)*(addresses!C:C=G178)), 1), """")"),"")</f>
        <v/>
      </c>
      <c r="J178" s="10"/>
    </row>
    <row r="179" customFormat="false" ht="15.75" hidden="false" customHeight="false" outlineLevel="0" collapsed="false">
      <c r="B179" s="6" t="str">
        <f aca="false" t="array" ref="B179:B179">IFERROR(xlookup(F179,contacts!A:A,contacts!C:C),"")</f>
        <v/>
      </c>
      <c r="E179" s="19"/>
      <c r="F179" s="8" t="str">
        <f aca="false" t="array" ref="F179:F179">IFERROR(xlookup(E179,contacts!B:B,contacts!A:A),"")</f>
        <v/>
      </c>
      <c r="G179" s="19"/>
      <c r="H179" s="8" t="str">
        <f aca="false">IFERROR(__xludf.dummyfunction("IFERROR(INDEX(FILTER(addresses!B:B, (addresses!A:A=F179)*(addresses!C:C=G179)), 1), """")"),"")</f>
        <v/>
      </c>
      <c r="J179" s="10"/>
    </row>
    <row r="180" customFormat="false" ht="15.75" hidden="false" customHeight="false" outlineLevel="0" collapsed="false">
      <c r="B180" s="6" t="str">
        <f aca="false" t="array" ref="B180:B180">IFERROR(xlookup(F180,contacts!A:A,contacts!C:C),"")</f>
        <v/>
      </c>
      <c r="E180" s="19"/>
      <c r="F180" s="8" t="str">
        <f aca="false" t="array" ref="F180:F180">IFERROR(xlookup(E180,contacts!B:B,contacts!A:A),"")</f>
        <v/>
      </c>
      <c r="G180" s="19"/>
      <c r="H180" s="8" t="str">
        <f aca="false">IFERROR(__xludf.dummyfunction("IFERROR(INDEX(FILTER(addresses!B:B, (addresses!A:A=F180)*(addresses!C:C=G180)), 1), """")"),"")</f>
        <v/>
      </c>
      <c r="J180" s="10"/>
    </row>
    <row r="181" customFormat="false" ht="15.75" hidden="false" customHeight="false" outlineLevel="0" collapsed="false">
      <c r="B181" s="6" t="str">
        <f aca="false" t="array" ref="B181:B181">IFERROR(xlookup(F181,contacts!A:A,contacts!C:C),"")</f>
        <v/>
      </c>
      <c r="E181" s="19"/>
      <c r="F181" s="8" t="str">
        <f aca="false" t="array" ref="F181:F181">IFERROR(xlookup(E181,contacts!B:B,contacts!A:A),"")</f>
        <v/>
      </c>
      <c r="G181" s="19"/>
      <c r="H181" s="8" t="str">
        <f aca="false">IFERROR(__xludf.dummyfunction("IFERROR(INDEX(FILTER(addresses!B:B, (addresses!A:A=F181)*(addresses!C:C=G181)), 1), """")"),"")</f>
        <v/>
      </c>
      <c r="J181" s="10"/>
    </row>
    <row r="182" customFormat="false" ht="15.75" hidden="false" customHeight="false" outlineLevel="0" collapsed="false">
      <c r="B182" s="6" t="str">
        <f aca="false" t="array" ref="B182:B182">IFERROR(xlookup(F182,contacts!A:A,contacts!C:C),"")</f>
        <v/>
      </c>
      <c r="E182" s="19"/>
      <c r="F182" s="8" t="str">
        <f aca="false" t="array" ref="F182:F182">IFERROR(xlookup(E182,contacts!B:B,contacts!A:A),"")</f>
        <v/>
      </c>
      <c r="G182" s="19"/>
      <c r="H182" s="8" t="str">
        <f aca="false">IFERROR(__xludf.dummyfunction("IFERROR(INDEX(FILTER(addresses!B:B, (addresses!A:A=F182)*(addresses!C:C=G182)), 1), """")"),"")</f>
        <v/>
      </c>
      <c r="J182" s="10"/>
    </row>
    <row r="183" customFormat="false" ht="15.75" hidden="false" customHeight="false" outlineLevel="0" collapsed="false">
      <c r="B183" s="6" t="str">
        <f aca="false" t="array" ref="B183:B183">IFERROR(xlookup(F183,contacts!A:A,contacts!C:C),"")</f>
        <v/>
      </c>
      <c r="E183" s="19"/>
      <c r="F183" s="8" t="str">
        <f aca="false" t="array" ref="F183:F183">IFERROR(xlookup(E183,contacts!B:B,contacts!A:A),"")</f>
        <v/>
      </c>
      <c r="G183" s="19"/>
      <c r="H183" s="8" t="str">
        <f aca="false">IFERROR(__xludf.dummyfunction("IFERROR(INDEX(FILTER(addresses!B:B, (addresses!A:A=F183)*(addresses!C:C=G183)), 1), """")"),"")</f>
        <v/>
      </c>
      <c r="J183" s="10"/>
    </row>
    <row r="184" customFormat="false" ht="15.75" hidden="false" customHeight="false" outlineLevel="0" collapsed="false">
      <c r="B184" s="6" t="str">
        <f aca="false" t="array" ref="B184:B184">IFERROR(xlookup(F184,contacts!A:A,contacts!C:C),"")</f>
        <v/>
      </c>
      <c r="E184" s="19"/>
      <c r="F184" s="8" t="str">
        <f aca="false" t="array" ref="F184:F184">IFERROR(xlookup(E184,contacts!B:B,contacts!A:A),"")</f>
        <v/>
      </c>
      <c r="G184" s="19"/>
      <c r="H184" s="8" t="str">
        <f aca="false">IFERROR(__xludf.dummyfunction("IFERROR(INDEX(FILTER(addresses!B:B, (addresses!A:A=F184)*(addresses!C:C=G184)), 1), """")"),"")</f>
        <v/>
      </c>
      <c r="J184" s="10"/>
    </row>
    <row r="185" customFormat="false" ht="15.75" hidden="false" customHeight="false" outlineLevel="0" collapsed="false">
      <c r="B185" s="6" t="str">
        <f aca="false" t="array" ref="B185:B185">IFERROR(xlookup(F185,contacts!A:A,contacts!C:C),"")</f>
        <v/>
      </c>
      <c r="E185" s="19"/>
      <c r="F185" s="8" t="str">
        <f aca="false" t="array" ref="F185:F185">IFERROR(xlookup(E185,contacts!B:B,contacts!A:A),"")</f>
        <v/>
      </c>
      <c r="G185" s="19"/>
      <c r="H185" s="8" t="str">
        <f aca="false">IFERROR(__xludf.dummyfunction("IFERROR(INDEX(FILTER(addresses!B:B, (addresses!A:A=F185)*(addresses!C:C=G185)), 1), """")"),"")</f>
        <v/>
      </c>
      <c r="J185" s="10"/>
    </row>
    <row r="186" customFormat="false" ht="15.75" hidden="false" customHeight="false" outlineLevel="0" collapsed="false">
      <c r="B186" s="6" t="str">
        <f aca="false" t="array" ref="B186:B186">IFERROR(xlookup(F186,contacts!A:A,contacts!C:C),"")</f>
        <v/>
      </c>
      <c r="E186" s="19"/>
      <c r="F186" s="8" t="str">
        <f aca="false" t="array" ref="F186:F186">IFERROR(xlookup(E186,contacts!B:B,contacts!A:A),"")</f>
        <v/>
      </c>
      <c r="G186" s="19"/>
      <c r="H186" s="8" t="str">
        <f aca="false">IFERROR(__xludf.dummyfunction("IFERROR(INDEX(FILTER(addresses!B:B, (addresses!A:A=F186)*(addresses!C:C=G186)), 1), """")"),"")</f>
        <v/>
      </c>
      <c r="J186" s="10"/>
    </row>
    <row r="187" customFormat="false" ht="15.75" hidden="false" customHeight="false" outlineLevel="0" collapsed="false">
      <c r="B187" s="6" t="str">
        <f aca="false" t="array" ref="B187:B187">IFERROR(xlookup(F187,contacts!A:A,contacts!C:C),"")</f>
        <v/>
      </c>
      <c r="E187" s="19"/>
      <c r="F187" s="8" t="str">
        <f aca="false" t="array" ref="F187:F187">IFERROR(xlookup(E187,contacts!B:B,contacts!A:A),"")</f>
        <v/>
      </c>
      <c r="G187" s="19"/>
      <c r="H187" s="8" t="str">
        <f aca="false">IFERROR(__xludf.dummyfunction("IFERROR(INDEX(FILTER(addresses!B:B, (addresses!A:A=F187)*(addresses!C:C=G187)), 1), """")"),"")</f>
        <v/>
      </c>
      <c r="J187" s="10"/>
    </row>
    <row r="188" customFormat="false" ht="15.75" hidden="false" customHeight="false" outlineLevel="0" collapsed="false">
      <c r="B188" s="6" t="str">
        <f aca="false" t="array" ref="B188:B188">IFERROR(xlookup(F188,contacts!A:A,contacts!C:C),"")</f>
        <v/>
      </c>
      <c r="E188" s="19"/>
      <c r="F188" s="8" t="str">
        <f aca="false" t="array" ref="F188:F188">IFERROR(xlookup(E188,contacts!B:B,contacts!A:A),"")</f>
        <v/>
      </c>
      <c r="G188" s="19"/>
      <c r="H188" s="8" t="str">
        <f aca="false">IFERROR(__xludf.dummyfunction("IFERROR(INDEX(FILTER(addresses!B:B, (addresses!A:A=F188)*(addresses!C:C=G188)), 1), """")"),"")</f>
        <v/>
      </c>
      <c r="J188" s="10"/>
    </row>
    <row r="189" customFormat="false" ht="15.75" hidden="false" customHeight="false" outlineLevel="0" collapsed="false">
      <c r="B189" s="6" t="str">
        <f aca="false" t="array" ref="B189:B189">IFERROR(xlookup(F189,contacts!A:A,contacts!C:C),"")</f>
        <v/>
      </c>
      <c r="E189" s="19"/>
      <c r="F189" s="8" t="str">
        <f aca="false" t="array" ref="F189:F189">IFERROR(xlookup(E189,contacts!B:B,contacts!A:A),"")</f>
        <v/>
      </c>
      <c r="G189" s="19"/>
      <c r="H189" s="8" t="str">
        <f aca="false">IFERROR(__xludf.dummyfunction("IFERROR(INDEX(FILTER(addresses!B:B, (addresses!A:A=F189)*(addresses!C:C=G189)), 1), """")"),"")</f>
        <v/>
      </c>
      <c r="J189" s="10"/>
    </row>
    <row r="190" customFormat="false" ht="15.75" hidden="false" customHeight="false" outlineLevel="0" collapsed="false">
      <c r="B190" s="6" t="str">
        <f aca="false" t="array" ref="B190:B190">IFERROR(xlookup(F190,contacts!A:A,contacts!C:C),"")</f>
        <v/>
      </c>
      <c r="E190" s="19"/>
      <c r="F190" s="8" t="str">
        <f aca="false" t="array" ref="F190:F190">IFERROR(xlookup(E190,contacts!B:B,contacts!A:A),"")</f>
        <v/>
      </c>
      <c r="G190" s="19"/>
      <c r="H190" s="8" t="str">
        <f aca="false">IFERROR(__xludf.dummyfunction("IFERROR(INDEX(FILTER(addresses!B:B, (addresses!A:A=F190)*(addresses!C:C=G190)), 1), """")"),"")</f>
        <v/>
      </c>
      <c r="J190" s="10"/>
    </row>
    <row r="191" customFormat="false" ht="15.75" hidden="false" customHeight="false" outlineLevel="0" collapsed="false">
      <c r="B191" s="6" t="str">
        <f aca="false" t="array" ref="B191:B191">IFERROR(xlookup(F191,contacts!A:A,contacts!C:C),"")</f>
        <v/>
      </c>
      <c r="E191" s="19"/>
      <c r="F191" s="8" t="str">
        <f aca="false" t="array" ref="F191:F191">IFERROR(xlookup(E191,contacts!B:B,contacts!A:A),"")</f>
        <v/>
      </c>
      <c r="G191" s="19"/>
      <c r="H191" s="8" t="str">
        <f aca="false">IFERROR(__xludf.dummyfunction("IFERROR(INDEX(FILTER(addresses!B:B, (addresses!A:A=F191)*(addresses!C:C=G191)), 1), """")"),"")</f>
        <v/>
      </c>
      <c r="J191" s="10"/>
    </row>
    <row r="192" customFormat="false" ht="15.75" hidden="false" customHeight="false" outlineLevel="0" collapsed="false">
      <c r="B192" s="6" t="str">
        <f aca="false" t="array" ref="B192:B192">IFERROR(xlookup(F192,contacts!A:A,contacts!C:C),"")</f>
        <v/>
      </c>
      <c r="E192" s="19"/>
      <c r="F192" s="8" t="str">
        <f aca="false" t="array" ref="F192:F192">IFERROR(xlookup(E192,contacts!B:B,contacts!A:A),"")</f>
        <v/>
      </c>
      <c r="G192" s="19"/>
      <c r="H192" s="8" t="str">
        <f aca="false">IFERROR(__xludf.dummyfunction("IFERROR(INDEX(FILTER(addresses!B:B, (addresses!A:A=F192)*(addresses!C:C=G192)), 1), """")"),"")</f>
        <v/>
      </c>
      <c r="J192" s="10"/>
    </row>
    <row r="193" customFormat="false" ht="15.75" hidden="false" customHeight="false" outlineLevel="0" collapsed="false">
      <c r="B193" s="6" t="str">
        <f aca="false" t="array" ref="B193:B193">IFERROR(xlookup(F193,contacts!A:A,contacts!C:C),"")</f>
        <v/>
      </c>
      <c r="E193" s="19"/>
      <c r="F193" s="8" t="str">
        <f aca="false" t="array" ref="F193:F193">IFERROR(xlookup(E193,contacts!B:B,contacts!A:A),"")</f>
        <v/>
      </c>
      <c r="G193" s="19"/>
      <c r="H193" s="8" t="str">
        <f aca="false">IFERROR(__xludf.dummyfunction("IFERROR(INDEX(FILTER(addresses!B:B, (addresses!A:A=F193)*(addresses!C:C=G193)), 1), """")"),"")</f>
        <v/>
      </c>
      <c r="J193" s="10"/>
    </row>
    <row r="194" customFormat="false" ht="15.75" hidden="false" customHeight="false" outlineLevel="0" collapsed="false">
      <c r="B194" s="6" t="str">
        <f aca="false" t="array" ref="B194:B194">IFERROR(xlookup(F194,contacts!A:A,contacts!C:C),"")</f>
        <v/>
      </c>
      <c r="E194" s="19"/>
      <c r="F194" s="8" t="str">
        <f aca="false" t="array" ref="F194:F194">IFERROR(xlookup(E194,contacts!B:B,contacts!A:A),"")</f>
        <v/>
      </c>
      <c r="G194" s="19"/>
      <c r="H194" s="8" t="str">
        <f aca="false">IFERROR(__xludf.dummyfunction("IFERROR(INDEX(FILTER(addresses!B:B, (addresses!A:A=F194)*(addresses!C:C=G194)), 1), """")"),"")</f>
        <v/>
      </c>
      <c r="J194" s="10"/>
    </row>
    <row r="195" customFormat="false" ht="15.75" hidden="false" customHeight="false" outlineLevel="0" collapsed="false">
      <c r="B195" s="6" t="str">
        <f aca="false" t="array" ref="B195:B195">IFERROR(xlookup(F195,contacts!A:A,contacts!C:C),"")</f>
        <v/>
      </c>
      <c r="E195" s="19"/>
      <c r="F195" s="8" t="str">
        <f aca="false" t="array" ref="F195:F195">IFERROR(xlookup(E195,contacts!B:B,contacts!A:A),"")</f>
        <v/>
      </c>
      <c r="G195" s="19"/>
      <c r="H195" s="8" t="str">
        <f aca="false">IFERROR(__xludf.dummyfunction("IFERROR(INDEX(FILTER(addresses!B:B, (addresses!A:A=F195)*(addresses!C:C=G195)), 1), """")"),"")</f>
        <v/>
      </c>
      <c r="J195" s="10"/>
    </row>
    <row r="196" customFormat="false" ht="15.75" hidden="false" customHeight="false" outlineLevel="0" collapsed="false">
      <c r="B196" s="6" t="str">
        <f aca="false" t="array" ref="B196:B196">IFERROR(xlookup(F196,contacts!A:A,contacts!C:C),"")</f>
        <v/>
      </c>
      <c r="E196" s="19"/>
      <c r="F196" s="8" t="str">
        <f aca="false" t="array" ref="F196:F196">IFERROR(xlookup(E196,contacts!B:B,contacts!A:A),"")</f>
        <v/>
      </c>
      <c r="G196" s="19"/>
      <c r="H196" s="8" t="str">
        <f aca="false">IFERROR(__xludf.dummyfunction("IFERROR(INDEX(FILTER(addresses!B:B, (addresses!A:A=F196)*(addresses!C:C=G196)), 1), """")"),"")</f>
        <v/>
      </c>
      <c r="J196" s="10"/>
    </row>
    <row r="197" customFormat="false" ht="15.75" hidden="false" customHeight="false" outlineLevel="0" collapsed="false">
      <c r="B197" s="6" t="str">
        <f aca="false" t="array" ref="B197:B197">IFERROR(xlookup(F197,contacts!A:A,contacts!C:C),"")</f>
        <v/>
      </c>
      <c r="E197" s="19"/>
      <c r="F197" s="8" t="str">
        <f aca="false" t="array" ref="F197:F197">IFERROR(xlookup(E197,contacts!B:B,contacts!A:A),"")</f>
        <v/>
      </c>
      <c r="G197" s="19"/>
      <c r="H197" s="8" t="str">
        <f aca="false">IFERROR(__xludf.dummyfunction("IFERROR(INDEX(FILTER(addresses!B:B, (addresses!A:A=F197)*(addresses!C:C=G197)), 1), """")"),"")</f>
        <v/>
      </c>
      <c r="J197" s="10"/>
    </row>
    <row r="198" customFormat="false" ht="15.75" hidden="false" customHeight="false" outlineLevel="0" collapsed="false">
      <c r="B198" s="6" t="str">
        <f aca="false" t="array" ref="B198:B198">IFERROR(xlookup(F198,contacts!A:A,contacts!C:C),"")</f>
        <v/>
      </c>
      <c r="E198" s="19"/>
      <c r="F198" s="8" t="str">
        <f aca="false" t="array" ref="F198:F198">IFERROR(xlookup(E198,contacts!B:B,contacts!A:A),"")</f>
        <v/>
      </c>
      <c r="G198" s="19"/>
      <c r="H198" s="8" t="str">
        <f aca="false">IFERROR(__xludf.dummyfunction("IFERROR(INDEX(FILTER(addresses!B:B, (addresses!A:A=F198)*(addresses!C:C=G198)), 1), """")"),"")</f>
        <v/>
      </c>
      <c r="J198" s="10"/>
    </row>
    <row r="199" customFormat="false" ht="15.75" hidden="false" customHeight="false" outlineLevel="0" collapsed="false">
      <c r="B199" s="6" t="str">
        <f aca="false" t="array" ref="B199:B199">IFERROR(xlookup(F199,contacts!A:A,contacts!C:C),"")</f>
        <v/>
      </c>
      <c r="E199" s="19"/>
      <c r="F199" s="8" t="str">
        <f aca="false" t="array" ref="F199:F199">IFERROR(xlookup(E199,contacts!B:B,contacts!A:A),"")</f>
        <v/>
      </c>
      <c r="G199" s="19"/>
      <c r="H199" s="8" t="str">
        <f aca="false">IFERROR(__xludf.dummyfunction("IFERROR(INDEX(FILTER(addresses!B:B, (addresses!A:A=F199)*(addresses!C:C=G199)), 1), """")"),"")</f>
        <v/>
      </c>
      <c r="J199" s="10"/>
    </row>
    <row r="200" customFormat="false" ht="15.75" hidden="false" customHeight="false" outlineLevel="0" collapsed="false">
      <c r="B200" s="6" t="str">
        <f aca="false" t="array" ref="B200:B200">IFERROR(xlookup(F200,contacts!A:A,contacts!C:C),"")</f>
        <v/>
      </c>
      <c r="E200" s="19"/>
      <c r="F200" s="8" t="str">
        <f aca="false" t="array" ref="F200:F200">IFERROR(xlookup(E200,contacts!B:B,contacts!A:A),"")</f>
        <v/>
      </c>
      <c r="G200" s="19"/>
      <c r="H200" s="8" t="str">
        <f aca="false">IFERROR(__xludf.dummyfunction("IFERROR(INDEX(FILTER(addresses!B:B, (addresses!A:A=F200)*(addresses!C:C=G200)), 1), """")"),"")</f>
        <v/>
      </c>
      <c r="J200" s="10"/>
    </row>
    <row r="201" customFormat="false" ht="15.75" hidden="false" customHeight="false" outlineLevel="0" collapsed="false">
      <c r="B201" s="6" t="str">
        <f aca="false" t="array" ref="B201:B201">IFERROR(xlookup(F201,contacts!A:A,contacts!C:C),"")</f>
        <v/>
      </c>
      <c r="E201" s="19"/>
      <c r="F201" s="8" t="str">
        <f aca="false" t="array" ref="F201:F201">IFERROR(xlookup(E201,contacts!B:B,contacts!A:A),"")</f>
        <v/>
      </c>
      <c r="G201" s="19"/>
      <c r="H201" s="8" t="str">
        <f aca="false">IFERROR(__xludf.dummyfunction("IFERROR(INDEX(FILTER(addresses!B:B, (addresses!A:A=F201)*(addresses!C:C=G201)), 1), """")"),"")</f>
        <v/>
      </c>
      <c r="J201" s="10"/>
    </row>
    <row r="202" customFormat="false" ht="15.75" hidden="false" customHeight="false" outlineLevel="0" collapsed="false">
      <c r="B202" s="6" t="str">
        <f aca="false" t="array" ref="B202:B202">IFERROR(xlookup(F202,contacts!A:A,contacts!C:C),"")</f>
        <v/>
      </c>
      <c r="E202" s="19"/>
      <c r="F202" s="8" t="str">
        <f aca="false" t="array" ref="F202:F202">IFERROR(xlookup(E202,contacts!B:B,contacts!A:A),"")</f>
        <v/>
      </c>
      <c r="G202" s="19"/>
      <c r="H202" s="8" t="str">
        <f aca="false">IFERROR(__xludf.dummyfunction("IFERROR(INDEX(FILTER(addresses!B:B, (addresses!A:A=F202)*(addresses!C:C=G202)), 1), """")"),"")</f>
        <v/>
      </c>
      <c r="J202" s="10"/>
    </row>
    <row r="203" customFormat="false" ht="15.75" hidden="false" customHeight="false" outlineLevel="0" collapsed="false">
      <c r="B203" s="6" t="str">
        <f aca="false" t="array" ref="B203:B203">IFERROR(xlookup(F203,contacts!A:A,contacts!C:C),"")</f>
        <v/>
      </c>
      <c r="E203" s="19"/>
      <c r="F203" s="8" t="str">
        <f aca="false" t="array" ref="F203:F203">IFERROR(xlookup(E203,contacts!B:B,contacts!A:A),"")</f>
        <v/>
      </c>
      <c r="G203" s="19"/>
      <c r="H203" s="8" t="str">
        <f aca="false">IFERROR(__xludf.dummyfunction("IFERROR(INDEX(FILTER(addresses!B:B, (addresses!A:A=F203)*(addresses!C:C=G203)), 1), """")"),"")</f>
        <v/>
      </c>
      <c r="J203" s="10"/>
    </row>
    <row r="204" customFormat="false" ht="15.75" hidden="false" customHeight="false" outlineLevel="0" collapsed="false">
      <c r="B204" s="6" t="str">
        <f aca="false" t="array" ref="B204:B204">IFERROR(xlookup(F204,contacts!A:A,contacts!C:C),"")</f>
        <v/>
      </c>
      <c r="E204" s="19"/>
      <c r="F204" s="8" t="str">
        <f aca="false" t="array" ref="F204:F204">IFERROR(xlookup(E204,contacts!B:B,contacts!A:A),"")</f>
        <v/>
      </c>
      <c r="G204" s="19"/>
      <c r="H204" s="8" t="str">
        <f aca="false">IFERROR(__xludf.dummyfunction("IFERROR(INDEX(FILTER(addresses!B:B, (addresses!A:A=F204)*(addresses!C:C=G204)), 1), """")"),"")</f>
        <v/>
      </c>
      <c r="J204" s="10"/>
    </row>
    <row r="205" customFormat="false" ht="15.75" hidden="false" customHeight="false" outlineLevel="0" collapsed="false">
      <c r="B205" s="6" t="str">
        <f aca="false" t="array" ref="B205:B205">IFERROR(xlookup(F205,contacts!A:A,contacts!C:C),"")</f>
        <v/>
      </c>
      <c r="E205" s="19"/>
      <c r="F205" s="8" t="str">
        <f aca="false" t="array" ref="F205:F205">IFERROR(xlookup(E205,contacts!B:B,contacts!A:A),"")</f>
        <v/>
      </c>
      <c r="G205" s="19"/>
      <c r="H205" s="8" t="str">
        <f aca="false">IFERROR(__xludf.dummyfunction("IFERROR(INDEX(FILTER(addresses!B:B, (addresses!A:A=F205)*(addresses!C:C=G205)), 1), """")"),"")</f>
        <v/>
      </c>
      <c r="J205" s="10"/>
    </row>
    <row r="206" customFormat="false" ht="15.75" hidden="false" customHeight="false" outlineLevel="0" collapsed="false">
      <c r="B206" s="6" t="str">
        <f aca="false" t="array" ref="B206:B206">IFERROR(xlookup(F206,contacts!A:A,contacts!C:C),"")</f>
        <v/>
      </c>
      <c r="E206" s="19"/>
      <c r="F206" s="8" t="str">
        <f aca="false" t="array" ref="F206:F206">IFERROR(xlookup(E206,contacts!B:B,contacts!A:A),"")</f>
        <v/>
      </c>
      <c r="G206" s="19"/>
      <c r="H206" s="8" t="str">
        <f aca="false">IFERROR(__xludf.dummyfunction("IFERROR(INDEX(FILTER(addresses!B:B, (addresses!A:A=F206)*(addresses!C:C=G206)), 1), """")"),"")</f>
        <v/>
      </c>
      <c r="J206" s="10"/>
    </row>
    <row r="207" customFormat="false" ht="15.75" hidden="false" customHeight="false" outlineLevel="0" collapsed="false">
      <c r="B207" s="6" t="str">
        <f aca="false" t="array" ref="B207:B207">IFERROR(xlookup(F207,contacts!A:A,contacts!C:C),"")</f>
        <v/>
      </c>
      <c r="E207" s="19"/>
      <c r="F207" s="8" t="str">
        <f aca="false" t="array" ref="F207:F207">IFERROR(xlookup(E207,contacts!B:B,contacts!A:A),"")</f>
        <v/>
      </c>
      <c r="G207" s="19"/>
      <c r="H207" s="8" t="str">
        <f aca="false">IFERROR(__xludf.dummyfunction("IFERROR(INDEX(FILTER(addresses!B:B, (addresses!A:A=F207)*(addresses!C:C=G207)), 1), """")"),"")</f>
        <v/>
      </c>
      <c r="J207" s="10"/>
    </row>
    <row r="208" customFormat="false" ht="15.75" hidden="false" customHeight="false" outlineLevel="0" collapsed="false">
      <c r="B208" s="6" t="str">
        <f aca="false" t="array" ref="B208:B208">IFERROR(xlookup(F208,contacts!A:A,contacts!C:C),"")</f>
        <v/>
      </c>
      <c r="E208" s="19"/>
      <c r="F208" s="8" t="str">
        <f aca="false" t="array" ref="F208:F208">IFERROR(xlookup(E208,contacts!B:B,contacts!A:A),"")</f>
        <v/>
      </c>
      <c r="G208" s="19"/>
      <c r="H208" s="8" t="str">
        <f aca="false">IFERROR(__xludf.dummyfunction("IFERROR(INDEX(FILTER(addresses!B:B, (addresses!A:A=F208)*(addresses!C:C=G208)), 1), """")"),"")</f>
        <v/>
      </c>
      <c r="J208" s="10"/>
    </row>
    <row r="209" customFormat="false" ht="15.75" hidden="false" customHeight="false" outlineLevel="0" collapsed="false">
      <c r="B209" s="6" t="str">
        <f aca="false" t="array" ref="B209:B209">IFERROR(xlookup(F209,contacts!A:A,contacts!C:C),"")</f>
        <v/>
      </c>
      <c r="E209" s="19"/>
      <c r="F209" s="8" t="str">
        <f aca="false" t="array" ref="F209:F209">IFERROR(xlookup(E209,contacts!B:B,contacts!A:A),"")</f>
        <v/>
      </c>
      <c r="G209" s="19"/>
      <c r="H209" s="8" t="str">
        <f aca="false">IFERROR(__xludf.dummyfunction("IFERROR(INDEX(FILTER(addresses!B:B, (addresses!A:A=F209)*(addresses!C:C=G209)), 1), """")"),"")</f>
        <v/>
      </c>
      <c r="J209" s="10"/>
    </row>
    <row r="210" customFormat="false" ht="15.75" hidden="false" customHeight="false" outlineLevel="0" collapsed="false">
      <c r="B210" s="6" t="str">
        <f aca="false" t="array" ref="B210:B210">IFERROR(xlookup(F210,contacts!A:A,contacts!C:C),"")</f>
        <v/>
      </c>
      <c r="E210" s="19"/>
      <c r="F210" s="8" t="str">
        <f aca="false" t="array" ref="F210:F210">IFERROR(xlookup(E210,contacts!B:B,contacts!A:A),"")</f>
        <v/>
      </c>
      <c r="G210" s="19"/>
      <c r="H210" s="8" t="str">
        <f aca="false">IFERROR(__xludf.dummyfunction("IFERROR(INDEX(FILTER(addresses!B:B, (addresses!A:A=F210)*(addresses!C:C=G210)), 1), """")"),"")</f>
        <v/>
      </c>
      <c r="J210" s="10"/>
    </row>
    <row r="211" customFormat="false" ht="15.75" hidden="false" customHeight="false" outlineLevel="0" collapsed="false">
      <c r="B211" s="6" t="str">
        <f aca="false" t="array" ref="B211:B211">IFERROR(xlookup(F211,contacts!A:A,contacts!C:C),"")</f>
        <v/>
      </c>
      <c r="E211" s="19"/>
      <c r="F211" s="8" t="str">
        <f aca="false" t="array" ref="F211:F211">IFERROR(xlookup(E211,contacts!B:B,contacts!A:A),"")</f>
        <v/>
      </c>
      <c r="G211" s="19"/>
      <c r="H211" s="8" t="str">
        <f aca="false">IFERROR(__xludf.dummyfunction("IFERROR(INDEX(FILTER(addresses!B:B, (addresses!A:A=F211)*(addresses!C:C=G211)), 1), """")"),"")</f>
        <v/>
      </c>
      <c r="J211" s="10"/>
    </row>
    <row r="212" customFormat="false" ht="15.75" hidden="false" customHeight="false" outlineLevel="0" collapsed="false">
      <c r="B212" s="6" t="str">
        <f aca="false" t="array" ref="B212:B212">IFERROR(xlookup(F212,contacts!A:A,contacts!C:C),"")</f>
        <v/>
      </c>
      <c r="E212" s="19"/>
      <c r="F212" s="8" t="str">
        <f aca="false" t="array" ref="F212:F212">IFERROR(xlookup(E212,contacts!B:B,contacts!A:A),"")</f>
        <v/>
      </c>
      <c r="G212" s="19"/>
      <c r="H212" s="8" t="str">
        <f aca="false">IFERROR(__xludf.dummyfunction("IFERROR(INDEX(FILTER(addresses!B:B, (addresses!A:A=F212)*(addresses!C:C=G212)), 1), """")"),"")</f>
        <v/>
      </c>
      <c r="J212" s="10"/>
    </row>
    <row r="213" customFormat="false" ht="15.75" hidden="false" customHeight="false" outlineLevel="0" collapsed="false">
      <c r="B213" s="6" t="str">
        <f aca="false" t="array" ref="B213:B213">IFERROR(xlookup(F213,contacts!A:A,contacts!C:C),"")</f>
        <v/>
      </c>
      <c r="E213" s="19"/>
      <c r="F213" s="8" t="str">
        <f aca="false" t="array" ref="F213:F213">IFERROR(xlookup(E213,contacts!B:B,contacts!A:A),"")</f>
        <v/>
      </c>
      <c r="G213" s="19"/>
      <c r="H213" s="8" t="str">
        <f aca="false">IFERROR(__xludf.dummyfunction("IFERROR(INDEX(FILTER(addresses!B:B, (addresses!A:A=F213)*(addresses!C:C=G213)), 1), """")"),"")</f>
        <v/>
      </c>
      <c r="J213" s="10"/>
    </row>
    <row r="214" customFormat="false" ht="15.75" hidden="false" customHeight="false" outlineLevel="0" collapsed="false">
      <c r="B214" s="6" t="str">
        <f aca="false" t="array" ref="B214:B214">IFERROR(xlookup(F214,contacts!A:A,contacts!C:C),"")</f>
        <v/>
      </c>
      <c r="E214" s="19"/>
      <c r="F214" s="8" t="str">
        <f aca="false" t="array" ref="F214:F214">IFERROR(xlookup(E214,contacts!B:B,contacts!A:A),"")</f>
        <v/>
      </c>
      <c r="G214" s="19"/>
      <c r="H214" s="8" t="str">
        <f aca="false">IFERROR(__xludf.dummyfunction("IFERROR(INDEX(FILTER(addresses!B:B, (addresses!A:A=F214)*(addresses!C:C=G214)), 1), """")"),"")</f>
        <v/>
      </c>
      <c r="J214" s="10"/>
    </row>
    <row r="215" customFormat="false" ht="15.75" hidden="false" customHeight="false" outlineLevel="0" collapsed="false">
      <c r="B215" s="6" t="str">
        <f aca="false" t="array" ref="B215:B215">IFERROR(xlookup(F215,contacts!A:A,contacts!C:C),"")</f>
        <v/>
      </c>
      <c r="E215" s="19"/>
      <c r="F215" s="8" t="str">
        <f aca="false" t="array" ref="F215:F215">IFERROR(xlookup(E215,contacts!B:B,contacts!A:A),"")</f>
        <v/>
      </c>
      <c r="G215" s="19"/>
      <c r="H215" s="8" t="str">
        <f aca="false">IFERROR(__xludf.dummyfunction("IFERROR(INDEX(FILTER(addresses!B:B, (addresses!A:A=F215)*(addresses!C:C=G215)), 1), """")"),"")</f>
        <v/>
      </c>
      <c r="J215" s="10"/>
    </row>
    <row r="216" customFormat="false" ht="15.75" hidden="false" customHeight="false" outlineLevel="0" collapsed="false">
      <c r="B216" s="6" t="str">
        <f aca="false" t="array" ref="B216:B216">IFERROR(xlookup(F216,contacts!A:A,contacts!C:C),"")</f>
        <v/>
      </c>
      <c r="E216" s="19"/>
      <c r="F216" s="8" t="str">
        <f aca="false" t="array" ref="F216:F216">IFERROR(xlookup(E216,contacts!B:B,contacts!A:A),"")</f>
        <v/>
      </c>
      <c r="G216" s="19"/>
      <c r="H216" s="8" t="str">
        <f aca="false">IFERROR(__xludf.dummyfunction("IFERROR(INDEX(FILTER(addresses!B:B, (addresses!A:A=F216)*(addresses!C:C=G216)), 1), """")"),"")</f>
        <v/>
      </c>
      <c r="J216" s="10"/>
    </row>
    <row r="217" customFormat="false" ht="15.75" hidden="false" customHeight="false" outlineLevel="0" collapsed="false">
      <c r="B217" s="6" t="str">
        <f aca="false" t="array" ref="B217:B217">IFERROR(xlookup(F217,contacts!A:A,contacts!C:C),"")</f>
        <v/>
      </c>
      <c r="E217" s="19"/>
      <c r="F217" s="8" t="str">
        <f aca="false" t="array" ref="F217:F217">IFERROR(xlookup(E217,contacts!B:B,contacts!A:A),"")</f>
        <v/>
      </c>
      <c r="G217" s="19"/>
      <c r="H217" s="8" t="str">
        <f aca="false">IFERROR(__xludf.dummyfunction("IFERROR(INDEX(FILTER(addresses!B:B, (addresses!A:A=F217)*(addresses!C:C=G217)), 1), """")"),"")</f>
        <v/>
      </c>
      <c r="J217" s="10"/>
    </row>
    <row r="218" customFormat="false" ht="15.75" hidden="false" customHeight="false" outlineLevel="0" collapsed="false">
      <c r="B218" s="6" t="str">
        <f aca="false" t="array" ref="B218:B218">IFERROR(xlookup(F218,contacts!A:A,contacts!C:C),"")</f>
        <v/>
      </c>
      <c r="E218" s="19"/>
      <c r="F218" s="8" t="str">
        <f aca="false" t="array" ref="F218:F218">IFERROR(xlookup(E218,contacts!B:B,contacts!A:A),"")</f>
        <v/>
      </c>
      <c r="G218" s="19"/>
      <c r="H218" s="8" t="str">
        <f aca="false">IFERROR(__xludf.dummyfunction("IFERROR(INDEX(FILTER(addresses!B:B, (addresses!A:A=F218)*(addresses!C:C=G218)), 1), """")"),"")</f>
        <v/>
      </c>
      <c r="J218" s="10"/>
    </row>
    <row r="219" customFormat="false" ht="15.75" hidden="false" customHeight="false" outlineLevel="0" collapsed="false">
      <c r="B219" s="6" t="str">
        <f aca="false" t="array" ref="B219:B219">IFERROR(xlookup(F219,contacts!A:A,contacts!C:C),"")</f>
        <v/>
      </c>
      <c r="E219" s="19"/>
      <c r="F219" s="8" t="str">
        <f aca="false" t="array" ref="F219:F219">IFERROR(xlookup(E219,contacts!B:B,contacts!A:A),"")</f>
        <v/>
      </c>
      <c r="G219" s="19"/>
      <c r="H219" s="8" t="str">
        <f aca="false">IFERROR(__xludf.dummyfunction("IFERROR(INDEX(FILTER(addresses!B:B, (addresses!A:A=F219)*(addresses!C:C=G219)), 1), """")"),"")</f>
        <v/>
      </c>
      <c r="J219" s="10"/>
    </row>
    <row r="220" customFormat="false" ht="15.75" hidden="false" customHeight="false" outlineLevel="0" collapsed="false">
      <c r="B220" s="6" t="str">
        <f aca="false" t="array" ref="B220:B220">IFERROR(xlookup(F220,contacts!A:A,contacts!C:C),"")</f>
        <v/>
      </c>
      <c r="E220" s="19"/>
      <c r="F220" s="8" t="str">
        <f aca="false" t="array" ref="F220:F220">IFERROR(xlookup(E220,contacts!B:B,contacts!A:A),"")</f>
        <v/>
      </c>
      <c r="G220" s="19"/>
      <c r="H220" s="8" t="str">
        <f aca="false">IFERROR(__xludf.dummyfunction("IFERROR(INDEX(FILTER(addresses!B:B, (addresses!A:A=F220)*(addresses!C:C=G220)), 1), """")"),"")</f>
        <v/>
      </c>
      <c r="J220" s="10"/>
    </row>
    <row r="221" customFormat="false" ht="15.75" hidden="false" customHeight="false" outlineLevel="0" collapsed="false">
      <c r="B221" s="6" t="str">
        <f aca="false" t="array" ref="B221:B221">IFERROR(xlookup(F221,contacts!A:A,contacts!C:C),"")</f>
        <v/>
      </c>
      <c r="E221" s="19"/>
      <c r="F221" s="8" t="str">
        <f aca="false" t="array" ref="F221:F221">IFERROR(xlookup(E221,contacts!B:B,contacts!A:A),"")</f>
        <v/>
      </c>
      <c r="G221" s="19"/>
      <c r="H221" s="8" t="str">
        <f aca="false">IFERROR(__xludf.dummyfunction("IFERROR(INDEX(FILTER(addresses!B:B, (addresses!A:A=F221)*(addresses!C:C=G221)), 1), """")"),"")</f>
        <v/>
      </c>
      <c r="J221" s="10"/>
    </row>
    <row r="222" customFormat="false" ht="15.75" hidden="false" customHeight="false" outlineLevel="0" collapsed="false">
      <c r="B222" s="6" t="str">
        <f aca="false" t="array" ref="B222:B222">IFERROR(xlookup(F222,contacts!A:A,contacts!C:C),"")</f>
        <v/>
      </c>
      <c r="E222" s="19"/>
      <c r="F222" s="8" t="str">
        <f aca="false" t="array" ref="F222:F222">IFERROR(xlookup(E222,contacts!B:B,contacts!A:A),"")</f>
        <v/>
      </c>
      <c r="G222" s="19"/>
      <c r="H222" s="8" t="str">
        <f aca="false">IFERROR(__xludf.dummyfunction("IFERROR(INDEX(FILTER(addresses!B:B, (addresses!A:A=F222)*(addresses!C:C=G222)), 1), """")"),"")</f>
        <v/>
      </c>
      <c r="J222" s="10"/>
    </row>
    <row r="223" customFormat="false" ht="15.75" hidden="false" customHeight="false" outlineLevel="0" collapsed="false">
      <c r="B223" s="6" t="str">
        <f aca="false" t="array" ref="B223:B223">IFERROR(xlookup(F223,contacts!A:A,contacts!C:C),"")</f>
        <v/>
      </c>
      <c r="E223" s="19"/>
      <c r="F223" s="8" t="str">
        <f aca="false" t="array" ref="F223:F223">IFERROR(xlookup(E223,contacts!B:B,contacts!A:A),"")</f>
        <v/>
      </c>
      <c r="G223" s="19"/>
      <c r="H223" s="8" t="str">
        <f aca="false">IFERROR(__xludf.dummyfunction("IFERROR(INDEX(FILTER(addresses!B:B, (addresses!A:A=F223)*(addresses!C:C=G223)), 1), """")"),"")</f>
        <v/>
      </c>
      <c r="J223" s="10"/>
    </row>
    <row r="224" customFormat="false" ht="15.75" hidden="false" customHeight="false" outlineLevel="0" collapsed="false">
      <c r="B224" s="6" t="str">
        <f aca="false" t="array" ref="B224:B224">IFERROR(xlookup(F224,contacts!A:A,contacts!C:C),"")</f>
        <v/>
      </c>
      <c r="E224" s="19"/>
      <c r="F224" s="8" t="str">
        <f aca="false" t="array" ref="F224:F224">IFERROR(xlookup(E224,contacts!B:B,contacts!A:A),"")</f>
        <v/>
      </c>
      <c r="G224" s="19"/>
      <c r="H224" s="8" t="str">
        <f aca="false">IFERROR(__xludf.dummyfunction("IFERROR(INDEX(FILTER(addresses!B:B, (addresses!A:A=F224)*(addresses!C:C=G224)), 1), """")"),"")</f>
        <v/>
      </c>
      <c r="J224" s="10"/>
    </row>
    <row r="225" customFormat="false" ht="15.75" hidden="false" customHeight="false" outlineLevel="0" collapsed="false">
      <c r="B225" s="6" t="str">
        <f aca="false" t="array" ref="B225:B225">IFERROR(xlookup(F225,contacts!A:A,contacts!C:C),"")</f>
        <v/>
      </c>
      <c r="E225" s="19"/>
      <c r="F225" s="8" t="str">
        <f aca="false" t="array" ref="F225:F225">IFERROR(xlookup(E225,contacts!B:B,contacts!A:A),"")</f>
        <v/>
      </c>
      <c r="G225" s="19"/>
      <c r="H225" s="8" t="str">
        <f aca="false">IFERROR(__xludf.dummyfunction("IFERROR(INDEX(FILTER(addresses!B:B, (addresses!A:A=F225)*(addresses!C:C=G225)), 1), """")"),"")</f>
        <v/>
      </c>
      <c r="J225" s="10"/>
    </row>
    <row r="226" customFormat="false" ht="15.75" hidden="false" customHeight="false" outlineLevel="0" collapsed="false">
      <c r="B226" s="6" t="str">
        <f aca="false" t="array" ref="B226:B226">IFERROR(xlookup(F226,contacts!A:A,contacts!C:C),"")</f>
        <v/>
      </c>
      <c r="E226" s="19"/>
      <c r="F226" s="8" t="str">
        <f aca="false" t="array" ref="F226:F226">IFERROR(xlookup(E226,contacts!B:B,contacts!A:A),"")</f>
        <v/>
      </c>
      <c r="G226" s="19"/>
      <c r="H226" s="8" t="str">
        <f aca="false">IFERROR(__xludf.dummyfunction("IFERROR(INDEX(FILTER(addresses!B:B, (addresses!A:A=F226)*(addresses!C:C=G226)), 1), """")"),"")</f>
        <v/>
      </c>
      <c r="J226" s="10"/>
    </row>
    <row r="227" customFormat="false" ht="15.75" hidden="false" customHeight="false" outlineLevel="0" collapsed="false">
      <c r="B227" s="6" t="str">
        <f aca="false" t="array" ref="B227:B227">IFERROR(xlookup(F227,contacts!A:A,contacts!C:C),"")</f>
        <v/>
      </c>
      <c r="E227" s="19"/>
      <c r="F227" s="8" t="str">
        <f aca="false" t="array" ref="F227:F227">IFERROR(xlookup(E227,contacts!B:B,contacts!A:A),"")</f>
        <v/>
      </c>
      <c r="G227" s="19"/>
      <c r="H227" s="8" t="str">
        <f aca="false">IFERROR(__xludf.dummyfunction("IFERROR(INDEX(FILTER(addresses!B:B, (addresses!A:A=F227)*(addresses!C:C=G227)), 1), """")"),"")</f>
        <v/>
      </c>
      <c r="J227" s="10"/>
    </row>
    <row r="228" customFormat="false" ht="15.75" hidden="false" customHeight="false" outlineLevel="0" collapsed="false">
      <c r="B228" s="6" t="str">
        <f aca="false" t="array" ref="B228:B228">IFERROR(xlookup(F228,contacts!A:A,contacts!C:C),"")</f>
        <v/>
      </c>
      <c r="E228" s="19"/>
      <c r="F228" s="8" t="str">
        <f aca="false" t="array" ref="F228:F228">IFERROR(xlookup(E228,contacts!B:B,contacts!A:A),"")</f>
        <v/>
      </c>
      <c r="G228" s="19"/>
      <c r="H228" s="8" t="str">
        <f aca="false">IFERROR(__xludf.dummyfunction("IFERROR(INDEX(FILTER(addresses!B:B, (addresses!A:A=F228)*(addresses!C:C=G228)), 1), """")"),"")</f>
        <v/>
      </c>
      <c r="J228" s="10"/>
    </row>
    <row r="229" customFormat="false" ht="15.75" hidden="false" customHeight="false" outlineLevel="0" collapsed="false">
      <c r="B229" s="6" t="str">
        <f aca="false" t="array" ref="B229:B229">IFERROR(xlookup(F229,contacts!A:A,contacts!C:C),"")</f>
        <v/>
      </c>
      <c r="E229" s="19"/>
      <c r="F229" s="8" t="str">
        <f aca="false" t="array" ref="F229:F229">IFERROR(xlookup(E229,contacts!B:B,contacts!A:A),"")</f>
        <v/>
      </c>
      <c r="G229" s="19"/>
      <c r="H229" s="8" t="str">
        <f aca="false">IFERROR(__xludf.dummyfunction("IFERROR(INDEX(FILTER(addresses!B:B, (addresses!A:A=F229)*(addresses!C:C=G229)), 1), """")"),"")</f>
        <v/>
      </c>
      <c r="J229" s="10"/>
    </row>
    <row r="230" customFormat="false" ht="15.75" hidden="false" customHeight="false" outlineLevel="0" collapsed="false">
      <c r="B230" s="6" t="str">
        <f aca="false" t="array" ref="B230:B230">IFERROR(xlookup(F230,contacts!A:A,contacts!C:C),"")</f>
        <v/>
      </c>
      <c r="E230" s="19"/>
      <c r="F230" s="8" t="str">
        <f aca="false" t="array" ref="F230:F230">IFERROR(xlookup(E230,contacts!B:B,contacts!A:A),"")</f>
        <v/>
      </c>
      <c r="G230" s="19"/>
      <c r="H230" s="8" t="str">
        <f aca="false">IFERROR(__xludf.dummyfunction("IFERROR(INDEX(FILTER(addresses!B:B, (addresses!A:A=F230)*(addresses!C:C=G230)), 1), """")"),"")</f>
        <v/>
      </c>
      <c r="J230" s="10"/>
    </row>
    <row r="231" customFormat="false" ht="15.75" hidden="false" customHeight="false" outlineLevel="0" collapsed="false">
      <c r="B231" s="6" t="str">
        <f aca="false" t="array" ref="B231:B231">IFERROR(xlookup(F231,contacts!A:A,contacts!C:C),"")</f>
        <v/>
      </c>
      <c r="E231" s="19"/>
      <c r="F231" s="8" t="str">
        <f aca="false" t="array" ref="F231:F231">IFERROR(xlookup(E231,contacts!B:B,contacts!A:A),"")</f>
        <v/>
      </c>
      <c r="G231" s="19"/>
      <c r="H231" s="8" t="str">
        <f aca="false">IFERROR(__xludf.dummyfunction("IFERROR(INDEX(FILTER(addresses!B:B, (addresses!A:A=F231)*(addresses!C:C=G231)), 1), """")"),"")</f>
        <v/>
      </c>
      <c r="J231" s="10"/>
    </row>
    <row r="232" customFormat="false" ht="15.75" hidden="false" customHeight="false" outlineLevel="0" collapsed="false">
      <c r="B232" s="6" t="str">
        <f aca="false" t="array" ref="B232:B232">IFERROR(xlookup(F232,contacts!A:A,contacts!C:C),"")</f>
        <v/>
      </c>
      <c r="E232" s="19"/>
      <c r="F232" s="8" t="str">
        <f aca="false" t="array" ref="F232:F232">IFERROR(xlookup(E232,contacts!B:B,contacts!A:A),"")</f>
        <v/>
      </c>
      <c r="G232" s="19"/>
      <c r="H232" s="8" t="str">
        <f aca="false">IFERROR(__xludf.dummyfunction("IFERROR(INDEX(FILTER(addresses!B:B, (addresses!A:A=F232)*(addresses!C:C=G232)), 1), """")"),"")</f>
        <v/>
      </c>
      <c r="J232" s="10"/>
    </row>
    <row r="233" customFormat="false" ht="15.75" hidden="false" customHeight="false" outlineLevel="0" collapsed="false">
      <c r="B233" s="6" t="str">
        <f aca="false" t="array" ref="B233:B233">IFERROR(xlookup(F233,contacts!A:A,contacts!C:C),"")</f>
        <v/>
      </c>
      <c r="E233" s="19"/>
      <c r="F233" s="8" t="str">
        <f aca="false" t="array" ref="F233:F233">IFERROR(xlookup(E233,contacts!B:B,contacts!A:A),"")</f>
        <v/>
      </c>
      <c r="G233" s="19"/>
      <c r="H233" s="8" t="str">
        <f aca="false">IFERROR(__xludf.dummyfunction("IFERROR(INDEX(FILTER(addresses!B:B, (addresses!A:A=F233)*(addresses!C:C=G233)), 1), """")"),"")</f>
        <v/>
      </c>
      <c r="J233" s="10"/>
    </row>
    <row r="234" customFormat="false" ht="15.75" hidden="false" customHeight="false" outlineLevel="0" collapsed="false">
      <c r="B234" s="6" t="str">
        <f aca="false" t="array" ref="B234:B234">IFERROR(xlookup(F234,contacts!A:A,contacts!C:C),"")</f>
        <v/>
      </c>
      <c r="E234" s="19"/>
      <c r="F234" s="8" t="str">
        <f aca="false" t="array" ref="F234:F234">IFERROR(xlookup(E234,contacts!B:B,contacts!A:A),"")</f>
        <v/>
      </c>
      <c r="G234" s="19"/>
      <c r="H234" s="8" t="str">
        <f aca="false">IFERROR(__xludf.dummyfunction("IFERROR(INDEX(FILTER(addresses!B:B, (addresses!A:A=F234)*(addresses!C:C=G234)), 1), """")"),"")</f>
        <v/>
      </c>
      <c r="J234" s="10"/>
    </row>
    <row r="235" customFormat="false" ht="15.75" hidden="false" customHeight="false" outlineLevel="0" collapsed="false">
      <c r="B235" s="6" t="str">
        <f aca="false" t="array" ref="B235:B235">IFERROR(xlookup(F235,contacts!A:A,contacts!C:C),"")</f>
        <v/>
      </c>
      <c r="E235" s="19"/>
      <c r="F235" s="8" t="str">
        <f aca="false" t="array" ref="F235:F235">IFERROR(xlookup(E235,contacts!B:B,contacts!A:A),"")</f>
        <v/>
      </c>
      <c r="G235" s="19"/>
      <c r="H235" s="8" t="str">
        <f aca="false">IFERROR(__xludf.dummyfunction("IFERROR(INDEX(FILTER(addresses!B:B, (addresses!A:A=F235)*(addresses!C:C=G235)), 1), """")"),"")</f>
        <v/>
      </c>
      <c r="J235" s="10"/>
    </row>
    <row r="236" customFormat="false" ht="15.75" hidden="false" customHeight="false" outlineLevel="0" collapsed="false">
      <c r="B236" s="6" t="str">
        <f aca="false" t="array" ref="B236:B236">IFERROR(xlookup(F236,contacts!A:A,contacts!C:C),"")</f>
        <v/>
      </c>
      <c r="E236" s="19"/>
      <c r="F236" s="8" t="str">
        <f aca="false" t="array" ref="F236:F236">IFERROR(xlookup(E236,contacts!B:B,contacts!A:A),"")</f>
        <v/>
      </c>
      <c r="G236" s="19"/>
      <c r="H236" s="8" t="str">
        <f aca="false">IFERROR(__xludf.dummyfunction("IFERROR(INDEX(FILTER(addresses!B:B, (addresses!A:A=F236)*(addresses!C:C=G236)), 1), """")"),"")</f>
        <v/>
      </c>
      <c r="J236" s="10"/>
    </row>
    <row r="237" customFormat="false" ht="15.75" hidden="false" customHeight="false" outlineLevel="0" collapsed="false">
      <c r="B237" s="6" t="str">
        <f aca="false" t="array" ref="B237:B237">IFERROR(xlookup(F237,contacts!A:A,contacts!C:C),"")</f>
        <v/>
      </c>
      <c r="E237" s="19"/>
      <c r="F237" s="8" t="str">
        <f aca="false" t="array" ref="F237:F237">IFERROR(xlookup(E237,contacts!B:B,contacts!A:A),"")</f>
        <v/>
      </c>
      <c r="G237" s="19"/>
      <c r="H237" s="8" t="str">
        <f aca="false">IFERROR(__xludf.dummyfunction("IFERROR(INDEX(FILTER(addresses!B:B, (addresses!A:A=F237)*(addresses!C:C=G237)), 1), """")"),"")</f>
        <v/>
      </c>
      <c r="J237" s="10"/>
    </row>
    <row r="238" customFormat="false" ht="15.75" hidden="false" customHeight="false" outlineLevel="0" collapsed="false">
      <c r="B238" s="6" t="str">
        <f aca="false" t="array" ref="B238:B238">IFERROR(xlookup(F238,contacts!A:A,contacts!C:C),"")</f>
        <v/>
      </c>
      <c r="E238" s="19"/>
      <c r="F238" s="8" t="str">
        <f aca="false" t="array" ref="F238:F238">IFERROR(xlookup(E238,contacts!B:B,contacts!A:A),"")</f>
        <v/>
      </c>
      <c r="G238" s="19"/>
      <c r="H238" s="8" t="str">
        <f aca="false">IFERROR(__xludf.dummyfunction("IFERROR(INDEX(FILTER(addresses!B:B, (addresses!A:A=F238)*(addresses!C:C=G238)), 1), """")"),"")</f>
        <v/>
      </c>
      <c r="J238" s="10"/>
    </row>
    <row r="239" customFormat="false" ht="15.75" hidden="false" customHeight="false" outlineLevel="0" collapsed="false">
      <c r="B239" s="6" t="str">
        <f aca="false" t="array" ref="B239:B239">IFERROR(xlookup(F239,contacts!A:A,contacts!C:C),"")</f>
        <v/>
      </c>
      <c r="E239" s="19"/>
      <c r="F239" s="8" t="str">
        <f aca="false" t="array" ref="F239:F239">IFERROR(xlookup(E239,contacts!B:B,contacts!A:A),"")</f>
        <v/>
      </c>
      <c r="G239" s="19"/>
      <c r="H239" s="8" t="str">
        <f aca="false">IFERROR(__xludf.dummyfunction("IFERROR(INDEX(FILTER(addresses!B:B, (addresses!A:A=F239)*(addresses!C:C=G239)), 1), """")"),"")</f>
        <v/>
      </c>
      <c r="J239" s="10"/>
    </row>
    <row r="240" customFormat="false" ht="15.75" hidden="false" customHeight="false" outlineLevel="0" collapsed="false">
      <c r="B240" s="6" t="str">
        <f aca="false" t="array" ref="B240:B240">IFERROR(xlookup(F240,contacts!A:A,contacts!C:C),"")</f>
        <v/>
      </c>
      <c r="E240" s="19"/>
      <c r="F240" s="8" t="str">
        <f aca="false" t="array" ref="F240:F240">IFERROR(xlookup(E240,contacts!B:B,contacts!A:A),"")</f>
        <v/>
      </c>
      <c r="G240" s="19"/>
      <c r="H240" s="8" t="str">
        <f aca="false">IFERROR(__xludf.dummyfunction("IFERROR(INDEX(FILTER(addresses!B:B, (addresses!A:A=F240)*(addresses!C:C=G240)), 1), """")"),"")</f>
        <v/>
      </c>
      <c r="J240" s="10"/>
    </row>
    <row r="241" customFormat="false" ht="15.75" hidden="false" customHeight="false" outlineLevel="0" collapsed="false">
      <c r="B241" s="6" t="str">
        <f aca="false" t="array" ref="B241:B241">IFERROR(xlookup(F241,contacts!A:A,contacts!C:C),"")</f>
        <v/>
      </c>
      <c r="E241" s="19"/>
      <c r="F241" s="8" t="str">
        <f aca="false" t="array" ref="F241:F241">IFERROR(xlookup(E241,contacts!B:B,contacts!A:A),"")</f>
        <v/>
      </c>
      <c r="G241" s="19"/>
      <c r="H241" s="8" t="str">
        <f aca="false">IFERROR(__xludf.dummyfunction("IFERROR(INDEX(FILTER(addresses!B:B, (addresses!A:A=F241)*(addresses!C:C=G241)), 1), """")"),"")</f>
        <v/>
      </c>
      <c r="J241" s="10"/>
    </row>
    <row r="242" customFormat="false" ht="15.75" hidden="false" customHeight="false" outlineLevel="0" collapsed="false">
      <c r="B242" s="6" t="str">
        <f aca="false" t="array" ref="B242:B242">IFERROR(xlookup(F242,contacts!A:A,contacts!C:C),"")</f>
        <v/>
      </c>
      <c r="E242" s="19"/>
      <c r="F242" s="8" t="str">
        <f aca="false" t="array" ref="F242:F242">IFERROR(xlookup(E242,contacts!B:B,contacts!A:A),"")</f>
        <v/>
      </c>
      <c r="G242" s="19"/>
      <c r="H242" s="8" t="str">
        <f aca="false">IFERROR(__xludf.dummyfunction("IFERROR(INDEX(FILTER(addresses!B:B, (addresses!A:A=F242)*(addresses!C:C=G242)), 1), """")"),"")</f>
        <v/>
      </c>
      <c r="J242" s="10"/>
    </row>
    <row r="243" customFormat="false" ht="15.75" hidden="false" customHeight="false" outlineLevel="0" collapsed="false">
      <c r="B243" s="6" t="str">
        <f aca="false" t="array" ref="B243:B243">IFERROR(xlookup(F243,contacts!A:A,contacts!C:C),"")</f>
        <v/>
      </c>
      <c r="E243" s="19"/>
      <c r="F243" s="8" t="str">
        <f aca="false" t="array" ref="F243:F243">IFERROR(xlookup(E243,contacts!B:B,contacts!A:A),"")</f>
        <v/>
      </c>
      <c r="G243" s="19"/>
      <c r="H243" s="8" t="str">
        <f aca="false">IFERROR(__xludf.dummyfunction("IFERROR(INDEX(FILTER(addresses!B:B, (addresses!A:A=F243)*(addresses!C:C=G243)), 1), """")"),"")</f>
        <v/>
      </c>
      <c r="J243" s="10"/>
    </row>
    <row r="244" customFormat="false" ht="15.75" hidden="false" customHeight="false" outlineLevel="0" collapsed="false">
      <c r="B244" s="6" t="str">
        <f aca="false" t="array" ref="B244:B244">IFERROR(xlookup(F244,contacts!A:A,contacts!C:C),"")</f>
        <v/>
      </c>
      <c r="E244" s="19"/>
      <c r="F244" s="8" t="str">
        <f aca="false" t="array" ref="F244:F244">IFERROR(xlookup(E244,contacts!B:B,contacts!A:A),"")</f>
        <v/>
      </c>
      <c r="G244" s="19"/>
      <c r="H244" s="8" t="str">
        <f aca="false">IFERROR(__xludf.dummyfunction("IFERROR(INDEX(FILTER(addresses!B:B, (addresses!A:A=F244)*(addresses!C:C=G244)), 1), """")"),"")</f>
        <v/>
      </c>
      <c r="J244" s="10"/>
    </row>
    <row r="245" customFormat="false" ht="15.75" hidden="false" customHeight="false" outlineLevel="0" collapsed="false">
      <c r="B245" s="6" t="str">
        <f aca="false" t="array" ref="B245:B245">IFERROR(xlookup(F245,contacts!A:A,contacts!C:C),"")</f>
        <v/>
      </c>
      <c r="E245" s="19"/>
      <c r="F245" s="8" t="str">
        <f aca="false" t="array" ref="F245:F245">IFERROR(xlookup(E245,contacts!B:B,contacts!A:A),"")</f>
        <v/>
      </c>
      <c r="G245" s="19"/>
      <c r="H245" s="8" t="str">
        <f aca="false">IFERROR(__xludf.dummyfunction("IFERROR(INDEX(FILTER(addresses!B:B, (addresses!A:A=F245)*(addresses!C:C=G245)), 1), """")"),"")</f>
        <v/>
      </c>
      <c r="J245" s="10"/>
    </row>
    <row r="246" customFormat="false" ht="15.75" hidden="false" customHeight="false" outlineLevel="0" collapsed="false">
      <c r="B246" s="6" t="str">
        <f aca="false" t="array" ref="B246:B246">IFERROR(xlookup(F246,contacts!A:A,contacts!C:C),"")</f>
        <v/>
      </c>
      <c r="E246" s="19"/>
      <c r="F246" s="8" t="str">
        <f aca="false" t="array" ref="F246:F246">IFERROR(xlookup(E246,contacts!B:B,contacts!A:A),"")</f>
        <v/>
      </c>
      <c r="G246" s="19"/>
      <c r="H246" s="8" t="str">
        <f aca="false">IFERROR(__xludf.dummyfunction("IFERROR(INDEX(FILTER(addresses!B:B, (addresses!A:A=F246)*(addresses!C:C=G246)), 1), """")"),"")</f>
        <v/>
      </c>
      <c r="J246" s="10"/>
    </row>
    <row r="247" customFormat="false" ht="15.75" hidden="false" customHeight="false" outlineLevel="0" collapsed="false">
      <c r="B247" s="6" t="str">
        <f aca="false" t="array" ref="B247:B247">IFERROR(xlookup(F247,contacts!A:A,contacts!C:C),"")</f>
        <v/>
      </c>
      <c r="E247" s="19"/>
      <c r="F247" s="8" t="str">
        <f aca="false" t="array" ref="F247:F247">IFERROR(xlookup(E247,contacts!B:B,contacts!A:A),"")</f>
        <v/>
      </c>
      <c r="G247" s="19"/>
      <c r="H247" s="8" t="str">
        <f aca="false">IFERROR(__xludf.dummyfunction("IFERROR(INDEX(FILTER(addresses!B:B, (addresses!A:A=F247)*(addresses!C:C=G247)), 1), """")"),"")</f>
        <v/>
      </c>
      <c r="J247" s="10"/>
    </row>
    <row r="248" customFormat="false" ht="15.75" hidden="false" customHeight="false" outlineLevel="0" collapsed="false">
      <c r="B248" s="6" t="str">
        <f aca="false" t="array" ref="B248:B248">IFERROR(xlookup(F248,contacts!A:A,contacts!C:C),"")</f>
        <v/>
      </c>
      <c r="E248" s="19"/>
      <c r="F248" s="8" t="str">
        <f aca="false" t="array" ref="F248:F248">IFERROR(xlookup(E248,contacts!B:B,contacts!A:A),"")</f>
        <v/>
      </c>
      <c r="G248" s="19"/>
      <c r="H248" s="8" t="str">
        <f aca="false">IFERROR(__xludf.dummyfunction("IFERROR(INDEX(FILTER(addresses!B:B, (addresses!A:A=F248)*(addresses!C:C=G248)), 1), """")"),"")</f>
        <v/>
      </c>
      <c r="J248" s="10"/>
    </row>
    <row r="249" customFormat="false" ht="15.75" hidden="false" customHeight="false" outlineLevel="0" collapsed="false">
      <c r="B249" s="6" t="str">
        <f aca="false" t="array" ref="B249:B249">IFERROR(xlookup(F249,contacts!A:A,contacts!C:C),"")</f>
        <v/>
      </c>
      <c r="E249" s="19"/>
      <c r="F249" s="8" t="str">
        <f aca="false" t="array" ref="F249:F249">IFERROR(xlookup(E249,contacts!B:B,contacts!A:A),"")</f>
        <v/>
      </c>
      <c r="G249" s="19"/>
      <c r="H249" s="8" t="str">
        <f aca="false">IFERROR(__xludf.dummyfunction("IFERROR(INDEX(FILTER(addresses!B:B, (addresses!A:A=F249)*(addresses!C:C=G249)), 1), """")"),"")</f>
        <v/>
      </c>
      <c r="J249" s="10"/>
    </row>
    <row r="250" customFormat="false" ht="15.75" hidden="false" customHeight="false" outlineLevel="0" collapsed="false">
      <c r="B250" s="6" t="str">
        <f aca="false" t="array" ref="B250:B250">IFERROR(xlookup(F250,contacts!A:A,contacts!C:C),"")</f>
        <v/>
      </c>
      <c r="E250" s="19"/>
      <c r="F250" s="8" t="str">
        <f aca="false" t="array" ref="F250:F250">IFERROR(xlookup(E250,contacts!B:B,contacts!A:A),"")</f>
        <v/>
      </c>
      <c r="G250" s="19"/>
      <c r="H250" s="8" t="str">
        <f aca="false">IFERROR(__xludf.dummyfunction("IFERROR(INDEX(FILTER(addresses!B:B, (addresses!A:A=F250)*(addresses!C:C=G250)), 1), """")"),"")</f>
        <v/>
      </c>
      <c r="J250" s="10"/>
    </row>
    <row r="251" customFormat="false" ht="15.75" hidden="false" customHeight="false" outlineLevel="0" collapsed="false">
      <c r="B251" s="6" t="str">
        <f aca="false" t="array" ref="B251:B251">IFERROR(xlookup(F251,contacts!A:A,contacts!C:C),"")</f>
        <v/>
      </c>
      <c r="E251" s="19"/>
      <c r="F251" s="8" t="str">
        <f aca="false" t="array" ref="F251:F251">IFERROR(xlookup(E251,contacts!B:B,contacts!A:A),"")</f>
        <v/>
      </c>
      <c r="G251" s="19"/>
      <c r="H251" s="8" t="str">
        <f aca="false">IFERROR(__xludf.dummyfunction("IFERROR(INDEX(FILTER(addresses!B:B, (addresses!A:A=F251)*(addresses!C:C=G251)), 1), """")"),"")</f>
        <v/>
      </c>
      <c r="J251" s="10"/>
    </row>
    <row r="252" customFormat="false" ht="15.75" hidden="false" customHeight="false" outlineLevel="0" collapsed="false">
      <c r="B252" s="6" t="str">
        <f aca="false" t="array" ref="B252:B252">IFERROR(xlookup(F252,contacts!A:A,contacts!C:C),"")</f>
        <v/>
      </c>
      <c r="E252" s="19"/>
      <c r="F252" s="8" t="str">
        <f aca="false" t="array" ref="F252:F252">IFERROR(xlookup(E252,contacts!B:B,contacts!A:A),"")</f>
        <v/>
      </c>
      <c r="G252" s="19"/>
      <c r="H252" s="8" t="str">
        <f aca="false">IFERROR(__xludf.dummyfunction("IFERROR(INDEX(FILTER(addresses!B:B, (addresses!A:A=F252)*(addresses!C:C=G252)), 1), """")"),"")</f>
        <v/>
      </c>
      <c r="J252" s="10"/>
    </row>
    <row r="253" customFormat="false" ht="15.75" hidden="false" customHeight="false" outlineLevel="0" collapsed="false">
      <c r="B253" s="6" t="str">
        <f aca="false" t="array" ref="B253:B253">IFERROR(xlookup(F253,contacts!A:A,contacts!C:C),"")</f>
        <v/>
      </c>
      <c r="E253" s="19"/>
      <c r="F253" s="8" t="str">
        <f aca="false" t="array" ref="F253:F253">IFERROR(xlookup(E253,contacts!B:B,contacts!A:A),"")</f>
        <v/>
      </c>
      <c r="G253" s="19"/>
      <c r="H253" s="8" t="str">
        <f aca="false">IFERROR(__xludf.dummyfunction("IFERROR(INDEX(FILTER(addresses!B:B, (addresses!A:A=F253)*(addresses!C:C=G253)), 1), """")"),"")</f>
        <v/>
      </c>
      <c r="J253" s="10"/>
    </row>
    <row r="254" customFormat="false" ht="15.75" hidden="false" customHeight="false" outlineLevel="0" collapsed="false">
      <c r="B254" s="6" t="str">
        <f aca="false" t="array" ref="B254:B254">IFERROR(xlookup(F254,contacts!A:A,contacts!C:C),"")</f>
        <v/>
      </c>
      <c r="E254" s="19"/>
      <c r="F254" s="8" t="str">
        <f aca="false" t="array" ref="F254:F254">IFERROR(xlookup(E254,contacts!B:B,contacts!A:A),"")</f>
        <v/>
      </c>
      <c r="G254" s="19"/>
      <c r="H254" s="8" t="str">
        <f aca="false">IFERROR(__xludf.dummyfunction("IFERROR(INDEX(FILTER(addresses!B:B, (addresses!A:A=F254)*(addresses!C:C=G254)), 1), """")"),"")</f>
        <v/>
      </c>
      <c r="J254" s="10"/>
    </row>
    <row r="255" customFormat="false" ht="15.75" hidden="false" customHeight="false" outlineLevel="0" collapsed="false">
      <c r="B255" s="6" t="str">
        <f aca="false" t="array" ref="B255:B255">IFERROR(xlookup(F255,contacts!A:A,contacts!C:C),"")</f>
        <v/>
      </c>
      <c r="E255" s="19"/>
      <c r="F255" s="8" t="str">
        <f aca="false" t="array" ref="F255:F255">IFERROR(xlookup(E255,contacts!B:B,contacts!A:A),"")</f>
        <v/>
      </c>
      <c r="G255" s="19"/>
      <c r="H255" s="8" t="str">
        <f aca="false">IFERROR(__xludf.dummyfunction("IFERROR(INDEX(FILTER(addresses!B:B, (addresses!A:A=F255)*(addresses!C:C=G255)), 1), """")"),"")</f>
        <v/>
      </c>
      <c r="J255" s="10"/>
    </row>
    <row r="256" customFormat="false" ht="15.75" hidden="false" customHeight="false" outlineLevel="0" collapsed="false">
      <c r="B256" s="6" t="str">
        <f aca="false" t="array" ref="B256:B256">IFERROR(xlookup(F256,contacts!A:A,contacts!C:C),"")</f>
        <v/>
      </c>
      <c r="E256" s="19"/>
      <c r="F256" s="8" t="str">
        <f aca="false" t="array" ref="F256:F256">IFERROR(xlookup(E256,contacts!B:B,contacts!A:A),"")</f>
        <v/>
      </c>
      <c r="G256" s="19"/>
      <c r="H256" s="8" t="str">
        <f aca="false">IFERROR(__xludf.dummyfunction("IFERROR(INDEX(FILTER(addresses!B:B, (addresses!A:A=F256)*(addresses!C:C=G256)), 1), """")"),"")</f>
        <v/>
      </c>
      <c r="J256" s="10"/>
    </row>
    <row r="257" customFormat="false" ht="15.75" hidden="false" customHeight="false" outlineLevel="0" collapsed="false">
      <c r="B257" s="6" t="str">
        <f aca="false" t="array" ref="B257:B257">IFERROR(xlookup(F257,contacts!A:A,contacts!C:C),"")</f>
        <v/>
      </c>
      <c r="E257" s="19"/>
      <c r="F257" s="8" t="str">
        <f aca="false" t="array" ref="F257:F257">IFERROR(xlookup(E257,contacts!B:B,contacts!A:A),"")</f>
        <v/>
      </c>
      <c r="G257" s="19"/>
      <c r="H257" s="8" t="str">
        <f aca="false">IFERROR(__xludf.dummyfunction("IFERROR(INDEX(FILTER(addresses!B:B, (addresses!A:A=F257)*(addresses!C:C=G257)), 1), """")"),"")</f>
        <v/>
      </c>
      <c r="J257" s="10"/>
    </row>
    <row r="258" customFormat="false" ht="15.75" hidden="false" customHeight="false" outlineLevel="0" collapsed="false">
      <c r="B258" s="6" t="str">
        <f aca="false" t="array" ref="B258:B258">IFERROR(xlookup(F258,contacts!A:A,contacts!C:C),"")</f>
        <v/>
      </c>
      <c r="E258" s="19"/>
      <c r="F258" s="8" t="str">
        <f aca="false" t="array" ref="F258:F258">IFERROR(xlookup(E258,contacts!B:B,contacts!A:A),"")</f>
        <v/>
      </c>
      <c r="G258" s="19"/>
      <c r="H258" s="8" t="str">
        <f aca="false">IFERROR(__xludf.dummyfunction("IFERROR(INDEX(FILTER(addresses!B:B, (addresses!A:A=F258)*(addresses!C:C=G258)), 1), """")"),"")</f>
        <v/>
      </c>
      <c r="J258" s="10"/>
    </row>
    <row r="259" customFormat="false" ht="15.75" hidden="false" customHeight="false" outlineLevel="0" collapsed="false">
      <c r="B259" s="6" t="str">
        <f aca="false" t="array" ref="B259:B259">IFERROR(xlookup(F259,contacts!A:A,contacts!C:C),"")</f>
        <v/>
      </c>
      <c r="E259" s="19"/>
      <c r="F259" s="8" t="str">
        <f aca="false" t="array" ref="F259:F259">IFERROR(xlookup(E259,contacts!B:B,contacts!A:A),"")</f>
        <v/>
      </c>
      <c r="G259" s="19"/>
      <c r="H259" s="8" t="str">
        <f aca="false">IFERROR(__xludf.dummyfunction("IFERROR(INDEX(FILTER(addresses!B:B, (addresses!A:A=F259)*(addresses!C:C=G259)), 1), """")"),"")</f>
        <v/>
      </c>
      <c r="J259" s="10"/>
    </row>
    <row r="260" customFormat="false" ht="15.75" hidden="false" customHeight="false" outlineLevel="0" collapsed="false">
      <c r="B260" s="6" t="str">
        <f aca="false" t="array" ref="B260:B260">IFERROR(xlookup(F260,contacts!A:A,contacts!C:C),"")</f>
        <v/>
      </c>
      <c r="E260" s="19"/>
      <c r="F260" s="8" t="str">
        <f aca="false" t="array" ref="F260:F260">IFERROR(xlookup(E260,contacts!B:B,contacts!A:A),"")</f>
        <v/>
      </c>
      <c r="G260" s="19"/>
      <c r="H260" s="8" t="str">
        <f aca="false">IFERROR(__xludf.dummyfunction("IFERROR(INDEX(FILTER(addresses!B:B, (addresses!A:A=F260)*(addresses!C:C=G260)), 1), """")"),"")</f>
        <v/>
      </c>
      <c r="J260" s="10"/>
    </row>
    <row r="261" customFormat="false" ht="15.75" hidden="false" customHeight="false" outlineLevel="0" collapsed="false">
      <c r="B261" s="6" t="str">
        <f aca="false" t="array" ref="B261:B261">IFERROR(xlookup(F261,contacts!A:A,contacts!C:C),"")</f>
        <v/>
      </c>
      <c r="E261" s="19"/>
      <c r="F261" s="8" t="str">
        <f aca="false" t="array" ref="F261:F261">IFERROR(xlookup(E261,contacts!B:B,contacts!A:A),"")</f>
        <v/>
      </c>
      <c r="G261" s="19"/>
      <c r="H261" s="8" t="str">
        <f aca="false">IFERROR(__xludf.dummyfunction("IFERROR(INDEX(FILTER(addresses!B:B, (addresses!A:A=F261)*(addresses!C:C=G261)), 1), """")"),"")</f>
        <v/>
      </c>
      <c r="J261" s="10"/>
    </row>
    <row r="262" customFormat="false" ht="15.75" hidden="false" customHeight="false" outlineLevel="0" collapsed="false">
      <c r="B262" s="6" t="str">
        <f aca="false" t="array" ref="B262:B262">IFERROR(xlookup(F262,contacts!A:A,contacts!C:C),"")</f>
        <v/>
      </c>
      <c r="E262" s="19"/>
      <c r="F262" s="8" t="str">
        <f aca="false" t="array" ref="F262:F262">IFERROR(xlookup(E262,contacts!B:B,contacts!A:A),"")</f>
        <v/>
      </c>
      <c r="G262" s="19"/>
      <c r="H262" s="8" t="str">
        <f aca="false">IFERROR(__xludf.dummyfunction("IFERROR(INDEX(FILTER(addresses!B:B, (addresses!A:A=F262)*(addresses!C:C=G262)), 1), """")"),"")</f>
        <v/>
      </c>
      <c r="J262" s="10"/>
    </row>
    <row r="263" customFormat="false" ht="15.75" hidden="false" customHeight="false" outlineLevel="0" collapsed="false">
      <c r="B263" s="6" t="str">
        <f aca="false" t="array" ref="B263:B263">IFERROR(xlookup(F263,contacts!A:A,contacts!C:C),"")</f>
        <v/>
      </c>
      <c r="E263" s="19"/>
      <c r="F263" s="8" t="str">
        <f aca="false" t="array" ref="F263:F263">IFERROR(xlookup(E263,contacts!B:B,contacts!A:A),"")</f>
        <v/>
      </c>
      <c r="G263" s="19"/>
      <c r="H263" s="8" t="str">
        <f aca="false">IFERROR(__xludf.dummyfunction("IFERROR(INDEX(FILTER(addresses!B:B, (addresses!A:A=F263)*(addresses!C:C=G263)), 1), """")"),"")</f>
        <v/>
      </c>
      <c r="J263" s="10"/>
    </row>
    <row r="264" customFormat="false" ht="15.75" hidden="false" customHeight="false" outlineLevel="0" collapsed="false">
      <c r="B264" s="6" t="str">
        <f aca="false" t="array" ref="B264:B264">IFERROR(xlookup(F264,contacts!A:A,contacts!C:C),"")</f>
        <v/>
      </c>
      <c r="E264" s="19"/>
      <c r="F264" s="8" t="str">
        <f aca="false" t="array" ref="F264:F264">IFERROR(xlookup(E264,contacts!B:B,contacts!A:A),"")</f>
        <v/>
      </c>
      <c r="G264" s="19"/>
      <c r="H264" s="8" t="str">
        <f aca="false">IFERROR(__xludf.dummyfunction("IFERROR(INDEX(FILTER(addresses!B:B, (addresses!A:A=F264)*(addresses!C:C=G264)), 1), """")"),"")</f>
        <v/>
      </c>
      <c r="J264" s="10"/>
    </row>
    <row r="265" customFormat="false" ht="15.75" hidden="false" customHeight="false" outlineLevel="0" collapsed="false">
      <c r="B265" s="6" t="str">
        <f aca="false" t="array" ref="B265:B265">IFERROR(xlookup(F265,contacts!A:A,contacts!C:C),"")</f>
        <v/>
      </c>
      <c r="E265" s="19"/>
      <c r="F265" s="8" t="str">
        <f aca="false" t="array" ref="F265:F265">IFERROR(xlookup(E265,contacts!B:B,contacts!A:A),"")</f>
        <v/>
      </c>
      <c r="G265" s="19"/>
      <c r="H265" s="8" t="str">
        <f aca="false">IFERROR(__xludf.dummyfunction("IFERROR(INDEX(FILTER(addresses!B:B, (addresses!A:A=F265)*(addresses!C:C=G265)), 1), """")"),"")</f>
        <v/>
      </c>
      <c r="J265" s="10"/>
    </row>
    <row r="266" customFormat="false" ht="15.75" hidden="false" customHeight="false" outlineLevel="0" collapsed="false">
      <c r="B266" s="6" t="str">
        <f aca="false" t="array" ref="B266:B266">IFERROR(xlookup(F266,contacts!A:A,contacts!C:C),"")</f>
        <v/>
      </c>
      <c r="E266" s="19"/>
      <c r="F266" s="8" t="str">
        <f aca="false" t="array" ref="F266:F266">IFERROR(xlookup(E266,contacts!B:B,contacts!A:A),"")</f>
        <v/>
      </c>
      <c r="G266" s="19"/>
      <c r="H266" s="8" t="str">
        <f aca="false">IFERROR(__xludf.dummyfunction("IFERROR(INDEX(FILTER(addresses!B:B, (addresses!A:A=F266)*(addresses!C:C=G266)), 1), """")"),"")</f>
        <v/>
      </c>
      <c r="J266" s="10"/>
    </row>
    <row r="267" customFormat="false" ht="15.75" hidden="false" customHeight="false" outlineLevel="0" collapsed="false">
      <c r="B267" s="6" t="str">
        <f aca="false" t="array" ref="B267:B267">IFERROR(xlookup(F267,contacts!A:A,contacts!C:C),"")</f>
        <v/>
      </c>
      <c r="E267" s="19"/>
      <c r="F267" s="8" t="str">
        <f aca="false" t="array" ref="F267:F267">IFERROR(xlookup(E267,contacts!B:B,contacts!A:A),"")</f>
        <v/>
      </c>
      <c r="G267" s="19"/>
      <c r="H267" s="8" t="str">
        <f aca="false">IFERROR(__xludf.dummyfunction("IFERROR(INDEX(FILTER(addresses!B:B, (addresses!A:A=F267)*(addresses!C:C=G267)), 1), """")"),"")</f>
        <v/>
      </c>
      <c r="J267" s="10"/>
    </row>
    <row r="268" customFormat="false" ht="15.75" hidden="false" customHeight="false" outlineLevel="0" collapsed="false">
      <c r="B268" s="6" t="str">
        <f aca="false" t="array" ref="B268:B268">IFERROR(xlookup(F268,contacts!A:A,contacts!C:C),"")</f>
        <v/>
      </c>
      <c r="E268" s="19"/>
      <c r="F268" s="8" t="str">
        <f aca="false" t="array" ref="F268:F268">IFERROR(xlookup(E268,contacts!B:B,contacts!A:A),"")</f>
        <v/>
      </c>
      <c r="G268" s="19"/>
      <c r="H268" s="8" t="str">
        <f aca="false">IFERROR(__xludf.dummyfunction("IFERROR(INDEX(FILTER(addresses!B:B, (addresses!A:A=F268)*(addresses!C:C=G268)), 1), """")"),"")</f>
        <v/>
      </c>
      <c r="J268" s="10"/>
    </row>
    <row r="269" customFormat="false" ht="15.75" hidden="false" customHeight="false" outlineLevel="0" collapsed="false">
      <c r="B269" s="6" t="str">
        <f aca="false" t="array" ref="B269:B269">IFERROR(xlookup(F269,contacts!A:A,contacts!C:C),"")</f>
        <v/>
      </c>
      <c r="E269" s="19"/>
      <c r="F269" s="8" t="str">
        <f aca="false" t="array" ref="F269:F269">IFERROR(xlookup(E269,contacts!B:B,contacts!A:A),"")</f>
        <v/>
      </c>
      <c r="G269" s="19"/>
      <c r="H269" s="8" t="str">
        <f aca="false">IFERROR(__xludf.dummyfunction("IFERROR(INDEX(FILTER(addresses!B:B, (addresses!A:A=F269)*(addresses!C:C=G269)), 1), """")"),"")</f>
        <v/>
      </c>
      <c r="J269" s="10"/>
    </row>
    <row r="270" customFormat="false" ht="15.75" hidden="false" customHeight="false" outlineLevel="0" collapsed="false">
      <c r="B270" s="6" t="str">
        <f aca="false" t="array" ref="B270:B270">IFERROR(xlookup(F270,contacts!A:A,contacts!C:C),"")</f>
        <v/>
      </c>
      <c r="E270" s="19"/>
      <c r="F270" s="8" t="str">
        <f aca="false" t="array" ref="F270:F270">IFERROR(xlookup(E270,contacts!B:B,contacts!A:A),"")</f>
        <v/>
      </c>
      <c r="G270" s="19"/>
      <c r="H270" s="8" t="str">
        <f aca="false">IFERROR(__xludf.dummyfunction("IFERROR(INDEX(FILTER(addresses!B:B, (addresses!A:A=F270)*(addresses!C:C=G270)), 1), """")"),"")</f>
        <v/>
      </c>
      <c r="J270" s="10"/>
    </row>
    <row r="271" customFormat="false" ht="15.75" hidden="false" customHeight="false" outlineLevel="0" collapsed="false">
      <c r="B271" s="6" t="str">
        <f aca="false" t="array" ref="B271:B271">IFERROR(xlookup(F271,contacts!A:A,contacts!C:C),"")</f>
        <v/>
      </c>
      <c r="E271" s="19"/>
      <c r="F271" s="8" t="str">
        <f aca="false" t="array" ref="F271:F271">IFERROR(xlookup(E271,contacts!B:B,contacts!A:A),"")</f>
        <v/>
      </c>
      <c r="G271" s="19"/>
      <c r="H271" s="8" t="str">
        <f aca="false">IFERROR(__xludf.dummyfunction("IFERROR(INDEX(FILTER(addresses!B:B, (addresses!A:A=F271)*(addresses!C:C=G271)), 1), """")"),"")</f>
        <v/>
      </c>
      <c r="J271" s="10"/>
    </row>
    <row r="272" customFormat="false" ht="15.75" hidden="false" customHeight="false" outlineLevel="0" collapsed="false">
      <c r="B272" s="6" t="str">
        <f aca="false" t="array" ref="B272:B272">IFERROR(xlookup(F272,contacts!A:A,contacts!C:C),"")</f>
        <v/>
      </c>
      <c r="E272" s="19"/>
      <c r="F272" s="8" t="str">
        <f aca="false" t="array" ref="F272:F272">IFERROR(xlookup(E272,contacts!B:B,contacts!A:A),"")</f>
        <v/>
      </c>
      <c r="G272" s="19"/>
      <c r="H272" s="8" t="str">
        <f aca="false">IFERROR(__xludf.dummyfunction("IFERROR(INDEX(FILTER(addresses!B:B, (addresses!A:A=F272)*(addresses!C:C=G272)), 1), """")"),"")</f>
        <v/>
      </c>
      <c r="J272" s="10"/>
    </row>
    <row r="273" customFormat="false" ht="15.75" hidden="false" customHeight="false" outlineLevel="0" collapsed="false">
      <c r="B273" s="6" t="str">
        <f aca="false" t="array" ref="B273:B273">IFERROR(xlookup(F273,contacts!A:A,contacts!C:C),"")</f>
        <v/>
      </c>
      <c r="E273" s="19"/>
      <c r="F273" s="8" t="str">
        <f aca="false" t="array" ref="F273:F273">IFERROR(xlookup(E273,contacts!B:B,contacts!A:A),"")</f>
        <v/>
      </c>
      <c r="G273" s="19"/>
      <c r="H273" s="8" t="str">
        <f aca="false">IFERROR(__xludf.dummyfunction("IFERROR(INDEX(FILTER(addresses!B:B, (addresses!A:A=F273)*(addresses!C:C=G273)), 1), """")"),"")</f>
        <v/>
      </c>
      <c r="J273" s="10"/>
    </row>
    <row r="274" customFormat="false" ht="15.75" hidden="false" customHeight="false" outlineLevel="0" collapsed="false">
      <c r="B274" s="6" t="str">
        <f aca="false" t="array" ref="B274:B274">IFERROR(xlookup(F274,contacts!A:A,contacts!C:C),"")</f>
        <v/>
      </c>
      <c r="E274" s="19"/>
      <c r="F274" s="8" t="str">
        <f aca="false" t="array" ref="F274:F274">IFERROR(xlookup(E274,contacts!B:B,contacts!A:A),"")</f>
        <v/>
      </c>
      <c r="G274" s="19"/>
      <c r="H274" s="8" t="str">
        <f aca="false">IFERROR(__xludf.dummyfunction("IFERROR(INDEX(FILTER(addresses!B:B, (addresses!A:A=F274)*(addresses!C:C=G274)), 1), """")"),"")</f>
        <v/>
      </c>
      <c r="J274" s="10"/>
    </row>
    <row r="275" customFormat="false" ht="15.75" hidden="false" customHeight="false" outlineLevel="0" collapsed="false">
      <c r="B275" s="6" t="str">
        <f aca="false" t="array" ref="B275:B275">IFERROR(xlookup(F275,contacts!A:A,contacts!C:C),"")</f>
        <v/>
      </c>
      <c r="E275" s="19"/>
      <c r="F275" s="8" t="str">
        <f aca="false" t="array" ref="F275:F275">IFERROR(xlookup(E275,contacts!B:B,contacts!A:A),"")</f>
        <v/>
      </c>
      <c r="G275" s="19"/>
      <c r="H275" s="8" t="str">
        <f aca="false">IFERROR(__xludf.dummyfunction("IFERROR(INDEX(FILTER(addresses!B:B, (addresses!A:A=F275)*(addresses!C:C=G275)), 1), """")"),"")</f>
        <v/>
      </c>
      <c r="J275" s="10"/>
    </row>
    <row r="276" customFormat="false" ht="15.75" hidden="false" customHeight="false" outlineLevel="0" collapsed="false">
      <c r="B276" s="6" t="str">
        <f aca="false" t="array" ref="B276:B276">IFERROR(xlookup(F276,contacts!A:A,contacts!C:C),"")</f>
        <v/>
      </c>
      <c r="E276" s="19"/>
      <c r="F276" s="8" t="str">
        <f aca="false" t="array" ref="F276:F276">IFERROR(xlookup(E276,contacts!B:B,contacts!A:A),"")</f>
        <v/>
      </c>
      <c r="G276" s="19"/>
      <c r="H276" s="8" t="str">
        <f aca="false">IFERROR(__xludf.dummyfunction("IFERROR(INDEX(FILTER(addresses!B:B, (addresses!A:A=F276)*(addresses!C:C=G276)), 1), """")"),"")</f>
        <v/>
      </c>
      <c r="J276" s="10"/>
    </row>
    <row r="277" customFormat="false" ht="15.75" hidden="false" customHeight="false" outlineLevel="0" collapsed="false">
      <c r="B277" s="6" t="str">
        <f aca="false" t="array" ref="B277:B277">IFERROR(xlookup(F277,contacts!A:A,contacts!C:C),"")</f>
        <v/>
      </c>
      <c r="E277" s="19"/>
      <c r="F277" s="8" t="str">
        <f aca="false" t="array" ref="F277:F277">IFERROR(xlookup(E277,contacts!B:B,contacts!A:A),"")</f>
        <v/>
      </c>
      <c r="G277" s="19"/>
      <c r="H277" s="8" t="str">
        <f aca="false">IFERROR(__xludf.dummyfunction("IFERROR(INDEX(FILTER(addresses!B:B, (addresses!A:A=F277)*(addresses!C:C=G277)), 1), """")"),"")</f>
        <v/>
      </c>
      <c r="J277" s="10"/>
    </row>
    <row r="278" customFormat="false" ht="15.75" hidden="false" customHeight="false" outlineLevel="0" collapsed="false">
      <c r="B278" s="6" t="str">
        <f aca="false" t="array" ref="B278:B278">IFERROR(xlookup(F278,contacts!A:A,contacts!C:C),"")</f>
        <v/>
      </c>
      <c r="E278" s="19"/>
      <c r="F278" s="8" t="str">
        <f aca="false" t="array" ref="F278:F278">IFERROR(xlookup(E278,contacts!B:B,contacts!A:A),"")</f>
        <v/>
      </c>
      <c r="G278" s="19"/>
      <c r="H278" s="8" t="str">
        <f aca="false">IFERROR(__xludf.dummyfunction("IFERROR(INDEX(FILTER(addresses!B:B, (addresses!A:A=F278)*(addresses!C:C=G278)), 1), """")"),"")</f>
        <v/>
      </c>
      <c r="J278" s="10"/>
    </row>
    <row r="279" customFormat="false" ht="15.75" hidden="false" customHeight="false" outlineLevel="0" collapsed="false">
      <c r="B279" s="6" t="str">
        <f aca="false" t="array" ref="B279:B279">IFERROR(xlookup(F279,contacts!A:A,contacts!C:C),"")</f>
        <v/>
      </c>
      <c r="E279" s="19"/>
      <c r="F279" s="8" t="str">
        <f aca="false" t="array" ref="F279:F279">IFERROR(xlookup(E279,contacts!B:B,contacts!A:A),"")</f>
        <v/>
      </c>
      <c r="G279" s="19"/>
      <c r="H279" s="8" t="str">
        <f aca="false">IFERROR(__xludf.dummyfunction("IFERROR(INDEX(FILTER(addresses!B:B, (addresses!A:A=F279)*(addresses!C:C=G279)), 1), """")"),"")</f>
        <v/>
      </c>
      <c r="J279" s="10"/>
    </row>
    <row r="280" customFormat="false" ht="15.75" hidden="false" customHeight="false" outlineLevel="0" collapsed="false">
      <c r="B280" s="6" t="str">
        <f aca="false" t="array" ref="B280:B280">IFERROR(xlookup(F280,contacts!A:A,contacts!C:C),"")</f>
        <v/>
      </c>
      <c r="E280" s="19"/>
      <c r="F280" s="8" t="str">
        <f aca="false" t="array" ref="F280:F280">IFERROR(xlookup(E280,contacts!B:B,contacts!A:A),"")</f>
        <v/>
      </c>
      <c r="G280" s="19"/>
      <c r="H280" s="8" t="str">
        <f aca="false">IFERROR(__xludf.dummyfunction("IFERROR(INDEX(FILTER(addresses!B:B, (addresses!A:A=F280)*(addresses!C:C=G280)), 1), """")"),"")</f>
        <v/>
      </c>
      <c r="J280" s="10"/>
    </row>
    <row r="281" customFormat="false" ht="15.75" hidden="false" customHeight="false" outlineLevel="0" collapsed="false">
      <c r="B281" s="6" t="str">
        <f aca="false" t="array" ref="B281:B281">IFERROR(xlookup(F281,contacts!A:A,contacts!C:C),"")</f>
        <v/>
      </c>
      <c r="E281" s="19"/>
      <c r="F281" s="8" t="str">
        <f aca="false" t="array" ref="F281:F281">IFERROR(xlookup(E281,contacts!B:B,contacts!A:A),"")</f>
        <v/>
      </c>
      <c r="G281" s="19"/>
      <c r="H281" s="8" t="str">
        <f aca="false">IFERROR(__xludf.dummyfunction("IFERROR(INDEX(FILTER(addresses!B:B, (addresses!A:A=F281)*(addresses!C:C=G281)), 1), """")"),"")</f>
        <v/>
      </c>
      <c r="J281" s="10"/>
    </row>
    <row r="282" customFormat="false" ht="15.75" hidden="false" customHeight="false" outlineLevel="0" collapsed="false">
      <c r="B282" s="6" t="str">
        <f aca="false" t="array" ref="B282:B282">IFERROR(xlookup(F282,contacts!A:A,contacts!C:C),"")</f>
        <v/>
      </c>
      <c r="E282" s="19"/>
      <c r="F282" s="8" t="str">
        <f aca="false" t="array" ref="F282:F282">IFERROR(xlookup(E282,contacts!B:B,contacts!A:A),"")</f>
        <v/>
      </c>
      <c r="G282" s="19"/>
      <c r="H282" s="8" t="str">
        <f aca="false">IFERROR(__xludf.dummyfunction("IFERROR(INDEX(FILTER(addresses!B:B, (addresses!A:A=F282)*(addresses!C:C=G282)), 1), """")"),"")</f>
        <v/>
      </c>
      <c r="J282" s="10"/>
    </row>
    <row r="283" customFormat="false" ht="15.75" hidden="false" customHeight="false" outlineLevel="0" collapsed="false">
      <c r="B283" s="6" t="str">
        <f aca="false" t="array" ref="B283:B283">IFERROR(xlookup(F283,contacts!A:A,contacts!C:C),"")</f>
        <v/>
      </c>
      <c r="E283" s="19"/>
      <c r="F283" s="8" t="str">
        <f aca="false" t="array" ref="F283:F283">IFERROR(xlookup(E283,contacts!B:B,contacts!A:A),"")</f>
        <v/>
      </c>
      <c r="G283" s="19"/>
      <c r="H283" s="8" t="str">
        <f aca="false">IFERROR(__xludf.dummyfunction("IFERROR(INDEX(FILTER(addresses!B:B, (addresses!A:A=F283)*(addresses!C:C=G283)), 1), """")"),"")</f>
        <v/>
      </c>
      <c r="J283" s="10"/>
    </row>
    <row r="284" customFormat="false" ht="15.75" hidden="false" customHeight="false" outlineLevel="0" collapsed="false">
      <c r="B284" s="6" t="str">
        <f aca="false" t="array" ref="B284:B284">IFERROR(xlookup(F284,contacts!A:A,contacts!C:C),"")</f>
        <v/>
      </c>
      <c r="E284" s="19"/>
      <c r="F284" s="8" t="str">
        <f aca="false" t="array" ref="F284:F284">IFERROR(xlookup(E284,contacts!B:B,contacts!A:A),"")</f>
        <v/>
      </c>
      <c r="G284" s="19"/>
      <c r="H284" s="8" t="str">
        <f aca="false">IFERROR(__xludf.dummyfunction("IFERROR(INDEX(FILTER(addresses!B:B, (addresses!A:A=F284)*(addresses!C:C=G284)), 1), """")"),"")</f>
        <v/>
      </c>
      <c r="J284" s="10"/>
    </row>
    <row r="285" customFormat="false" ht="15.75" hidden="false" customHeight="false" outlineLevel="0" collapsed="false">
      <c r="B285" s="6" t="str">
        <f aca="false" t="array" ref="B285:B285">IFERROR(xlookup(F285,contacts!A:A,contacts!C:C),"")</f>
        <v/>
      </c>
      <c r="E285" s="19"/>
      <c r="F285" s="8" t="str">
        <f aca="false" t="array" ref="F285:F285">IFERROR(xlookup(E285,contacts!B:B,contacts!A:A),"")</f>
        <v/>
      </c>
      <c r="G285" s="19"/>
      <c r="H285" s="8" t="str">
        <f aca="false">IFERROR(__xludf.dummyfunction("IFERROR(INDEX(FILTER(addresses!B:B, (addresses!A:A=F285)*(addresses!C:C=G285)), 1), """")"),"")</f>
        <v/>
      </c>
      <c r="J285" s="10"/>
    </row>
    <row r="286" customFormat="false" ht="15.75" hidden="false" customHeight="false" outlineLevel="0" collapsed="false">
      <c r="B286" s="6" t="str">
        <f aca="false" t="array" ref="B286:B286">IFERROR(xlookup(F286,contacts!A:A,contacts!C:C),"")</f>
        <v/>
      </c>
      <c r="E286" s="19"/>
      <c r="F286" s="8" t="str">
        <f aca="false" t="array" ref="F286:F286">IFERROR(xlookup(E286,contacts!B:B,contacts!A:A),"")</f>
        <v/>
      </c>
      <c r="G286" s="19"/>
      <c r="H286" s="8" t="str">
        <f aca="false">IFERROR(__xludf.dummyfunction("IFERROR(INDEX(FILTER(addresses!B:B, (addresses!A:A=F286)*(addresses!C:C=G286)), 1), """")"),"")</f>
        <v/>
      </c>
      <c r="J286" s="10"/>
    </row>
    <row r="287" customFormat="false" ht="15.75" hidden="false" customHeight="false" outlineLevel="0" collapsed="false">
      <c r="B287" s="6" t="str">
        <f aca="false" t="array" ref="B287:B287">IFERROR(xlookup(F287,contacts!A:A,contacts!C:C),"")</f>
        <v/>
      </c>
      <c r="E287" s="19"/>
      <c r="F287" s="8" t="str">
        <f aca="false" t="array" ref="F287:F287">IFERROR(xlookup(E287,contacts!B:B,contacts!A:A),"")</f>
        <v/>
      </c>
      <c r="G287" s="19"/>
      <c r="H287" s="8" t="str">
        <f aca="false">IFERROR(__xludf.dummyfunction("IFERROR(INDEX(FILTER(addresses!B:B, (addresses!A:A=F287)*(addresses!C:C=G287)), 1), """")"),"")</f>
        <v/>
      </c>
      <c r="J287" s="10"/>
    </row>
    <row r="288" customFormat="false" ht="15.75" hidden="false" customHeight="false" outlineLevel="0" collapsed="false">
      <c r="B288" s="6" t="str">
        <f aca="false" t="array" ref="B288:B288">IFERROR(xlookup(F288,contacts!A:A,contacts!C:C),"")</f>
        <v/>
      </c>
      <c r="E288" s="19"/>
      <c r="F288" s="8" t="str">
        <f aca="false" t="array" ref="F288:F288">IFERROR(xlookup(E288,contacts!B:B,contacts!A:A),"")</f>
        <v/>
      </c>
      <c r="G288" s="19"/>
      <c r="H288" s="8" t="str">
        <f aca="false">IFERROR(__xludf.dummyfunction("IFERROR(INDEX(FILTER(addresses!B:B, (addresses!A:A=F288)*(addresses!C:C=G288)), 1), """")"),"")</f>
        <v/>
      </c>
      <c r="J288" s="10"/>
    </row>
    <row r="289" customFormat="false" ht="15.75" hidden="false" customHeight="false" outlineLevel="0" collapsed="false">
      <c r="B289" s="6" t="str">
        <f aca="false" t="array" ref="B289:B289">IFERROR(xlookup(F289,contacts!A:A,contacts!C:C),"")</f>
        <v/>
      </c>
      <c r="E289" s="19"/>
      <c r="F289" s="8" t="str">
        <f aca="false" t="array" ref="F289:F289">IFERROR(xlookup(E289,contacts!B:B,contacts!A:A),"")</f>
        <v/>
      </c>
      <c r="G289" s="19"/>
      <c r="H289" s="8" t="str">
        <f aca="false">IFERROR(__xludf.dummyfunction("IFERROR(INDEX(FILTER(addresses!B:B, (addresses!A:A=F289)*(addresses!C:C=G289)), 1), """")"),"")</f>
        <v/>
      </c>
      <c r="J289" s="10"/>
    </row>
    <row r="290" customFormat="false" ht="15.75" hidden="false" customHeight="false" outlineLevel="0" collapsed="false">
      <c r="B290" s="6" t="str">
        <f aca="false" t="array" ref="B290:B290">IFERROR(xlookup(F290,contacts!A:A,contacts!C:C),"")</f>
        <v/>
      </c>
      <c r="E290" s="19"/>
      <c r="F290" s="8" t="str">
        <f aca="false" t="array" ref="F290:F290">IFERROR(xlookup(E290,contacts!B:B,contacts!A:A),"")</f>
        <v/>
      </c>
      <c r="G290" s="19"/>
      <c r="H290" s="8" t="str">
        <f aca="false">IFERROR(__xludf.dummyfunction("IFERROR(INDEX(FILTER(addresses!B:B, (addresses!A:A=F290)*(addresses!C:C=G290)), 1), """")"),"")</f>
        <v/>
      </c>
      <c r="J290" s="10"/>
    </row>
    <row r="291" customFormat="false" ht="15.75" hidden="false" customHeight="false" outlineLevel="0" collapsed="false">
      <c r="B291" s="6" t="str">
        <f aca="false" t="array" ref="B291:B291">IFERROR(xlookup(F291,contacts!A:A,contacts!C:C),"")</f>
        <v/>
      </c>
      <c r="E291" s="19"/>
      <c r="F291" s="8" t="str">
        <f aca="false" t="array" ref="F291:F291">IFERROR(xlookup(E291,contacts!B:B,contacts!A:A),"")</f>
        <v/>
      </c>
      <c r="G291" s="19"/>
      <c r="H291" s="8" t="str">
        <f aca="false">IFERROR(__xludf.dummyfunction("IFERROR(INDEX(FILTER(addresses!B:B, (addresses!A:A=F291)*(addresses!C:C=G291)), 1), """")"),"")</f>
        <v/>
      </c>
      <c r="J291" s="10"/>
    </row>
    <row r="292" customFormat="false" ht="15.75" hidden="false" customHeight="false" outlineLevel="0" collapsed="false">
      <c r="B292" s="6" t="str">
        <f aca="false" t="array" ref="B292:B292">IFERROR(xlookup(F292,contacts!A:A,contacts!C:C),"")</f>
        <v/>
      </c>
      <c r="E292" s="19"/>
      <c r="F292" s="8" t="str">
        <f aca="false" t="array" ref="F292:F292">IFERROR(xlookup(E292,contacts!B:B,contacts!A:A),"")</f>
        <v/>
      </c>
      <c r="G292" s="19"/>
      <c r="H292" s="8" t="str">
        <f aca="false">IFERROR(__xludf.dummyfunction("IFERROR(INDEX(FILTER(addresses!B:B, (addresses!A:A=F292)*(addresses!C:C=G292)), 1), """")"),"")</f>
        <v/>
      </c>
      <c r="J292" s="10"/>
    </row>
    <row r="293" customFormat="false" ht="15.75" hidden="false" customHeight="false" outlineLevel="0" collapsed="false">
      <c r="B293" s="6" t="str">
        <f aca="false" t="array" ref="B293:B293">IFERROR(xlookup(F293,contacts!A:A,contacts!C:C),"")</f>
        <v/>
      </c>
      <c r="E293" s="19"/>
      <c r="F293" s="8" t="str">
        <f aca="false" t="array" ref="F293:F293">IFERROR(xlookup(E293,contacts!B:B,contacts!A:A),"")</f>
        <v/>
      </c>
      <c r="G293" s="19"/>
      <c r="H293" s="8" t="str">
        <f aca="false">IFERROR(__xludf.dummyfunction("IFERROR(INDEX(FILTER(addresses!B:B, (addresses!A:A=F293)*(addresses!C:C=G293)), 1), """")"),"")</f>
        <v/>
      </c>
      <c r="J293" s="10"/>
    </row>
    <row r="294" customFormat="false" ht="15.75" hidden="false" customHeight="false" outlineLevel="0" collapsed="false">
      <c r="B294" s="6" t="str">
        <f aca="false" t="array" ref="B294:B294">IFERROR(xlookup(F294,contacts!A:A,contacts!C:C),"")</f>
        <v/>
      </c>
      <c r="E294" s="19"/>
      <c r="F294" s="8" t="str">
        <f aca="false" t="array" ref="F294:F294">IFERROR(xlookup(E294,contacts!B:B,contacts!A:A),"")</f>
        <v/>
      </c>
      <c r="G294" s="19"/>
      <c r="H294" s="8" t="str">
        <f aca="false">IFERROR(__xludf.dummyfunction("IFERROR(INDEX(FILTER(addresses!B:B, (addresses!A:A=F294)*(addresses!C:C=G294)), 1), """")"),"")</f>
        <v/>
      </c>
      <c r="J294" s="10"/>
    </row>
    <row r="295" customFormat="false" ht="15.75" hidden="false" customHeight="false" outlineLevel="0" collapsed="false">
      <c r="B295" s="6" t="str">
        <f aca="false" t="array" ref="B295:B295">IFERROR(xlookup(F295,contacts!A:A,contacts!C:C),"")</f>
        <v/>
      </c>
      <c r="E295" s="19"/>
      <c r="F295" s="8" t="str">
        <f aca="false" t="array" ref="F295:F295">IFERROR(xlookup(E295,contacts!B:B,contacts!A:A),"")</f>
        <v/>
      </c>
      <c r="G295" s="19"/>
      <c r="H295" s="8" t="str">
        <f aca="false">IFERROR(__xludf.dummyfunction("IFERROR(INDEX(FILTER(addresses!B:B, (addresses!A:A=F295)*(addresses!C:C=G295)), 1), """")"),"")</f>
        <v/>
      </c>
      <c r="J295" s="10"/>
    </row>
    <row r="296" customFormat="false" ht="15.75" hidden="false" customHeight="false" outlineLevel="0" collapsed="false">
      <c r="B296" s="6" t="str">
        <f aca="false" t="array" ref="B296:B296">IFERROR(xlookup(F296,contacts!A:A,contacts!C:C),"")</f>
        <v/>
      </c>
      <c r="E296" s="19"/>
      <c r="F296" s="8" t="str">
        <f aca="false" t="array" ref="F296:F296">IFERROR(xlookup(E296,contacts!B:B,contacts!A:A),"")</f>
        <v/>
      </c>
      <c r="G296" s="19"/>
      <c r="H296" s="8" t="str">
        <f aca="false">IFERROR(__xludf.dummyfunction("IFERROR(INDEX(FILTER(addresses!B:B, (addresses!A:A=F296)*(addresses!C:C=G296)), 1), """")"),"")</f>
        <v/>
      </c>
      <c r="J296" s="10"/>
    </row>
    <row r="297" customFormat="false" ht="15.75" hidden="false" customHeight="false" outlineLevel="0" collapsed="false">
      <c r="B297" s="6" t="str">
        <f aca="false" t="array" ref="B297:B297">IFERROR(xlookup(F297,contacts!A:A,contacts!C:C),"")</f>
        <v/>
      </c>
      <c r="E297" s="19"/>
      <c r="F297" s="8" t="str">
        <f aca="false" t="array" ref="F297:F297">IFERROR(xlookup(E297,contacts!B:B,contacts!A:A),"")</f>
        <v/>
      </c>
      <c r="G297" s="19"/>
      <c r="H297" s="8" t="str">
        <f aca="false">IFERROR(__xludf.dummyfunction("IFERROR(INDEX(FILTER(addresses!B:B, (addresses!A:A=F297)*(addresses!C:C=G297)), 1), """")"),"")</f>
        <v/>
      </c>
      <c r="J297" s="10"/>
    </row>
    <row r="298" customFormat="false" ht="15.75" hidden="false" customHeight="false" outlineLevel="0" collapsed="false">
      <c r="B298" s="6" t="str">
        <f aca="false" t="array" ref="B298:B298">IFERROR(xlookup(F298,contacts!A:A,contacts!C:C),"")</f>
        <v/>
      </c>
      <c r="E298" s="19"/>
      <c r="F298" s="8" t="str">
        <f aca="false" t="array" ref="F298:F298">IFERROR(xlookup(E298,contacts!B:B,contacts!A:A),"")</f>
        <v/>
      </c>
      <c r="G298" s="19"/>
      <c r="H298" s="8" t="str">
        <f aca="false">IFERROR(__xludf.dummyfunction("IFERROR(INDEX(FILTER(addresses!B:B, (addresses!A:A=F298)*(addresses!C:C=G298)), 1), """")"),"")</f>
        <v/>
      </c>
      <c r="J298" s="10"/>
    </row>
    <row r="299" customFormat="false" ht="15.75" hidden="false" customHeight="false" outlineLevel="0" collapsed="false">
      <c r="B299" s="6" t="str">
        <f aca="false" t="array" ref="B299:B299">IFERROR(xlookup(F299,contacts!A:A,contacts!C:C),"")</f>
        <v/>
      </c>
      <c r="E299" s="19"/>
      <c r="F299" s="8" t="str">
        <f aca="false" t="array" ref="F299:F299">IFERROR(xlookup(E299,contacts!B:B,contacts!A:A),"")</f>
        <v/>
      </c>
      <c r="G299" s="19"/>
      <c r="H299" s="8" t="str">
        <f aca="false">IFERROR(__xludf.dummyfunction("IFERROR(INDEX(FILTER(addresses!B:B, (addresses!A:A=F299)*(addresses!C:C=G299)), 1), """")"),"")</f>
        <v/>
      </c>
      <c r="J299" s="10"/>
    </row>
    <row r="300" customFormat="false" ht="15.75" hidden="false" customHeight="false" outlineLevel="0" collapsed="false">
      <c r="B300" s="6" t="str">
        <f aca="false" t="array" ref="B300:B300">IFERROR(xlookup(F300,contacts!A:A,contacts!C:C),"")</f>
        <v/>
      </c>
      <c r="E300" s="19"/>
      <c r="F300" s="8" t="str">
        <f aca="false" t="array" ref="F300:F300">IFERROR(xlookup(E300,contacts!B:B,contacts!A:A),"")</f>
        <v/>
      </c>
      <c r="G300" s="19"/>
      <c r="H300" s="8" t="str">
        <f aca="false">IFERROR(__xludf.dummyfunction("IFERROR(INDEX(FILTER(addresses!B:B, (addresses!A:A=F300)*(addresses!C:C=G300)), 1), """")"),"")</f>
        <v/>
      </c>
      <c r="J300" s="10"/>
    </row>
    <row r="301" customFormat="false" ht="15.75" hidden="false" customHeight="false" outlineLevel="0" collapsed="false">
      <c r="B301" s="6" t="str">
        <f aca="false" t="array" ref="B301:B301">IFERROR(xlookup(F301,contacts!A:A,contacts!C:C),"")</f>
        <v/>
      </c>
      <c r="E301" s="19"/>
      <c r="F301" s="8" t="str">
        <f aca="false" t="array" ref="F301:F301">IFERROR(xlookup(E301,contacts!B:B,contacts!A:A),"")</f>
        <v/>
      </c>
      <c r="G301" s="19"/>
      <c r="H301" s="8" t="str">
        <f aca="false">IFERROR(__xludf.dummyfunction("IFERROR(INDEX(FILTER(addresses!B:B, (addresses!A:A=F301)*(addresses!C:C=G301)), 1), """")"),"")</f>
        <v/>
      </c>
      <c r="J301" s="10"/>
    </row>
    <row r="302" customFormat="false" ht="15.75" hidden="false" customHeight="false" outlineLevel="0" collapsed="false">
      <c r="B302" s="6" t="str">
        <f aca="false" t="array" ref="B302:B302">IFERROR(xlookup(F302,contacts!A:A,contacts!C:C),"")</f>
        <v/>
      </c>
      <c r="E302" s="19"/>
      <c r="F302" s="8" t="str">
        <f aca="false" t="array" ref="F302:F302">IFERROR(xlookup(E302,contacts!B:B,contacts!A:A),"")</f>
        <v/>
      </c>
      <c r="G302" s="19"/>
      <c r="H302" s="8" t="str">
        <f aca="false">IFERROR(__xludf.dummyfunction("IFERROR(INDEX(FILTER(addresses!B:B, (addresses!A:A=F302)*(addresses!C:C=G302)), 1), """")"),"")</f>
        <v/>
      </c>
      <c r="J302" s="10"/>
    </row>
    <row r="303" customFormat="false" ht="15.75" hidden="false" customHeight="false" outlineLevel="0" collapsed="false">
      <c r="B303" s="6" t="str">
        <f aca="false" t="array" ref="B303:B303">IFERROR(xlookup(F303,contacts!A:A,contacts!C:C),"")</f>
        <v/>
      </c>
      <c r="E303" s="19"/>
      <c r="F303" s="8" t="str">
        <f aca="false" t="array" ref="F303:F303">IFERROR(xlookup(E303,contacts!B:B,contacts!A:A),"")</f>
        <v/>
      </c>
      <c r="G303" s="19"/>
      <c r="H303" s="8" t="str">
        <f aca="false">IFERROR(__xludf.dummyfunction("IFERROR(INDEX(FILTER(addresses!B:B, (addresses!A:A=F303)*(addresses!C:C=G303)), 1), """")"),"")</f>
        <v/>
      </c>
      <c r="J303" s="10"/>
    </row>
    <row r="304" customFormat="false" ht="15.75" hidden="false" customHeight="false" outlineLevel="0" collapsed="false">
      <c r="B304" s="6" t="str">
        <f aca="false" t="array" ref="B304:B304">IFERROR(xlookup(F304,contacts!A:A,contacts!C:C),"")</f>
        <v/>
      </c>
      <c r="E304" s="19"/>
      <c r="F304" s="8" t="str">
        <f aca="false" t="array" ref="F304:F304">IFERROR(xlookup(E304,contacts!B:B,contacts!A:A),"")</f>
        <v/>
      </c>
      <c r="G304" s="19"/>
      <c r="H304" s="8" t="str">
        <f aca="false">IFERROR(__xludf.dummyfunction("IFERROR(INDEX(FILTER(addresses!B:B, (addresses!A:A=F304)*(addresses!C:C=G304)), 1), """")"),"")</f>
        <v/>
      </c>
      <c r="J304" s="10"/>
    </row>
    <row r="305" customFormat="false" ht="15.75" hidden="false" customHeight="false" outlineLevel="0" collapsed="false">
      <c r="B305" s="6" t="str">
        <f aca="false" t="array" ref="B305:B305">IFERROR(xlookup(F305,contacts!A:A,contacts!C:C),"")</f>
        <v/>
      </c>
      <c r="E305" s="19"/>
      <c r="F305" s="8" t="str">
        <f aca="false" t="array" ref="F305:F305">IFERROR(xlookup(E305,contacts!B:B,contacts!A:A),"")</f>
        <v/>
      </c>
      <c r="G305" s="19"/>
      <c r="H305" s="8" t="str">
        <f aca="false">IFERROR(__xludf.dummyfunction("IFERROR(INDEX(FILTER(addresses!B:B, (addresses!A:A=F305)*(addresses!C:C=G305)), 1), """")"),"")</f>
        <v/>
      </c>
      <c r="J305" s="10"/>
    </row>
    <row r="306" customFormat="false" ht="15.75" hidden="false" customHeight="false" outlineLevel="0" collapsed="false">
      <c r="B306" s="6" t="str">
        <f aca="false" t="array" ref="B306:B306">IFERROR(xlookup(F306,contacts!A:A,contacts!C:C),"")</f>
        <v/>
      </c>
      <c r="E306" s="19"/>
      <c r="F306" s="8" t="str">
        <f aca="false" t="array" ref="F306:F306">IFERROR(xlookup(E306,contacts!B:B,contacts!A:A),"")</f>
        <v/>
      </c>
      <c r="G306" s="19"/>
      <c r="H306" s="8" t="str">
        <f aca="false">IFERROR(__xludf.dummyfunction("IFERROR(INDEX(FILTER(addresses!B:B, (addresses!A:A=F306)*(addresses!C:C=G306)), 1), """")"),"")</f>
        <v/>
      </c>
      <c r="J306" s="10"/>
    </row>
    <row r="307" customFormat="false" ht="15.75" hidden="false" customHeight="false" outlineLevel="0" collapsed="false">
      <c r="B307" s="6" t="str">
        <f aca="false" t="array" ref="B307:B307">IFERROR(xlookup(F307,contacts!A:A,contacts!C:C),"")</f>
        <v/>
      </c>
      <c r="E307" s="19"/>
      <c r="F307" s="8" t="str">
        <f aca="false" t="array" ref="F307:F307">IFERROR(xlookup(E307,contacts!B:B,contacts!A:A),"")</f>
        <v/>
      </c>
      <c r="G307" s="19"/>
      <c r="H307" s="8" t="str">
        <f aca="false">IFERROR(__xludf.dummyfunction("IFERROR(INDEX(FILTER(addresses!B:B, (addresses!A:A=F307)*(addresses!C:C=G307)), 1), """")"),"")</f>
        <v/>
      </c>
      <c r="J307" s="10"/>
    </row>
    <row r="308" customFormat="false" ht="15.75" hidden="false" customHeight="false" outlineLevel="0" collapsed="false">
      <c r="B308" s="6" t="str">
        <f aca="false" t="array" ref="B308:B308">IFERROR(xlookup(F308,contacts!A:A,contacts!C:C),"")</f>
        <v/>
      </c>
      <c r="E308" s="19"/>
      <c r="F308" s="8" t="str">
        <f aca="false" t="array" ref="F308:F308">IFERROR(xlookup(E308,contacts!B:B,contacts!A:A),"")</f>
        <v/>
      </c>
      <c r="G308" s="19"/>
      <c r="H308" s="8" t="str">
        <f aca="false">IFERROR(__xludf.dummyfunction("IFERROR(INDEX(FILTER(addresses!B:B, (addresses!A:A=F308)*(addresses!C:C=G308)), 1), """")"),"")</f>
        <v/>
      </c>
      <c r="J308" s="10"/>
    </row>
    <row r="309" customFormat="false" ht="15.75" hidden="false" customHeight="false" outlineLevel="0" collapsed="false">
      <c r="B309" s="6" t="str">
        <f aca="false" t="array" ref="B309:B309">IFERROR(xlookup(F309,contacts!A:A,contacts!C:C),"")</f>
        <v/>
      </c>
      <c r="E309" s="19"/>
      <c r="F309" s="8" t="str">
        <f aca="false" t="array" ref="F309:F309">IFERROR(xlookup(E309,contacts!B:B,contacts!A:A),"")</f>
        <v/>
      </c>
      <c r="G309" s="19"/>
      <c r="H309" s="8" t="str">
        <f aca="false">IFERROR(__xludf.dummyfunction("IFERROR(INDEX(FILTER(addresses!B:B, (addresses!A:A=F309)*(addresses!C:C=G309)), 1), """")"),"")</f>
        <v/>
      </c>
      <c r="J309" s="10"/>
    </row>
    <row r="310" customFormat="false" ht="15.75" hidden="false" customHeight="false" outlineLevel="0" collapsed="false">
      <c r="B310" s="6" t="str">
        <f aca="false" t="array" ref="B310:B310">IFERROR(xlookup(F310,contacts!A:A,contacts!C:C),"")</f>
        <v/>
      </c>
      <c r="E310" s="19"/>
      <c r="F310" s="8" t="str">
        <f aca="false" t="array" ref="F310:F310">IFERROR(xlookup(E310,contacts!B:B,contacts!A:A),"")</f>
        <v/>
      </c>
      <c r="G310" s="19"/>
      <c r="H310" s="8" t="str">
        <f aca="false">IFERROR(__xludf.dummyfunction("IFERROR(INDEX(FILTER(addresses!B:B, (addresses!A:A=F310)*(addresses!C:C=G310)), 1), """")"),"")</f>
        <v/>
      </c>
      <c r="J310" s="10"/>
    </row>
    <row r="311" customFormat="false" ht="15.75" hidden="false" customHeight="false" outlineLevel="0" collapsed="false">
      <c r="B311" s="6" t="str">
        <f aca="false" t="array" ref="B311:B311">IFERROR(xlookup(F311,contacts!A:A,contacts!C:C),"")</f>
        <v/>
      </c>
      <c r="E311" s="19"/>
      <c r="F311" s="8" t="str">
        <f aca="false" t="array" ref="F311:F311">IFERROR(xlookup(E311,contacts!B:B,contacts!A:A),"")</f>
        <v/>
      </c>
      <c r="G311" s="19"/>
      <c r="H311" s="8" t="str">
        <f aca="false">IFERROR(__xludf.dummyfunction("IFERROR(INDEX(FILTER(addresses!B:B, (addresses!A:A=F311)*(addresses!C:C=G311)), 1), """")"),"")</f>
        <v/>
      </c>
      <c r="J311" s="10"/>
    </row>
    <row r="312" customFormat="false" ht="15.75" hidden="false" customHeight="false" outlineLevel="0" collapsed="false">
      <c r="B312" s="6" t="str">
        <f aca="false" t="array" ref="B312:B312">IFERROR(xlookup(F312,contacts!A:A,contacts!C:C),"")</f>
        <v/>
      </c>
      <c r="E312" s="19"/>
      <c r="F312" s="8" t="str">
        <f aca="false" t="array" ref="F312:F312">IFERROR(xlookup(E312,contacts!B:B,contacts!A:A),"")</f>
        <v/>
      </c>
      <c r="G312" s="19"/>
      <c r="H312" s="8" t="str">
        <f aca="false">IFERROR(__xludf.dummyfunction("IFERROR(INDEX(FILTER(addresses!B:B, (addresses!A:A=F312)*(addresses!C:C=G312)), 1), """")"),"")</f>
        <v/>
      </c>
      <c r="J312" s="10"/>
    </row>
    <row r="313" customFormat="false" ht="15.75" hidden="false" customHeight="false" outlineLevel="0" collapsed="false">
      <c r="B313" s="6" t="str">
        <f aca="false" t="array" ref="B313:B313">IFERROR(xlookup(F313,contacts!A:A,contacts!C:C),"")</f>
        <v/>
      </c>
      <c r="E313" s="19"/>
      <c r="F313" s="8" t="str">
        <f aca="false" t="array" ref="F313:F313">IFERROR(xlookup(E313,contacts!B:B,contacts!A:A),"")</f>
        <v/>
      </c>
      <c r="G313" s="19"/>
      <c r="H313" s="8" t="str">
        <f aca="false">IFERROR(__xludf.dummyfunction("IFERROR(INDEX(FILTER(addresses!B:B, (addresses!A:A=F313)*(addresses!C:C=G313)), 1), """")"),"")</f>
        <v/>
      </c>
      <c r="J313" s="10"/>
    </row>
    <row r="314" customFormat="false" ht="15.75" hidden="false" customHeight="false" outlineLevel="0" collapsed="false">
      <c r="B314" s="6" t="str">
        <f aca="false" t="array" ref="B314:B314">IFERROR(xlookup(F314,contacts!A:A,contacts!C:C),"")</f>
        <v/>
      </c>
      <c r="E314" s="19"/>
      <c r="F314" s="8" t="str">
        <f aca="false" t="array" ref="F314:F314">IFERROR(xlookup(E314,contacts!B:B,contacts!A:A),"")</f>
        <v/>
      </c>
      <c r="G314" s="19"/>
      <c r="H314" s="8" t="str">
        <f aca="false">IFERROR(__xludf.dummyfunction("IFERROR(INDEX(FILTER(addresses!B:B, (addresses!A:A=F314)*(addresses!C:C=G314)), 1), """")"),"")</f>
        <v/>
      </c>
      <c r="J314" s="10"/>
    </row>
    <row r="315" customFormat="false" ht="15.75" hidden="false" customHeight="false" outlineLevel="0" collapsed="false">
      <c r="B315" s="6" t="str">
        <f aca="false" t="array" ref="B315:B315">IFERROR(xlookup(F315,contacts!A:A,contacts!C:C),"")</f>
        <v/>
      </c>
      <c r="E315" s="19"/>
      <c r="F315" s="8" t="str">
        <f aca="false" t="array" ref="F315:F315">IFERROR(xlookup(E315,contacts!B:B,contacts!A:A),"")</f>
        <v/>
      </c>
      <c r="G315" s="19"/>
      <c r="H315" s="8" t="str">
        <f aca="false">IFERROR(__xludf.dummyfunction("IFERROR(INDEX(FILTER(addresses!B:B, (addresses!A:A=F315)*(addresses!C:C=G315)), 1), """")"),"")</f>
        <v/>
      </c>
      <c r="J315" s="10"/>
    </row>
    <row r="316" customFormat="false" ht="15.75" hidden="false" customHeight="false" outlineLevel="0" collapsed="false">
      <c r="B316" s="6" t="str">
        <f aca="false" t="array" ref="B316:B316">IFERROR(xlookup(F316,contacts!A:A,contacts!C:C),"")</f>
        <v/>
      </c>
      <c r="E316" s="19"/>
      <c r="F316" s="8" t="str">
        <f aca="false" t="array" ref="F316:F316">IFERROR(xlookup(E316,contacts!B:B,contacts!A:A),"")</f>
        <v/>
      </c>
      <c r="G316" s="19"/>
      <c r="H316" s="8" t="str">
        <f aca="false">IFERROR(__xludf.dummyfunction("IFERROR(INDEX(FILTER(addresses!B:B, (addresses!A:A=F316)*(addresses!C:C=G316)), 1), """")"),"")</f>
        <v/>
      </c>
      <c r="J316" s="10"/>
    </row>
    <row r="317" customFormat="false" ht="15.75" hidden="false" customHeight="false" outlineLevel="0" collapsed="false">
      <c r="B317" s="6" t="str">
        <f aca="false" t="array" ref="B317:B317">IFERROR(xlookup(F317,contacts!A:A,contacts!C:C),"")</f>
        <v/>
      </c>
      <c r="E317" s="19"/>
      <c r="F317" s="8" t="str">
        <f aca="false" t="array" ref="F317:F317">IFERROR(xlookup(E317,contacts!B:B,contacts!A:A),"")</f>
        <v/>
      </c>
      <c r="G317" s="19"/>
      <c r="H317" s="8" t="str">
        <f aca="false">IFERROR(__xludf.dummyfunction("IFERROR(INDEX(FILTER(addresses!B:B, (addresses!A:A=F317)*(addresses!C:C=G317)), 1), """")"),"")</f>
        <v/>
      </c>
      <c r="J317" s="10"/>
    </row>
    <row r="318" customFormat="false" ht="15.75" hidden="false" customHeight="false" outlineLevel="0" collapsed="false">
      <c r="B318" s="6" t="str">
        <f aca="false" t="array" ref="B318:B318">IFERROR(xlookup(F318,contacts!A:A,contacts!C:C),"")</f>
        <v/>
      </c>
      <c r="E318" s="19"/>
      <c r="F318" s="8" t="str">
        <f aca="false" t="array" ref="F318:F318">IFERROR(xlookup(E318,contacts!B:B,contacts!A:A),"")</f>
        <v/>
      </c>
      <c r="G318" s="19"/>
      <c r="H318" s="8" t="str">
        <f aca="false">IFERROR(__xludf.dummyfunction("IFERROR(INDEX(FILTER(addresses!B:B, (addresses!A:A=F318)*(addresses!C:C=G318)), 1), """")"),"")</f>
        <v/>
      </c>
      <c r="J318" s="10"/>
    </row>
    <row r="319" customFormat="false" ht="15.75" hidden="false" customHeight="false" outlineLevel="0" collapsed="false">
      <c r="B319" s="6" t="str">
        <f aca="false" t="array" ref="B319:B319">IFERROR(xlookup(F319,contacts!A:A,contacts!C:C),"")</f>
        <v/>
      </c>
      <c r="E319" s="19"/>
      <c r="F319" s="8" t="str">
        <f aca="false" t="array" ref="F319:F319">IFERROR(xlookup(E319,contacts!B:B,contacts!A:A),"")</f>
        <v/>
      </c>
      <c r="G319" s="19"/>
      <c r="H319" s="8" t="str">
        <f aca="false">IFERROR(__xludf.dummyfunction("IFERROR(INDEX(FILTER(addresses!B:B, (addresses!A:A=F319)*(addresses!C:C=G319)), 1), """")"),"")</f>
        <v/>
      </c>
      <c r="J319" s="10"/>
    </row>
    <row r="320" customFormat="false" ht="15.75" hidden="false" customHeight="false" outlineLevel="0" collapsed="false">
      <c r="B320" s="6" t="str">
        <f aca="false" t="array" ref="B320:B320">IFERROR(xlookup(F320,contacts!A:A,contacts!C:C),"")</f>
        <v/>
      </c>
      <c r="E320" s="19"/>
      <c r="F320" s="8" t="str">
        <f aca="false" t="array" ref="F320:F320">IFERROR(xlookup(E320,contacts!B:B,contacts!A:A),"")</f>
        <v/>
      </c>
      <c r="G320" s="19"/>
      <c r="H320" s="8" t="str">
        <f aca="false">IFERROR(__xludf.dummyfunction("IFERROR(INDEX(FILTER(addresses!B:B, (addresses!A:A=F320)*(addresses!C:C=G320)), 1), """")"),"")</f>
        <v/>
      </c>
      <c r="J320" s="10"/>
    </row>
    <row r="321" customFormat="false" ht="15.75" hidden="false" customHeight="false" outlineLevel="0" collapsed="false">
      <c r="B321" s="6" t="str">
        <f aca="false" t="array" ref="B321:B321">IFERROR(xlookup(F321,contacts!A:A,contacts!C:C),"")</f>
        <v/>
      </c>
      <c r="E321" s="19"/>
      <c r="F321" s="8" t="str">
        <f aca="false" t="array" ref="F321:F321">IFERROR(xlookup(E321,contacts!B:B,contacts!A:A),"")</f>
        <v/>
      </c>
      <c r="G321" s="19"/>
      <c r="H321" s="8" t="str">
        <f aca="false">IFERROR(__xludf.dummyfunction("IFERROR(INDEX(FILTER(addresses!B:B, (addresses!A:A=F321)*(addresses!C:C=G321)), 1), """")"),"")</f>
        <v/>
      </c>
      <c r="J321" s="10"/>
    </row>
    <row r="322" customFormat="false" ht="15.75" hidden="false" customHeight="false" outlineLevel="0" collapsed="false">
      <c r="B322" s="6" t="str">
        <f aca="false" t="array" ref="B322:B322">IFERROR(xlookup(F322,contacts!A:A,contacts!C:C),"")</f>
        <v/>
      </c>
      <c r="E322" s="19"/>
      <c r="F322" s="8" t="str">
        <f aca="false" t="array" ref="F322:F322">IFERROR(xlookup(E322,contacts!B:B,contacts!A:A),"")</f>
        <v/>
      </c>
      <c r="G322" s="19"/>
      <c r="H322" s="8" t="str">
        <f aca="false">IFERROR(__xludf.dummyfunction("IFERROR(INDEX(FILTER(addresses!B:B, (addresses!A:A=F322)*(addresses!C:C=G322)), 1), """")"),"")</f>
        <v/>
      </c>
      <c r="J322" s="10"/>
    </row>
    <row r="323" customFormat="false" ht="15.75" hidden="false" customHeight="false" outlineLevel="0" collapsed="false">
      <c r="B323" s="6" t="str">
        <f aca="false" t="array" ref="B323:B323">IFERROR(xlookup(F323,contacts!A:A,contacts!C:C),"")</f>
        <v/>
      </c>
      <c r="E323" s="19"/>
      <c r="F323" s="8" t="str">
        <f aca="false" t="array" ref="F323:F323">IFERROR(xlookup(E323,contacts!B:B,contacts!A:A),"")</f>
        <v/>
      </c>
      <c r="G323" s="19"/>
      <c r="H323" s="8" t="str">
        <f aca="false">IFERROR(__xludf.dummyfunction("IFERROR(INDEX(FILTER(addresses!B:B, (addresses!A:A=F323)*(addresses!C:C=G323)), 1), """")"),"")</f>
        <v/>
      </c>
      <c r="J323" s="10"/>
    </row>
    <row r="324" customFormat="false" ht="15.75" hidden="false" customHeight="false" outlineLevel="0" collapsed="false">
      <c r="B324" s="6" t="str">
        <f aca="false" t="array" ref="B324:B324">IFERROR(xlookup(F324,contacts!A:A,contacts!C:C),"")</f>
        <v/>
      </c>
      <c r="E324" s="19"/>
      <c r="F324" s="8" t="str">
        <f aca="false" t="array" ref="F324:F324">IFERROR(xlookup(E324,contacts!B:B,contacts!A:A),"")</f>
        <v/>
      </c>
      <c r="G324" s="19"/>
      <c r="H324" s="8" t="str">
        <f aca="false">IFERROR(__xludf.dummyfunction("IFERROR(INDEX(FILTER(addresses!B:B, (addresses!A:A=F324)*(addresses!C:C=G324)), 1), """")"),"")</f>
        <v/>
      </c>
      <c r="J324" s="10"/>
    </row>
    <row r="325" customFormat="false" ht="15.75" hidden="false" customHeight="false" outlineLevel="0" collapsed="false">
      <c r="B325" s="6" t="str">
        <f aca="false" t="array" ref="B325:B325">IFERROR(xlookup(F325,contacts!A:A,contacts!C:C),"")</f>
        <v/>
      </c>
      <c r="E325" s="19"/>
      <c r="F325" s="8" t="str">
        <f aca="false" t="array" ref="F325:F325">IFERROR(xlookup(E325,contacts!B:B,contacts!A:A),"")</f>
        <v/>
      </c>
      <c r="G325" s="19"/>
      <c r="H325" s="8" t="str">
        <f aca="false">IFERROR(__xludf.dummyfunction("IFERROR(INDEX(FILTER(addresses!B:B, (addresses!A:A=F325)*(addresses!C:C=G325)), 1), """")"),"")</f>
        <v/>
      </c>
      <c r="J325" s="10"/>
    </row>
    <row r="326" customFormat="false" ht="15.75" hidden="false" customHeight="false" outlineLevel="0" collapsed="false">
      <c r="B326" s="6" t="str">
        <f aca="false" t="array" ref="B326:B326">IFERROR(xlookup(F326,contacts!A:A,contacts!C:C),"")</f>
        <v/>
      </c>
      <c r="E326" s="19"/>
      <c r="F326" s="8" t="str">
        <f aca="false" t="array" ref="F326:F326">IFERROR(xlookup(E326,contacts!B:B,contacts!A:A),"")</f>
        <v/>
      </c>
      <c r="G326" s="19"/>
      <c r="H326" s="8" t="str">
        <f aca="false">IFERROR(__xludf.dummyfunction("IFERROR(INDEX(FILTER(addresses!B:B, (addresses!A:A=F326)*(addresses!C:C=G326)), 1), """")"),"")</f>
        <v/>
      </c>
      <c r="J326" s="10"/>
    </row>
    <row r="327" customFormat="false" ht="15.75" hidden="false" customHeight="false" outlineLevel="0" collapsed="false">
      <c r="B327" s="6" t="str">
        <f aca="false" t="array" ref="B327:B327">IFERROR(xlookup(F327,contacts!A:A,contacts!C:C),"")</f>
        <v/>
      </c>
      <c r="E327" s="19"/>
      <c r="F327" s="8" t="str">
        <f aca="false" t="array" ref="F327:F327">IFERROR(xlookup(E327,contacts!B:B,contacts!A:A),"")</f>
        <v/>
      </c>
      <c r="G327" s="19"/>
      <c r="H327" s="8" t="str">
        <f aca="false">IFERROR(__xludf.dummyfunction("IFERROR(INDEX(FILTER(addresses!B:B, (addresses!A:A=F327)*(addresses!C:C=G327)), 1), """")"),"")</f>
        <v/>
      </c>
      <c r="J327" s="10"/>
    </row>
    <row r="328" customFormat="false" ht="15.75" hidden="false" customHeight="false" outlineLevel="0" collapsed="false">
      <c r="B328" s="6" t="str">
        <f aca="false" t="array" ref="B328:B328">IFERROR(xlookup(F328,contacts!A:A,contacts!C:C),"")</f>
        <v/>
      </c>
      <c r="E328" s="19"/>
      <c r="F328" s="8" t="str">
        <f aca="false" t="array" ref="F328:F328">IFERROR(xlookup(E328,contacts!B:B,contacts!A:A),"")</f>
        <v/>
      </c>
      <c r="G328" s="19"/>
      <c r="H328" s="8" t="str">
        <f aca="false">IFERROR(__xludf.dummyfunction("IFERROR(INDEX(FILTER(addresses!B:B, (addresses!A:A=F328)*(addresses!C:C=G328)), 1), """")"),"")</f>
        <v/>
      </c>
      <c r="J328" s="10"/>
    </row>
    <row r="329" customFormat="false" ht="15.75" hidden="false" customHeight="false" outlineLevel="0" collapsed="false">
      <c r="B329" s="6" t="str">
        <f aca="false" t="array" ref="B329:B329">IFERROR(xlookup(F329,contacts!A:A,contacts!C:C),"")</f>
        <v/>
      </c>
      <c r="E329" s="19"/>
      <c r="F329" s="8" t="str">
        <f aca="false" t="array" ref="F329:F329">IFERROR(xlookup(E329,contacts!B:B,contacts!A:A),"")</f>
        <v/>
      </c>
      <c r="G329" s="19"/>
      <c r="H329" s="8" t="str">
        <f aca="false">IFERROR(__xludf.dummyfunction("IFERROR(INDEX(FILTER(addresses!B:B, (addresses!A:A=F329)*(addresses!C:C=G329)), 1), """")"),"")</f>
        <v/>
      </c>
      <c r="J329" s="10"/>
    </row>
    <row r="330" customFormat="false" ht="15.75" hidden="false" customHeight="false" outlineLevel="0" collapsed="false">
      <c r="B330" s="6" t="str">
        <f aca="false" t="array" ref="B330:B330">IFERROR(xlookup(F330,contacts!A:A,contacts!C:C),"")</f>
        <v/>
      </c>
      <c r="E330" s="19"/>
      <c r="F330" s="8" t="str">
        <f aca="false" t="array" ref="F330:F330">IFERROR(xlookup(E330,contacts!B:B,contacts!A:A),"")</f>
        <v/>
      </c>
      <c r="G330" s="19"/>
      <c r="H330" s="8" t="str">
        <f aca="false">IFERROR(__xludf.dummyfunction("IFERROR(INDEX(FILTER(addresses!B:B, (addresses!A:A=F330)*(addresses!C:C=G330)), 1), """")"),"")</f>
        <v/>
      </c>
      <c r="J330" s="10"/>
    </row>
    <row r="331" customFormat="false" ht="15.75" hidden="false" customHeight="false" outlineLevel="0" collapsed="false">
      <c r="B331" s="6" t="str">
        <f aca="false" t="array" ref="B331:B331">IFERROR(xlookup(F331,contacts!A:A,contacts!C:C),"")</f>
        <v/>
      </c>
      <c r="E331" s="19"/>
      <c r="F331" s="8" t="str">
        <f aca="false" t="array" ref="F331:F331">IFERROR(xlookup(E331,contacts!B:B,contacts!A:A),"")</f>
        <v/>
      </c>
      <c r="G331" s="19"/>
      <c r="H331" s="8" t="str">
        <f aca="false">IFERROR(__xludf.dummyfunction("IFERROR(INDEX(FILTER(addresses!B:B, (addresses!A:A=F331)*(addresses!C:C=G331)), 1), """")"),"")</f>
        <v/>
      </c>
      <c r="J331" s="10"/>
    </row>
    <row r="332" customFormat="false" ht="15.75" hidden="false" customHeight="false" outlineLevel="0" collapsed="false">
      <c r="B332" s="6" t="str">
        <f aca="false" t="array" ref="B332:B332">IFERROR(xlookup(F332,contacts!A:A,contacts!C:C),"")</f>
        <v/>
      </c>
      <c r="E332" s="19"/>
      <c r="F332" s="8" t="str">
        <f aca="false" t="array" ref="F332:F332">IFERROR(xlookup(E332,contacts!B:B,contacts!A:A),"")</f>
        <v/>
      </c>
      <c r="G332" s="19"/>
      <c r="H332" s="8" t="str">
        <f aca="false">IFERROR(__xludf.dummyfunction("IFERROR(INDEX(FILTER(addresses!B:B, (addresses!A:A=F332)*(addresses!C:C=G332)), 1), """")"),"")</f>
        <v/>
      </c>
      <c r="J332" s="10"/>
    </row>
    <row r="333" customFormat="false" ht="15.75" hidden="false" customHeight="false" outlineLevel="0" collapsed="false">
      <c r="B333" s="6" t="str">
        <f aca="false" t="array" ref="B333:B333">IFERROR(xlookup(F333,contacts!A:A,contacts!C:C),"")</f>
        <v/>
      </c>
      <c r="E333" s="19"/>
      <c r="F333" s="8" t="str">
        <f aca="false" t="array" ref="F333:F333">IFERROR(xlookup(E333,contacts!B:B,contacts!A:A),"")</f>
        <v/>
      </c>
      <c r="G333" s="19"/>
      <c r="H333" s="8" t="str">
        <f aca="false">IFERROR(__xludf.dummyfunction("IFERROR(INDEX(FILTER(addresses!B:B, (addresses!A:A=F333)*(addresses!C:C=G333)), 1), """")"),"")</f>
        <v/>
      </c>
      <c r="J333" s="10"/>
    </row>
    <row r="334" customFormat="false" ht="15.75" hidden="false" customHeight="false" outlineLevel="0" collapsed="false">
      <c r="B334" s="6" t="str">
        <f aca="false" t="array" ref="B334:B334">IFERROR(xlookup(F334,contacts!A:A,contacts!C:C),"")</f>
        <v/>
      </c>
      <c r="E334" s="19"/>
      <c r="F334" s="8" t="str">
        <f aca="false" t="array" ref="F334:F334">IFERROR(xlookup(E334,contacts!B:B,contacts!A:A),"")</f>
        <v/>
      </c>
      <c r="G334" s="19"/>
      <c r="H334" s="8" t="str">
        <f aca="false">IFERROR(__xludf.dummyfunction("IFERROR(INDEX(FILTER(addresses!B:B, (addresses!A:A=F334)*(addresses!C:C=G334)), 1), """")"),"")</f>
        <v/>
      </c>
      <c r="J334" s="10"/>
    </row>
    <row r="335" customFormat="false" ht="15.75" hidden="false" customHeight="false" outlineLevel="0" collapsed="false">
      <c r="B335" s="6" t="str">
        <f aca="false" t="array" ref="B335:B335">IFERROR(xlookup(F335,contacts!A:A,contacts!C:C),"")</f>
        <v/>
      </c>
      <c r="E335" s="19"/>
      <c r="F335" s="8" t="str">
        <f aca="false" t="array" ref="F335:F335">IFERROR(xlookup(E335,contacts!B:B,contacts!A:A),"")</f>
        <v/>
      </c>
      <c r="G335" s="19"/>
      <c r="H335" s="8" t="str">
        <f aca="false">IFERROR(__xludf.dummyfunction("IFERROR(INDEX(FILTER(addresses!B:B, (addresses!A:A=F335)*(addresses!C:C=G335)), 1), """")"),"")</f>
        <v/>
      </c>
      <c r="J335" s="10"/>
    </row>
    <row r="336" customFormat="false" ht="15.75" hidden="false" customHeight="false" outlineLevel="0" collapsed="false">
      <c r="B336" s="6" t="str">
        <f aca="false" t="array" ref="B336:B336">IFERROR(xlookup(F336,contacts!A:A,contacts!C:C),"")</f>
        <v/>
      </c>
      <c r="E336" s="19"/>
      <c r="F336" s="8" t="str">
        <f aca="false" t="array" ref="F336:F336">IFERROR(xlookup(E336,contacts!B:B,contacts!A:A),"")</f>
        <v/>
      </c>
      <c r="G336" s="19"/>
      <c r="H336" s="8" t="str">
        <f aca="false">IFERROR(__xludf.dummyfunction("IFERROR(INDEX(FILTER(addresses!B:B, (addresses!A:A=F336)*(addresses!C:C=G336)), 1), """")"),"")</f>
        <v/>
      </c>
      <c r="J336" s="10"/>
    </row>
    <row r="337" customFormat="false" ht="15.75" hidden="false" customHeight="false" outlineLevel="0" collapsed="false">
      <c r="B337" s="6" t="str">
        <f aca="false" t="array" ref="B337:B337">IFERROR(xlookup(F337,contacts!A:A,contacts!C:C),"")</f>
        <v/>
      </c>
      <c r="E337" s="19"/>
      <c r="F337" s="8" t="str">
        <f aca="false" t="array" ref="F337:F337">IFERROR(xlookup(E337,contacts!B:B,contacts!A:A),"")</f>
        <v/>
      </c>
      <c r="G337" s="19"/>
      <c r="H337" s="8" t="str">
        <f aca="false">IFERROR(__xludf.dummyfunction("IFERROR(INDEX(FILTER(addresses!B:B, (addresses!A:A=F337)*(addresses!C:C=G337)), 1), """")"),"")</f>
        <v/>
      </c>
      <c r="J337" s="10"/>
    </row>
    <row r="338" customFormat="false" ht="15.75" hidden="false" customHeight="false" outlineLevel="0" collapsed="false">
      <c r="B338" s="6" t="str">
        <f aca="false" t="array" ref="B338:B338">IFERROR(xlookup(F338,contacts!A:A,contacts!C:C),"")</f>
        <v/>
      </c>
      <c r="E338" s="19"/>
      <c r="F338" s="8" t="str">
        <f aca="false" t="array" ref="F338:F338">IFERROR(xlookup(E338,contacts!B:B,contacts!A:A),"")</f>
        <v/>
      </c>
      <c r="G338" s="19"/>
      <c r="H338" s="8" t="str">
        <f aca="false">IFERROR(__xludf.dummyfunction("IFERROR(INDEX(FILTER(addresses!B:B, (addresses!A:A=F338)*(addresses!C:C=G338)), 1), """")"),"")</f>
        <v/>
      </c>
      <c r="J338" s="10"/>
    </row>
    <row r="339" customFormat="false" ht="15.75" hidden="false" customHeight="false" outlineLevel="0" collapsed="false">
      <c r="B339" s="6" t="str">
        <f aca="false" t="array" ref="B339:B339">IFERROR(xlookup(F339,contacts!A:A,contacts!C:C),"")</f>
        <v/>
      </c>
      <c r="E339" s="19"/>
      <c r="F339" s="8" t="str">
        <f aca="false" t="array" ref="F339:F339">IFERROR(xlookup(E339,contacts!B:B,contacts!A:A),"")</f>
        <v/>
      </c>
      <c r="G339" s="19"/>
      <c r="H339" s="8" t="str">
        <f aca="false">IFERROR(__xludf.dummyfunction("IFERROR(INDEX(FILTER(addresses!B:B, (addresses!A:A=F339)*(addresses!C:C=G339)), 1), """")"),"")</f>
        <v/>
      </c>
      <c r="J339" s="10"/>
    </row>
    <row r="340" customFormat="false" ht="15.75" hidden="false" customHeight="false" outlineLevel="0" collapsed="false">
      <c r="B340" s="6" t="str">
        <f aca="false" t="array" ref="B340:B340">IFERROR(xlookup(F340,contacts!A:A,contacts!C:C),"")</f>
        <v/>
      </c>
      <c r="E340" s="19"/>
      <c r="F340" s="8" t="str">
        <f aca="false" t="array" ref="F340:F340">IFERROR(xlookup(E340,contacts!B:B,contacts!A:A),"")</f>
        <v/>
      </c>
      <c r="G340" s="19"/>
      <c r="H340" s="8" t="str">
        <f aca="false">IFERROR(__xludf.dummyfunction("IFERROR(INDEX(FILTER(addresses!B:B, (addresses!A:A=F340)*(addresses!C:C=G340)), 1), """")"),"")</f>
        <v/>
      </c>
      <c r="J340" s="10"/>
    </row>
    <row r="341" customFormat="false" ht="15.75" hidden="false" customHeight="false" outlineLevel="0" collapsed="false">
      <c r="B341" s="6" t="str">
        <f aca="false" t="array" ref="B341:B341">IFERROR(xlookup(F341,contacts!A:A,contacts!C:C),"")</f>
        <v/>
      </c>
      <c r="E341" s="19"/>
      <c r="F341" s="8" t="str">
        <f aca="false" t="array" ref="F341:F341">IFERROR(xlookup(E341,contacts!B:B,contacts!A:A),"")</f>
        <v/>
      </c>
      <c r="G341" s="19"/>
      <c r="H341" s="8" t="str">
        <f aca="false">IFERROR(__xludf.dummyfunction("IFERROR(INDEX(FILTER(addresses!B:B, (addresses!A:A=F341)*(addresses!C:C=G341)), 1), """")"),"")</f>
        <v/>
      </c>
      <c r="J341" s="10"/>
    </row>
    <row r="342" customFormat="false" ht="15.75" hidden="false" customHeight="false" outlineLevel="0" collapsed="false">
      <c r="B342" s="6" t="str">
        <f aca="false" t="array" ref="B342:B342">IFERROR(xlookup(F342,contacts!A:A,contacts!C:C),"")</f>
        <v/>
      </c>
      <c r="E342" s="19"/>
      <c r="F342" s="8" t="str">
        <f aca="false" t="array" ref="F342:F342">IFERROR(xlookup(E342,contacts!B:B,contacts!A:A),"")</f>
        <v/>
      </c>
      <c r="G342" s="19"/>
      <c r="H342" s="8" t="str">
        <f aca="false">IFERROR(__xludf.dummyfunction("IFERROR(INDEX(FILTER(addresses!B:B, (addresses!A:A=F342)*(addresses!C:C=G342)), 1), """")"),"")</f>
        <v/>
      </c>
      <c r="J342" s="10"/>
    </row>
    <row r="343" customFormat="false" ht="15.75" hidden="false" customHeight="false" outlineLevel="0" collapsed="false">
      <c r="B343" s="6" t="str">
        <f aca="false" t="array" ref="B343:B343">IFERROR(xlookup(F343,contacts!A:A,contacts!C:C),"")</f>
        <v/>
      </c>
      <c r="E343" s="19"/>
      <c r="F343" s="8" t="str">
        <f aca="false" t="array" ref="F343:F343">IFERROR(xlookup(E343,contacts!B:B,contacts!A:A),"")</f>
        <v/>
      </c>
      <c r="G343" s="19"/>
      <c r="H343" s="8" t="str">
        <f aca="false">IFERROR(__xludf.dummyfunction("IFERROR(INDEX(FILTER(addresses!B:B, (addresses!A:A=F343)*(addresses!C:C=G343)), 1), """")"),"")</f>
        <v/>
      </c>
      <c r="J343" s="10"/>
    </row>
    <row r="344" customFormat="false" ht="15.75" hidden="false" customHeight="false" outlineLevel="0" collapsed="false">
      <c r="B344" s="6" t="str">
        <f aca="false" t="array" ref="B344:B344">IFERROR(xlookup(F344,contacts!A:A,contacts!C:C),"")</f>
        <v/>
      </c>
      <c r="E344" s="19"/>
      <c r="F344" s="8" t="str">
        <f aca="false" t="array" ref="F344:F344">IFERROR(xlookup(E344,contacts!B:B,contacts!A:A),"")</f>
        <v/>
      </c>
      <c r="G344" s="19"/>
      <c r="H344" s="8" t="str">
        <f aca="false">IFERROR(__xludf.dummyfunction("IFERROR(INDEX(FILTER(addresses!B:B, (addresses!A:A=F344)*(addresses!C:C=G344)), 1), """")"),"")</f>
        <v/>
      </c>
      <c r="J344" s="10"/>
    </row>
    <row r="345" customFormat="false" ht="15.75" hidden="false" customHeight="false" outlineLevel="0" collapsed="false">
      <c r="B345" s="6" t="str">
        <f aca="false" t="array" ref="B345:B345">IFERROR(xlookup(F345,contacts!A:A,contacts!C:C),"")</f>
        <v/>
      </c>
      <c r="E345" s="19"/>
      <c r="F345" s="8" t="str">
        <f aca="false" t="array" ref="F345:F345">IFERROR(xlookup(E345,contacts!B:B,contacts!A:A),"")</f>
        <v/>
      </c>
      <c r="G345" s="19"/>
      <c r="H345" s="8" t="str">
        <f aca="false">IFERROR(__xludf.dummyfunction("IFERROR(INDEX(FILTER(addresses!B:B, (addresses!A:A=F345)*(addresses!C:C=G345)), 1), """")"),"")</f>
        <v/>
      </c>
      <c r="J345" s="10"/>
    </row>
    <row r="346" customFormat="false" ht="15.75" hidden="false" customHeight="false" outlineLevel="0" collapsed="false">
      <c r="B346" s="6" t="str">
        <f aca="false" t="array" ref="B346:B346">IFERROR(xlookup(F346,contacts!A:A,contacts!C:C),"")</f>
        <v/>
      </c>
      <c r="E346" s="19"/>
      <c r="F346" s="8" t="str">
        <f aca="false" t="array" ref="F346:F346">IFERROR(xlookup(E346,contacts!B:B,contacts!A:A),"")</f>
        <v/>
      </c>
      <c r="G346" s="19"/>
      <c r="H346" s="8" t="str">
        <f aca="false">IFERROR(__xludf.dummyfunction("IFERROR(INDEX(FILTER(addresses!B:B, (addresses!A:A=F346)*(addresses!C:C=G346)), 1), """")"),"")</f>
        <v/>
      </c>
      <c r="J346" s="10"/>
    </row>
    <row r="347" customFormat="false" ht="15.75" hidden="false" customHeight="false" outlineLevel="0" collapsed="false">
      <c r="B347" s="6" t="str">
        <f aca="false" t="array" ref="B347:B347">IFERROR(xlookup(F347,contacts!A:A,contacts!C:C),"")</f>
        <v/>
      </c>
      <c r="E347" s="19"/>
      <c r="F347" s="8" t="str">
        <f aca="false" t="array" ref="F347:F347">IFERROR(xlookup(E347,contacts!B:B,contacts!A:A),"")</f>
        <v/>
      </c>
      <c r="G347" s="19"/>
      <c r="H347" s="8" t="str">
        <f aca="false">IFERROR(__xludf.dummyfunction("IFERROR(INDEX(FILTER(addresses!B:B, (addresses!A:A=F347)*(addresses!C:C=G347)), 1), """")"),"")</f>
        <v/>
      </c>
      <c r="J347" s="10"/>
    </row>
    <row r="348" customFormat="false" ht="15.75" hidden="false" customHeight="false" outlineLevel="0" collapsed="false">
      <c r="B348" s="6" t="str">
        <f aca="false" t="array" ref="B348:B348">IFERROR(xlookup(F348,contacts!A:A,contacts!C:C),"")</f>
        <v/>
      </c>
      <c r="E348" s="19"/>
      <c r="F348" s="8" t="str">
        <f aca="false" t="array" ref="F348:F348">IFERROR(xlookup(E348,contacts!B:B,contacts!A:A),"")</f>
        <v/>
      </c>
      <c r="G348" s="19"/>
      <c r="H348" s="8" t="str">
        <f aca="false">IFERROR(__xludf.dummyfunction("IFERROR(INDEX(FILTER(addresses!B:B, (addresses!A:A=F348)*(addresses!C:C=G348)), 1), """")"),"")</f>
        <v/>
      </c>
      <c r="J348" s="10"/>
    </row>
    <row r="349" customFormat="false" ht="15.75" hidden="false" customHeight="false" outlineLevel="0" collapsed="false">
      <c r="B349" s="6" t="str">
        <f aca="false" t="array" ref="B349:B349">IFERROR(xlookup(F349,contacts!A:A,contacts!C:C),"")</f>
        <v/>
      </c>
      <c r="E349" s="19"/>
      <c r="F349" s="8" t="str">
        <f aca="false" t="array" ref="F349:F349">IFERROR(xlookup(E349,contacts!B:B,contacts!A:A),"")</f>
        <v/>
      </c>
      <c r="G349" s="19"/>
      <c r="H349" s="8" t="str">
        <f aca="false">IFERROR(__xludf.dummyfunction("IFERROR(INDEX(FILTER(addresses!B:B, (addresses!A:A=F349)*(addresses!C:C=G349)), 1), """")"),"")</f>
        <v/>
      </c>
      <c r="J349" s="10"/>
    </row>
    <row r="350" customFormat="false" ht="15.75" hidden="false" customHeight="false" outlineLevel="0" collapsed="false">
      <c r="B350" s="6" t="str">
        <f aca="false" t="array" ref="B350:B350">IFERROR(xlookup(F350,contacts!A:A,contacts!C:C),"")</f>
        <v/>
      </c>
      <c r="E350" s="19"/>
      <c r="F350" s="8" t="str">
        <f aca="false" t="array" ref="F350:F350">IFERROR(xlookup(E350,contacts!B:B,contacts!A:A),"")</f>
        <v/>
      </c>
      <c r="G350" s="19"/>
      <c r="H350" s="8" t="str">
        <f aca="false">IFERROR(__xludf.dummyfunction("IFERROR(INDEX(FILTER(addresses!B:B, (addresses!A:A=F350)*(addresses!C:C=G350)), 1), """")"),"")</f>
        <v/>
      </c>
      <c r="J350" s="10"/>
    </row>
    <row r="351" customFormat="false" ht="15.75" hidden="false" customHeight="false" outlineLevel="0" collapsed="false">
      <c r="B351" s="6" t="str">
        <f aca="false" t="array" ref="B351:B351">IFERROR(xlookup(F351,contacts!A:A,contacts!C:C),"")</f>
        <v/>
      </c>
      <c r="E351" s="19"/>
      <c r="F351" s="8" t="str">
        <f aca="false" t="array" ref="F351:F351">IFERROR(xlookup(E351,contacts!B:B,contacts!A:A),"")</f>
        <v/>
      </c>
      <c r="G351" s="19"/>
      <c r="H351" s="8" t="str">
        <f aca="false">IFERROR(__xludf.dummyfunction("IFERROR(INDEX(FILTER(addresses!B:B, (addresses!A:A=F351)*(addresses!C:C=G351)), 1), """")"),"")</f>
        <v/>
      </c>
      <c r="J351" s="10"/>
    </row>
    <row r="352" customFormat="false" ht="15.75" hidden="false" customHeight="false" outlineLevel="0" collapsed="false">
      <c r="B352" s="6" t="str">
        <f aca="false" t="array" ref="B352:B352">IFERROR(xlookup(F352,contacts!A:A,contacts!C:C),"")</f>
        <v/>
      </c>
      <c r="E352" s="19"/>
      <c r="F352" s="8" t="str">
        <f aca="false" t="array" ref="F352:F352">IFERROR(xlookup(E352,contacts!B:B,contacts!A:A),"")</f>
        <v/>
      </c>
      <c r="G352" s="19"/>
      <c r="H352" s="8" t="str">
        <f aca="false">IFERROR(__xludf.dummyfunction("IFERROR(INDEX(FILTER(addresses!B:B, (addresses!A:A=F352)*(addresses!C:C=G352)), 1), """")"),"")</f>
        <v/>
      </c>
      <c r="J352" s="10"/>
    </row>
    <row r="353" customFormat="false" ht="15.75" hidden="false" customHeight="false" outlineLevel="0" collapsed="false">
      <c r="B353" s="6" t="str">
        <f aca="false" t="array" ref="B353:B353">IFERROR(xlookup(F353,contacts!A:A,contacts!C:C),"")</f>
        <v/>
      </c>
      <c r="E353" s="19"/>
      <c r="F353" s="8" t="str">
        <f aca="false" t="array" ref="F353:F353">IFERROR(xlookup(E353,contacts!B:B,contacts!A:A),"")</f>
        <v/>
      </c>
      <c r="G353" s="19"/>
      <c r="H353" s="8" t="str">
        <f aca="false">IFERROR(__xludf.dummyfunction("IFERROR(INDEX(FILTER(addresses!B:B, (addresses!A:A=F353)*(addresses!C:C=G353)), 1), """")"),"")</f>
        <v/>
      </c>
      <c r="J353" s="10"/>
    </row>
    <row r="354" customFormat="false" ht="15.75" hidden="false" customHeight="false" outlineLevel="0" collapsed="false">
      <c r="B354" s="6" t="str">
        <f aca="false" t="array" ref="B354:B354">IFERROR(xlookup(F354,contacts!A:A,contacts!C:C),"")</f>
        <v/>
      </c>
      <c r="E354" s="19"/>
      <c r="F354" s="8" t="str">
        <f aca="false" t="array" ref="F354:F354">IFERROR(xlookup(E354,contacts!B:B,contacts!A:A),"")</f>
        <v/>
      </c>
      <c r="G354" s="19"/>
      <c r="H354" s="8" t="str">
        <f aca="false">IFERROR(__xludf.dummyfunction("IFERROR(INDEX(FILTER(addresses!B:B, (addresses!A:A=F354)*(addresses!C:C=G354)), 1), """")"),"")</f>
        <v/>
      </c>
      <c r="J354" s="10"/>
    </row>
    <row r="355" customFormat="false" ht="15.75" hidden="false" customHeight="false" outlineLevel="0" collapsed="false">
      <c r="B355" s="6" t="str">
        <f aca="false" t="array" ref="B355:B355">IFERROR(xlookup(F355,contacts!A:A,contacts!C:C),"")</f>
        <v/>
      </c>
      <c r="E355" s="19"/>
      <c r="F355" s="8" t="str">
        <f aca="false" t="array" ref="F355:F355">IFERROR(xlookup(E355,contacts!B:B,contacts!A:A),"")</f>
        <v/>
      </c>
      <c r="G355" s="19"/>
      <c r="H355" s="8" t="str">
        <f aca="false">IFERROR(__xludf.dummyfunction("IFERROR(INDEX(FILTER(addresses!B:B, (addresses!A:A=F355)*(addresses!C:C=G355)), 1), """")"),"")</f>
        <v/>
      </c>
      <c r="J355" s="10"/>
    </row>
    <row r="356" customFormat="false" ht="15.75" hidden="false" customHeight="false" outlineLevel="0" collapsed="false">
      <c r="B356" s="6" t="str">
        <f aca="false" t="array" ref="B356:B356">IFERROR(xlookup(F356,contacts!A:A,contacts!C:C),"")</f>
        <v/>
      </c>
      <c r="E356" s="19"/>
      <c r="F356" s="8" t="str">
        <f aca="false" t="array" ref="F356:F356">IFERROR(xlookup(E356,contacts!B:B,contacts!A:A),"")</f>
        <v/>
      </c>
      <c r="G356" s="19"/>
      <c r="H356" s="8" t="str">
        <f aca="false">IFERROR(__xludf.dummyfunction("IFERROR(INDEX(FILTER(addresses!B:B, (addresses!A:A=F356)*(addresses!C:C=G356)), 1), """")"),"")</f>
        <v/>
      </c>
      <c r="J356" s="10"/>
    </row>
    <row r="357" customFormat="false" ht="15.75" hidden="false" customHeight="false" outlineLevel="0" collapsed="false">
      <c r="B357" s="6" t="str">
        <f aca="false" t="array" ref="B357:B357">IFERROR(xlookup(F357,contacts!A:A,contacts!C:C),"")</f>
        <v/>
      </c>
      <c r="E357" s="19"/>
      <c r="F357" s="8" t="str">
        <f aca="false" t="array" ref="F357:F357">IFERROR(xlookup(E357,contacts!B:B,contacts!A:A),"")</f>
        <v/>
      </c>
      <c r="G357" s="19"/>
      <c r="H357" s="8" t="str">
        <f aca="false">IFERROR(__xludf.dummyfunction("IFERROR(INDEX(FILTER(addresses!B:B, (addresses!A:A=F357)*(addresses!C:C=G357)), 1), """")"),"")</f>
        <v/>
      </c>
      <c r="J357" s="10"/>
    </row>
    <row r="358" customFormat="false" ht="15.75" hidden="false" customHeight="false" outlineLevel="0" collapsed="false">
      <c r="B358" s="6" t="str">
        <f aca="false" t="array" ref="B358:B358">IFERROR(xlookup(F358,contacts!A:A,contacts!C:C),"")</f>
        <v/>
      </c>
      <c r="E358" s="19"/>
      <c r="F358" s="8" t="str">
        <f aca="false" t="array" ref="F358:F358">IFERROR(xlookup(E358,contacts!B:B,contacts!A:A),"")</f>
        <v/>
      </c>
      <c r="G358" s="19"/>
      <c r="H358" s="8" t="str">
        <f aca="false">IFERROR(__xludf.dummyfunction("IFERROR(INDEX(FILTER(addresses!B:B, (addresses!A:A=F358)*(addresses!C:C=G358)), 1), """")"),"")</f>
        <v/>
      </c>
      <c r="J358" s="10"/>
    </row>
    <row r="359" customFormat="false" ht="15.75" hidden="false" customHeight="false" outlineLevel="0" collapsed="false">
      <c r="B359" s="6" t="str">
        <f aca="false" t="array" ref="B359:B359">IFERROR(xlookup(F359,contacts!A:A,contacts!C:C),"")</f>
        <v/>
      </c>
      <c r="E359" s="19"/>
      <c r="F359" s="8" t="str">
        <f aca="false" t="array" ref="F359:F359">IFERROR(xlookup(E359,contacts!B:B,contacts!A:A),"")</f>
        <v/>
      </c>
      <c r="G359" s="19"/>
      <c r="H359" s="8" t="str">
        <f aca="false">IFERROR(__xludf.dummyfunction("IFERROR(INDEX(FILTER(addresses!B:B, (addresses!A:A=F359)*(addresses!C:C=G359)), 1), """")"),"")</f>
        <v/>
      </c>
      <c r="J359" s="10"/>
    </row>
    <row r="360" customFormat="false" ht="15.75" hidden="false" customHeight="false" outlineLevel="0" collapsed="false">
      <c r="B360" s="6" t="str">
        <f aca="false" t="array" ref="B360:B360">IFERROR(xlookup(F360,contacts!A:A,contacts!C:C),"")</f>
        <v/>
      </c>
      <c r="E360" s="19"/>
      <c r="F360" s="8" t="str">
        <f aca="false" t="array" ref="F360:F360">IFERROR(xlookup(E360,contacts!B:B,contacts!A:A),"")</f>
        <v/>
      </c>
      <c r="G360" s="19"/>
      <c r="H360" s="8" t="str">
        <f aca="false">IFERROR(__xludf.dummyfunction("IFERROR(INDEX(FILTER(addresses!B:B, (addresses!A:A=F360)*(addresses!C:C=G360)), 1), """")"),"")</f>
        <v/>
      </c>
      <c r="J360" s="10"/>
    </row>
    <row r="361" customFormat="false" ht="15.75" hidden="false" customHeight="false" outlineLevel="0" collapsed="false">
      <c r="B361" s="6" t="str">
        <f aca="false" t="array" ref="B361:B361">IFERROR(xlookup(F361,contacts!A:A,contacts!C:C),"")</f>
        <v/>
      </c>
      <c r="E361" s="19"/>
      <c r="F361" s="8" t="str">
        <f aca="false" t="array" ref="F361:F361">IFERROR(xlookup(E361,contacts!B:B,contacts!A:A),"")</f>
        <v/>
      </c>
      <c r="G361" s="19"/>
      <c r="H361" s="8" t="str">
        <f aca="false">IFERROR(__xludf.dummyfunction("IFERROR(INDEX(FILTER(addresses!B:B, (addresses!A:A=F361)*(addresses!C:C=G361)), 1), """")"),"")</f>
        <v/>
      </c>
      <c r="J361" s="10"/>
    </row>
    <row r="362" customFormat="false" ht="15.75" hidden="false" customHeight="false" outlineLevel="0" collapsed="false">
      <c r="B362" s="6" t="str">
        <f aca="false" t="array" ref="B362:B362">IFERROR(xlookup(F362,contacts!A:A,contacts!C:C),"")</f>
        <v/>
      </c>
      <c r="E362" s="19"/>
      <c r="F362" s="8" t="str">
        <f aca="false" t="array" ref="F362:F362">IFERROR(xlookup(E362,contacts!B:B,contacts!A:A),"")</f>
        <v/>
      </c>
      <c r="G362" s="19"/>
      <c r="H362" s="8" t="str">
        <f aca="false">IFERROR(__xludf.dummyfunction("IFERROR(INDEX(FILTER(addresses!B:B, (addresses!A:A=F362)*(addresses!C:C=G362)), 1), """")"),"")</f>
        <v/>
      </c>
      <c r="J362" s="10"/>
    </row>
    <row r="363" customFormat="false" ht="15.75" hidden="false" customHeight="false" outlineLevel="0" collapsed="false">
      <c r="B363" s="6" t="str">
        <f aca="false" t="array" ref="B363:B363">IFERROR(xlookup(F363,contacts!A:A,contacts!C:C),"")</f>
        <v/>
      </c>
      <c r="E363" s="19"/>
      <c r="F363" s="8" t="str">
        <f aca="false" t="array" ref="F363:F363">IFERROR(xlookup(E363,contacts!B:B,contacts!A:A),"")</f>
        <v/>
      </c>
      <c r="G363" s="19"/>
      <c r="H363" s="8" t="str">
        <f aca="false">IFERROR(__xludf.dummyfunction("IFERROR(INDEX(FILTER(addresses!B:B, (addresses!A:A=F363)*(addresses!C:C=G363)), 1), """")"),"")</f>
        <v/>
      </c>
      <c r="J363" s="10"/>
    </row>
    <row r="364" customFormat="false" ht="15.75" hidden="false" customHeight="false" outlineLevel="0" collapsed="false">
      <c r="B364" s="6" t="str">
        <f aca="false" t="array" ref="B364:B364">IFERROR(xlookup(F364,contacts!A:A,contacts!C:C),"")</f>
        <v/>
      </c>
      <c r="E364" s="19"/>
      <c r="F364" s="8" t="str">
        <f aca="false" t="array" ref="F364:F364">IFERROR(xlookup(E364,contacts!B:B,contacts!A:A),"")</f>
        <v/>
      </c>
      <c r="G364" s="19"/>
      <c r="H364" s="8" t="str">
        <f aca="false">IFERROR(__xludf.dummyfunction("IFERROR(INDEX(FILTER(addresses!B:B, (addresses!A:A=F364)*(addresses!C:C=G364)), 1), """")"),"")</f>
        <v/>
      </c>
      <c r="J364" s="10"/>
    </row>
    <row r="365" customFormat="false" ht="15.75" hidden="false" customHeight="false" outlineLevel="0" collapsed="false">
      <c r="B365" s="6" t="str">
        <f aca="false" t="array" ref="B365:B365">IFERROR(xlookup(F365,contacts!A:A,contacts!C:C),"")</f>
        <v/>
      </c>
      <c r="E365" s="19"/>
      <c r="F365" s="8" t="str">
        <f aca="false" t="array" ref="F365:F365">IFERROR(xlookup(E365,contacts!B:B,contacts!A:A),"")</f>
        <v/>
      </c>
      <c r="G365" s="19"/>
      <c r="H365" s="8" t="str">
        <f aca="false">IFERROR(__xludf.dummyfunction("IFERROR(INDEX(FILTER(addresses!B:B, (addresses!A:A=F365)*(addresses!C:C=G365)), 1), """")"),"")</f>
        <v/>
      </c>
      <c r="J365" s="10"/>
    </row>
    <row r="366" customFormat="false" ht="15.75" hidden="false" customHeight="false" outlineLevel="0" collapsed="false">
      <c r="B366" s="6" t="str">
        <f aca="false" t="array" ref="B366:B366">IFERROR(xlookup(F366,contacts!A:A,contacts!C:C),"")</f>
        <v/>
      </c>
      <c r="E366" s="19"/>
      <c r="F366" s="8" t="str">
        <f aca="false" t="array" ref="F366:F366">IFERROR(xlookup(E366,contacts!B:B,contacts!A:A),"")</f>
        <v/>
      </c>
      <c r="G366" s="19"/>
      <c r="H366" s="8" t="str">
        <f aca="false">IFERROR(__xludf.dummyfunction("IFERROR(INDEX(FILTER(addresses!B:B, (addresses!A:A=F366)*(addresses!C:C=G366)), 1), """")"),"")</f>
        <v/>
      </c>
      <c r="J366" s="10"/>
    </row>
    <row r="367" customFormat="false" ht="15.75" hidden="false" customHeight="false" outlineLevel="0" collapsed="false">
      <c r="B367" s="6" t="str">
        <f aca="false" t="array" ref="B367:B367">IFERROR(xlookup(F367,contacts!A:A,contacts!C:C),"")</f>
        <v/>
      </c>
      <c r="E367" s="19"/>
      <c r="F367" s="8" t="str">
        <f aca="false" t="array" ref="F367:F367">IFERROR(xlookup(E367,contacts!B:B,contacts!A:A),"")</f>
        <v/>
      </c>
      <c r="G367" s="19"/>
      <c r="H367" s="8" t="str">
        <f aca="false">IFERROR(__xludf.dummyfunction("IFERROR(INDEX(FILTER(addresses!B:B, (addresses!A:A=F367)*(addresses!C:C=G367)), 1), """")"),"")</f>
        <v/>
      </c>
      <c r="J367" s="10"/>
    </row>
    <row r="368" customFormat="false" ht="15.75" hidden="false" customHeight="false" outlineLevel="0" collapsed="false">
      <c r="B368" s="6" t="str">
        <f aca="false" t="array" ref="B368:B368">IFERROR(xlookup(F368,contacts!A:A,contacts!C:C),"")</f>
        <v/>
      </c>
      <c r="E368" s="19"/>
      <c r="F368" s="8" t="str">
        <f aca="false" t="array" ref="F368:F368">IFERROR(xlookup(E368,contacts!B:B,contacts!A:A),"")</f>
        <v/>
      </c>
      <c r="G368" s="19"/>
      <c r="H368" s="8" t="str">
        <f aca="false">IFERROR(__xludf.dummyfunction("IFERROR(INDEX(FILTER(addresses!B:B, (addresses!A:A=F368)*(addresses!C:C=G368)), 1), """")"),"")</f>
        <v/>
      </c>
      <c r="J368" s="10"/>
    </row>
    <row r="369" customFormat="false" ht="15.75" hidden="false" customHeight="false" outlineLevel="0" collapsed="false">
      <c r="B369" s="6" t="str">
        <f aca="false" t="array" ref="B369:B369">IFERROR(xlookup(F369,contacts!A:A,contacts!C:C),"")</f>
        <v/>
      </c>
      <c r="E369" s="19"/>
      <c r="F369" s="8" t="str">
        <f aca="false" t="array" ref="F369:F369">IFERROR(xlookup(E369,contacts!B:B,contacts!A:A),"")</f>
        <v/>
      </c>
      <c r="G369" s="19"/>
      <c r="H369" s="8" t="str">
        <f aca="false">IFERROR(__xludf.dummyfunction("IFERROR(INDEX(FILTER(addresses!B:B, (addresses!A:A=F369)*(addresses!C:C=G369)), 1), """")"),"")</f>
        <v/>
      </c>
      <c r="J369" s="10"/>
    </row>
    <row r="370" customFormat="false" ht="15.75" hidden="false" customHeight="false" outlineLevel="0" collapsed="false">
      <c r="B370" s="6" t="str">
        <f aca="false" t="array" ref="B370:B370">IFERROR(xlookup(F370,contacts!A:A,contacts!C:C),"")</f>
        <v/>
      </c>
      <c r="E370" s="19"/>
      <c r="F370" s="8" t="str">
        <f aca="false" t="array" ref="F370:F370">IFERROR(xlookup(E370,contacts!B:B,contacts!A:A),"")</f>
        <v/>
      </c>
      <c r="G370" s="19"/>
      <c r="H370" s="8" t="str">
        <f aca="false">IFERROR(__xludf.dummyfunction("IFERROR(INDEX(FILTER(addresses!B:B, (addresses!A:A=F370)*(addresses!C:C=G370)), 1), """")"),"")</f>
        <v/>
      </c>
      <c r="J370" s="10"/>
    </row>
    <row r="371" customFormat="false" ht="15.75" hidden="false" customHeight="false" outlineLevel="0" collapsed="false">
      <c r="B371" s="6" t="str">
        <f aca="false" t="array" ref="B371:B371">IFERROR(xlookup(F371,contacts!A:A,contacts!C:C),"")</f>
        <v/>
      </c>
      <c r="E371" s="19"/>
      <c r="F371" s="8" t="str">
        <f aca="false" t="array" ref="F371:F371">IFERROR(xlookup(E371,contacts!B:B,contacts!A:A),"")</f>
        <v/>
      </c>
      <c r="G371" s="19"/>
      <c r="H371" s="8" t="str">
        <f aca="false">IFERROR(__xludf.dummyfunction("IFERROR(INDEX(FILTER(addresses!B:B, (addresses!A:A=F371)*(addresses!C:C=G371)), 1), """")"),"")</f>
        <v/>
      </c>
      <c r="J371" s="10"/>
    </row>
    <row r="372" customFormat="false" ht="15.75" hidden="false" customHeight="false" outlineLevel="0" collapsed="false">
      <c r="B372" s="6" t="str">
        <f aca="false" t="array" ref="B372:B372">IFERROR(xlookup(F372,contacts!A:A,contacts!C:C),"")</f>
        <v/>
      </c>
      <c r="E372" s="19"/>
      <c r="F372" s="8" t="str">
        <f aca="false" t="array" ref="F372:F372">IFERROR(xlookup(E372,contacts!B:B,contacts!A:A),"")</f>
        <v/>
      </c>
      <c r="G372" s="19"/>
      <c r="H372" s="8" t="str">
        <f aca="false">IFERROR(__xludf.dummyfunction("IFERROR(INDEX(FILTER(addresses!B:B, (addresses!A:A=F372)*(addresses!C:C=G372)), 1), """")"),"")</f>
        <v/>
      </c>
      <c r="J372" s="10"/>
    </row>
    <row r="373" customFormat="false" ht="15.75" hidden="false" customHeight="false" outlineLevel="0" collapsed="false">
      <c r="B373" s="6" t="str">
        <f aca="false" t="array" ref="B373:B373">IFERROR(xlookup(F373,contacts!A:A,contacts!C:C),"")</f>
        <v/>
      </c>
      <c r="E373" s="19"/>
      <c r="F373" s="8" t="str">
        <f aca="false" t="array" ref="F373:F373">IFERROR(xlookup(E373,contacts!B:B,contacts!A:A),"")</f>
        <v/>
      </c>
      <c r="G373" s="19"/>
      <c r="H373" s="8" t="str">
        <f aca="false">IFERROR(__xludf.dummyfunction("IFERROR(INDEX(FILTER(addresses!B:B, (addresses!A:A=F373)*(addresses!C:C=G373)), 1), """")"),"")</f>
        <v/>
      </c>
      <c r="J373" s="10"/>
    </row>
    <row r="374" customFormat="false" ht="15.75" hidden="false" customHeight="false" outlineLevel="0" collapsed="false">
      <c r="B374" s="6" t="str">
        <f aca="false" t="array" ref="B374:B374">IFERROR(xlookup(F374,contacts!A:A,contacts!C:C),"")</f>
        <v/>
      </c>
      <c r="E374" s="19"/>
      <c r="F374" s="8" t="str">
        <f aca="false" t="array" ref="F374:F374">IFERROR(xlookup(E374,contacts!B:B,contacts!A:A),"")</f>
        <v/>
      </c>
      <c r="G374" s="19"/>
      <c r="H374" s="8" t="str">
        <f aca="false">IFERROR(__xludf.dummyfunction("IFERROR(INDEX(FILTER(addresses!B:B, (addresses!A:A=F374)*(addresses!C:C=G374)), 1), """")"),"")</f>
        <v/>
      </c>
      <c r="J374" s="10"/>
    </row>
    <row r="375" customFormat="false" ht="15.75" hidden="false" customHeight="false" outlineLevel="0" collapsed="false">
      <c r="B375" s="6" t="str">
        <f aca="false" t="array" ref="B375:B375">IFERROR(xlookup(F375,contacts!A:A,contacts!C:C),"")</f>
        <v/>
      </c>
      <c r="E375" s="19"/>
      <c r="F375" s="8" t="str">
        <f aca="false" t="array" ref="F375:F375">IFERROR(xlookup(E375,contacts!B:B,contacts!A:A),"")</f>
        <v/>
      </c>
      <c r="G375" s="19"/>
      <c r="H375" s="8" t="str">
        <f aca="false">IFERROR(__xludf.dummyfunction("IFERROR(INDEX(FILTER(addresses!B:B, (addresses!A:A=F375)*(addresses!C:C=G375)), 1), """")"),"")</f>
        <v/>
      </c>
      <c r="J375" s="10"/>
    </row>
    <row r="376" customFormat="false" ht="15.75" hidden="false" customHeight="false" outlineLevel="0" collapsed="false">
      <c r="B376" s="6" t="str">
        <f aca="false" t="array" ref="B376:B376">IFERROR(xlookup(F376,contacts!A:A,contacts!C:C),"")</f>
        <v/>
      </c>
      <c r="E376" s="19"/>
      <c r="F376" s="8" t="str">
        <f aca="false" t="array" ref="F376:F376">IFERROR(xlookup(E376,contacts!B:B,contacts!A:A),"")</f>
        <v/>
      </c>
      <c r="G376" s="19"/>
      <c r="H376" s="8" t="str">
        <f aca="false">IFERROR(__xludf.dummyfunction("IFERROR(INDEX(FILTER(addresses!B:B, (addresses!A:A=F376)*(addresses!C:C=G376)), 1), """")"),"")</f>
        <v/>
      </c>
      <c r="J376" s="10"/>
    </row>
    <row r="377" customFormat="false" ht="15.75" hidden="false" customHeight="false" outlineLevel="0" collapsed="false">
      <c r="B377" s="6" t="str">
        <f aca="false" t="array" ref="B377:B377">IFERROR(xlookup(F377,contacts!A:A,contacts!C:C),"")</f>
        <v/>
      </c>
      <c r="E377" s="19"/>
      <c r="F377" s="8" t="str">
        <f aca="false" t="array" ref="F377:F377">IFERROR(xlookup(E377,contacts!B:B,contacts!A:A),"")</f>
        <v/>
      </c>
      <c r="G377" s="19"/>
      <c r="H377" s="8" t="str">
        <f aca="false">IFERROR(__xludf.dummyfunction("IFERROR(INDEX(FILTER(addresses!B:B, (addresses!A:A=F377)*(addresses!C:C=G377)), 1), """")"),"")</f>
        <v/>
      </c>
      <c r="J377" s="10"/>
    </row>
    <row r="378" customFormat="false" ht="15.75" hidden="false" customHeight="false" outlineLevel="0" collapsed="false">
      <c r="B378" s="6" t="str">
        <f aca="false" t="array" ref="B378:B378">IFERROR(xlookup(F378,contacts!A:A,contacts!C:C),"")</f>
        <v/>
      </c>
      <c r="E378" s="19"/>
      <c r="F378" s="8" t="str">
        <f aca="false" t="array" ref="F378:F378">IFERROR(xlookup(E378,contacts!B:B,contacts!A:A),"")</f>
        <v/>
      </c>
      <c r="G378" s="19"/>
      <c r="H378" s="8" t="str">
        <f aca="false">IFERROR(__xludf.dummyfunction("IFERROR(INDEX(FILTER(addresses!B:B, (addresses!A:A=F378)*(addresses!C:C=G378)), 1), """")"),"")</f>
        <v/>
      </c>
      <c r="J378" s="10"/>
    </row>
    <row r="379" customFormat="false" ht="15.75" hidden="false" customHeight="false" outlineLevel="0" collapsed="false">
      <c r="B379" s="6" t="str">
        <f aca="false" t="array" ref="B379:B379">IFERROR(xlookup(F379,contacts!A:A,contacts!C:C),"")</f>
        <v/>
      </c>
      <c r="E379" s="19"/>
      <c r="F379" s="8" t="str">
        <f aca="false" t="array" ref="F379:F379">IFERROR(xlookup(E379,contacts!B:B,contacts!A:A),"")</f>
        <v/>
      </c>
      <c r="G379" s="19"/>
      <c r="H379" s="8" t="str">
        <f aca="false">IFERROR(__xludf.dummyfunction("IFERROR(INDEX(FILTER(addresses!B:B, (addresses!A:A=F379)*(addresses!C:C=G379)), 1), """")"),"")</f>
        <v/>
      </c>
      <c r="J379" s="10"/>
    </row>
    <row r="380" customFormat="false" ht="15.75" hidden="false" customHeight="false" outlineLevel="0" collapsed="false">
      <c r="B380" s="6" t="str">
        <f aca="false" t="array" ref="B380:B380">IFERROR(xlookup(F380,contacts!A:A,contacts!C:C),"")</f>
        <v/>
      </c>
      <c r="E380" s="19"/>
      <c r="F380" s="8" t="str">
        <f aca="false" t="array" ref="F380:F380">IFERROR(xlookup(E380,contacts!B:B,contacts!A:A),"")</f>
        <v/>
      </c>
      <c r="G380" s="19"/>
      <c r="H380" s="8" t="str">
        <f aca="false">IFERROR(__xludf.dummyfunction("IFERROR(INDEX(FILTER(addresses!B:B, (addresses!A:A=F380)*(addresses!C:C=G380)), 1), """")"),"")</f>
        <v/>
      </c>
      <c r="J380" s="10"/>
    </row>
    <row r="381" customFormat="false" ht="15.75" hidden="false" customHeight="false" outlineLevel="0" collapsed="false">
      <c r="B381" s="6" t="str">
        <f aca="false" t="array" ref="B381:B381">IFERROR(xlookup(F381,contacts!A:A,contacts!C:C),"")</f>
        <v/>
      </c>
      <c r="E381" s="19"/>
      <c r="F381" s="8" t="str">
        <f aca="false" t="array" ref="F381:F381">IFERROR(xlookup(E381,contacts!B:B,contacts!A:A),"")</f>
        <v/>
      </c>
      <c r="G381" s="19"/>
      <c r="H381" s="8" t="str">
        <f aca="false">IFERROR(__xludf.dummyfunction("IFERROR(INDEX(FILTER(addresses!B:B, (addresses!A:A=F381)*(addresses!C:C=G381)), 1), """")"),"")</f>
        <v/>
      </c>
      <c r="J381" s="10"/>
    </row>
    <row r="382" customFormat="false" ht="15.75" hidden="false" customHeight="false" outlineLevel="0" collapsed="false">
      <c r="B382" s="6" t="str">
        <f aca="false" t="array" ref="B382:B382">IFERROR(xlookup(F382,contacts!A:A,contacts!C:C),"")</f>
        <v/>
      </c>
      <c r="E382" s="19"/>
      <c r="F382" s="8" t="str">
        <f aca="false" t="array" ref="F382:F382">IFERROR(xlookup(E382,contacts!B:B,contacts!A:A),"")</f>
        <v/>
      </c>
      <c r="G382" s="19"/>
      <c r="H382" s="8" t="str">
        <f aca="false">IFERROR(__xludf.dummyfunction("IFERROR(INDEX(FILTER(addresses!B:B, (addresses!A:A=F382)*(addresses!C:C=G382)), 1), """")"),"")</f>
        <v/>
      </c>
      <c r="J382" s="10"/>
    </row>
    <row r="383" customFormat="false" ht="15.75" hidden="false" customHeight="false" outlineLevel="0" collapsed="false">
      <c r="B383" s="6" t="str">
        <f aca="false" t="array" ref="B383:B383">IFERROR(xlookup(F383,contacts!A:A,contacts!C:C),"")</f>
        <v/>
      </c>
      <c r="E383" s="19"/>
      <c r="F383" s="8" t="str">
        <f aca="false" t="array" ref="F383:F383">IFERROR(xlookup(E383,contacts!B:B,contacts!A:A),"")</f>
        <v/>
      </c>
      <c r="G383" s="19"/>
      <c r="H383" s="8" t="str">
        <f aca="false">IFERROR(__xludf.dummyfunction("IFERROR(INDEX(FILTER(addresses!B:B, (addresses!A:A=F383)*(addresses!C:C=G383)), 1), """")"),"")</f>
        <v/>
      </c>
      <c r="J383" s="10"/>
    </row>
    <row r="384" customFormat="false" ht="15.75" hidden="false" customHeight="false" outlineLevel="0" collapsed="false">
      <c r="B384" s="6" t="str">
        <f aca="false" t="array" ref="B384:B384">IFERROR(xlookup(F384,contacts!A:A,contacts!C:C),"")</f>
        <v/>
      </c>
      <c r="E384" s="19"/>
      <c r="F384" s="8" t="str">
        <f aca="false" t="array" ref="F384:F384">IFERROR(xlookup(E384,contacts!B:B,contacts!A:A),"")</f>
        <v/>
      </c>
      <c r="G384" s="19"/>
      <c r="H384" s="8" t="str">
        <f aca="false">IFERROR(__xludf.dummyfunction("IFERROR(INDEX(FILTER(addresses!B:B, (addresses!A:A=F384)*(addresses!C:C=G384)), 1), """")"),"")</f>
        <v/>
      </c>
      <c r="J384" s="10"/>
    </row>
    <row r="385" customFormat="false" ht="15.75" hidden="false" customHeight="false" outlineLevel="0" collapsed="false">
      <c r="B385" s="6" t="str">
        <f aca="false" t="array" ref="B385:B385">IFERROR(xlookup(F385,contacts!A:A,contacts!C:C),"")</f>
        <v/>
      </c>
      <c r="E385" s="19"/>
      <c r="F385" s="8" t="str">
        <f aca="false" t="array" ref="F385:F385">IFERROR(xlookup(E385,contacts!B:B,contacts!A:A),"")</f>
        <v/>
      </c>
      <c r="G385" s="19"/>
      <c r="H385" s="8" t="str">
        <f aca="false">IFERROR(__xludf.dummyfunction("IFERROR(INDEX(FILTER(addresses!B:B, (addresses!A:A=F385)*(addresses!C:C=G385)), 1), """")"),"")</f>
        <v/>
      </c>
      <c r="J385" s="10"/>
    </row>
    <row r="386" customFormat="false" ht="15.75" hidden="false" customHeight="false" outlineLevel="0" collapsed="false">
      <c r="B386" s="6" t="str">
        <f aca="false" t="array" ref="B386:B386">IFERROR(xlookup(F386,contacts!A:A,contacts!C:C),"")</f>
        <v/>
      </c>
      <c r="E386" s="19"/>
      <c r="F386" s="8" t="str">
        <f aca="false" t="array" ref="F386:F386">IFERROR(xlookup(E386,contacts!B:B,contacts!A:A),"")</f>
        <v/>
      </c>
      <c r="G386" s="19"/>
      <c r="H386" s="8" t="str">
        <f aca="false">IFERROR(__xludf.dummyfunction("IFERROR(INDEX(FILTER(addresses!B:B, (addresses!A:A=F386)*(addresses!C:C=G386)), 1), """")"),"")</f>
        <v/>
      </c>
      <c r="J386" s="10"/>
    </row>
    <row r="387" customFormat="false" ht="15.75" hidden="false" customHeight="false" outlineLevel="0" collapsed="false">
      <c r="B387" s="6" t="str">
        <f aca="false" t="array" ref="B387:B387">IFERROR(xlookup(F387,contacts!A:A,contacts!C:C),"")</f>
        <v/>
      </c>
      <c r="E387" s="19"/>
      <c r="F387" s="8" t="str">
        <f aca="false" t="array" ref="F387:F387">IFERROR(xlookup(E387,contacts!B:B,contacts!A:A),"")</f>
        <v/>
      </c>
      <c r="G387" s="19"/>
      <c r="H387" s="8" t="str">
        <f aca="false">IFERROR(__xludf.dummyfunction("IFERROR(INDEX(FILTER(addresses!B:B, (addresses!A:A=F387)*(addresses!C:C=G387)), 1), """")"),"")</f>
        <v/>
      </c>
      <c r="J387" s="10"/>
    </row>
    <row r="388" customFormat="false" ht="15.75" hidden="false" customHeight="false" outlineLevel="0" collapsed="false">
      <c r="B388" s="6" t="str">
        <f aca="false" t="array" ref="B388:B388">IFERROR(xlookup(F388,contacts!A:A,contacts!C:C),"")</f>
        <v/>
      </c>
      <c r="E388" s="19"/>
      <c r="F388" s="8" t="str">
        <f aca="false" t="array" ref="F388:F388">IFERROR(xlookup(E388,contacts!B:B,contacts!A:A),"")</f>
        <v/>
      </c>
      <c r="G388" s="19"/>
      <c r="H388" s="8" t="str">
        <f aca="false">IFERROR(__xludf.dummyfunction("IFERROR(INDEX(FILTER(addresses!B:B, (addresses!A:A=F388)*(addresses!C:C=G388)), 1), """")"),"")</f>
        <v/>
      </c>
      <c r="J388" s="10"/>
    </row>
    <row r="389" customFormat="false" ht="15.75" hidden="false" customHeight="false" outlineLevel="0" collapsed="false">
      <c r="B389" s="6" t="str">
        <f aca="false" t="array" ref="B389:B389">IFERROR(xlookup(F389,contacts!A:A,contacts!C:C),"")</f>
        <v/>
      </c>
      <c r="E389" s="19"/>
      <c r="F389" s="8" t="str">
        <f aca="false" t="array" ref="F389:F389">IFERROR(xlookup(E389,contacts!B:B,contacts!A:A),"")</f>
        <v/>
      </c>
      <c r="G389" s="19"/>
      <c r="H389" s="8" t="str">
        <f aca="false">IFERROR(__xludf.dummyfunction("IFERROR(INDEX(FILTER(addresses!B:B, (addresses!A:A=F389)*(addresses!C:C=G389)), 1), """")"),"")</f>
        <v/>
      </c>
      <c r="J389" s="10"/>
    </row>
    <row r="390" customFormat="false" ht="15.75" hidden="false" customHeight="false" outlineLevel="0" collapsed="false">
      <c r="B390" s="6" t="str">
        <f aca="false" t="array" ref="B390:B390">IFERROR(xlookup(F390,contacts!A:A,contacts!C:C),"")</f>
        <v/>
      </c>
      <c r="E390" s="19"/>
      <c r="F390" s="8" t="str">
        <f aca="false" t="array" ref="F390:F390">IFERROR(xlookup(E390,contacts!B:B,contacts!A:A),"")</f>
        <v/>
      </c>
      <c r="G390" s="19"/>
      <c r="H390" s="8" t="str">
        <f aca="false">IFERROR(__xludf.dummyfunction("IFERROR(INDEX(FILTER(addresses!B:B, (addresses!A:A=F390)*(addresses!C:C=G390)), 1), """")"),"")</f>
        <v/>
      </c>
      <c r="J390" s="10"/>
    </row>
    <row r="391" customFormat="false" ht="15.75" hidden="false" customHeight="false" outlineLevel="0" collapsed="false">
      <c r="B391" s="6" t="str">
        <f aca="false" t="array" ref="B391:B391">IFERROR(xlookup(F391,contacts!A:A,contacts!C:C),"")</f>
        <v/>
      </c>
      <c r="E391" s="19"/>
      <c r="F391" s="8" t="str">
        <f aca="false" t="array" ref="F391:F391">IFERROR(xlookup(E391,contacts!B:B,contacts!A:A),"")</f>
        <v/>
      </c>
      <c r="G391" s="19"/>
      <c r="H391" s="8" t="str">
        <f aca="false">IFERROR(__xludf.dummyfunction("IFERROR(INDEX(FILTER(addresses!B:B, (addresses!A:A=F391)*(addresses!C:C=G391)), 1), """")"),"")</f>
        <v/>
      </c>
      <c r="J391" s="10"/>
    </row>
    <row r="392" customFormat="false" ht="15.75" hidden="false" customHeight="false" outlineLevel="0" collapsed="false">
      <c r="B392" s="6" t="str">
        <f aca="false" t="array" ref="B392:B392">IFERROR(xlookup(F392,contacts!A:A,contacts!C:C),"")</f>
        <v/>
      </c>
      <c r="E392" s="19"/>
      <c r="F392" s="8" t="str">
        <f aca="false" t="array" ref="F392:F392">IFERROR(xlookup(E392,contacts!B:B,contacts!A:A),"")</f>
        <v/>
      </c>
      <c r="G392" s="19"/>
      <c r="H392" s="8" t="str">
        <f aca="false">IFERROR(__xludf.dummyfunction("IFERROR(INDEX(FILTER(addresses!B:B, (addresses!A:A=F392)*(addresses!C:C=G392)), 1), """")"),"")</f>
        <v/>
      </c>
      <c r="J392" s="10"/>
    </row>
    <row r="393" customFormat="false" ht="15.75" hidden="false" customHeight="false" outlineLevel="0" collapsed="false">
      <c r="B393" s="6" t="str">
        <f aca="false" t="array" ref="B393:B393">IFERROR(xlookup(F393,contacts!A:A,contacts!C:C),"")</f>
        <v/>
      </c>
      <c r="E393" s="19"/>
      <c r="F393" s="8" t="str">
        <f aca="false" t="array" ref="F393:F393">IFERROR(xlookup(E393,contacts!B:B,contacts!A:A),"")</f>
        <v/>
      </c>
      <c r="G393" s="19"/>
      <c r="H393" s="8" t="str">
        <f aca="false">IFERROR(__xludf.dummyfunction("IFERROR(INDEX(FILTER(addresses!B:B, (addresses!A:A=F393)*(addresses!C:C=G393)), 1), """")"),"")</f>
        <v/>
      </c>
      <c r="J393" s="10"/>
    </row>
    <row r="394" customFormat="false" ht="15.75" hidden="false" customHeight="false" outlineLevel="0" collapsed="false">
      <c r="B394" s="6" t="str">
        <f aca="false" t="array" ref="B394:B394">IFERROR(xlookup(F394,contacts!A:A,contacts!C:C),"")</f>
        <v/>
      </c>
      <c r="E394" s="19"/>
      <c r="F394" s="8" t="str">
        <f aca="false" t="array" ref="F394:F394">IFERROR(xlookup(E394,contacts!B:B,contacts!A:A),"")</f>
        <v/>
      </c>
      <c r="G394" s="19"/>
      <c r="H394" s="8" t="str">
        <f aca="false">IFERROR(__xludf.dummyfunction("IFERROR(INDEX(FILTER(addresses!B:B, (addresses!A:A=F394)*(addresses!C:C=G394)), 1), """")"),"")</f>
        <v/>
      </c>
      <c r="J394" s="10"/>
    </row>
    <row r="395" customFormat="false" ht="15.75" hidden="false" customHeight="false" outlineLevel="0" collapsed="false">
      <c r="B395" s="6" t="str">
        <f aca="false" t="array" ref="B395:B395">IFERROR(xlookup(F395,contacts!A:A,contacts!C:C),"")</f>
        <v/>
      </c>
      <c r="E395" s="19"/>
      <c r="F395" s="8" t="str">
        <f aca="false" t="array" ref="F395:F395">IFERROR(xlookup(E395,contacts!B:B,contacts!A:A),"")</f>
        <v/>
      </c>
      <c r="G395" s="19"/>
      <c r="H395" s="8" t="str">
        <f aca="false">IFERROR(__xludf.dummyfunction("IFERROR(INDEX(FILTER(addresses!B:B, (addresses!A:A=F395)*(addresses!C:C=G395)), 1), """")"),"")</f>
        <v/>
      </c>
      <c r="J395" s="10"/>
    </row>
    <row r="396" customFormat="false" ht="15.75" hidden="false" customHeight="false" outlineLevel="0" collapsed="false">
      <c r="B396" s="6" t="str">
        <f aca="false" t="array" ref="B396:B396">IFERROR(xlookup(F396,contacts!A:A,contacts!C:C),"")</f>
        <v/>
      </c>
      <c r="E396" s="19"/>
      <c r="F396" s="8" t="str">
        <f aca="false" t="array" ref="F396:F396">IFERROR(xlookup(E396,contacts!B:B,contacts!A:A),"")</f>
        <v/>
      </c>
      <c r="G396" s="19"/>
      <c r="H396" s="8" t="str">
        <f aca="false">IFERROR(__xludf.dummyfunction("IFERROR(INDEX(FILTER(addresses!B:B, (addresses!A:A=F396)*(addresses!C:C=G396)), 1), """")"),"")</f>
        <v/>
      </c>
      <c r="J396" s="10"/>
    </row>
    <row r="397" customFormat="false" ht="15.75" hidden="false" customHeight="false" outlineLevel="0" collapsed="false">
      <c r="B397" s="6" t="str">
        <f aca="false" t="array" ref="B397:B397">IFERROR(xlookup(F397,contacts!A:A,contacts!C:C),"")</f>
        <v/>
      </c>
      <c r="E397" s="19"/>
      <c r="F397" s="8" t="str">
        <f aca="false" t="array" ref="F397:F397">IFERROR(xlookup(E397,contacts!B:B,contacts!A:A),"")</f>
        <v/>
      </c>
      <c r="G397" s="19"/>
      <c r="H397" s="8" t="str">
        <f aca="false">IFERROR(__xludf.dummyfunction("IFERROR(INDEX(FILTER(addresses!B:B, (addresses!A:A=F397)*(addresses!C:C=G397)), 1), """")"),"")</f>
        <v/>
      </c>
      <c r="J397" s="10"/>
    </row>
    <row r="398" customFormat="false" ht="15.75" hidden="false" customHeight="false" outlineLevel="0" collapsed="false">
      <c r="B398" s="6" t="str">
        <f aca="false" t="array" ref="B398:B398">IFERROR(xlookup(F398,contacts!A:A,contacts!C:C),"")</f>
        <v/>
      </c>
      <c r="E398" s="19"/>
      <c r="F398" s="8" t="str">
        <f aca="false" t="array" ref="F398:F398">IFERROR(xlookup(E398,contacts!B:B,contacts!A:A),"")</f>
        <v/>
      </c>
      <c r="G398" s="19"/>
      <c r="H398" s="8" t="str">
        <f aca="false">IFERROR(__xludf.dummyfunction("IFERROR(INDEX(FILTER(addresses!B:B, (addresses!A:A=F398)*(addresses!C:C=G398)), 1), """")"),"")</f>
        <v/>
      </c>
      <c r="J398" s="10"/>
    </row>
    <row r="399" customFormat="false" ht="15.75" hidden="false" customHeight="false" outlineLevel="0" collapsed="false">
      <c r="B399" s="6" t="str">
        <f aca="false" t="array" ref="B399:B399">IFERROR(xlookup(F399,contacts!A:A,contacts!C:C),"")</f>
        <v/>
      </c>
      <c r="E399" s="19"/>
      <c r="F399" s="8" t="str">
        <f aca="false" t="array" ref="F399:F399">IFERROR(xlookup(E399,contacts!B:B,contacts!A:A),"")</f>
        <v/>
      </c>
      <c r="G399" s="19"/>
      <c r="H399" s="8" t="str">
        <f aca="false">IFERROR(__xludf.dummyfunction("IFERROR(INDEX(FILTER(addresses!B:B, (addresses!A:A=F399)*(addresses!C:C=G399)), 1), """")"),"")</f>
        <v/>
      </c>
      <c r="J399" s="10"/>
    </row>
    <row r="400" customFormat="false" ht="15.75" hidden="false" customHeight="false" outlineLevel="0" collapsed="false">
      <c r="B400" s="6" t="str">
        <f aca="false" t="array" ref="B400:B400">IFERROR(xlookup(F400,contacts!A:A,contacts!C:C),"")</f>
        <v/>
      </c>
      <c r="E400" s="19"/>
      <c r="F400" s="8" t="str">
        <f aca="false" t="array" ref="F400:F400">IFERROR(xlookup(E400,contacts!B:B,contacts!A:A),"")</f>
        <v/>
      </c>
      <c r="G400" s="19"/>
      <c r="H400" s="8" t="str">
        <f aca="false">IFERROR(__xludf.dummyfunction("IFERROR(INDEX(FILTER(addresses!B:B, (addresses!A:A=F400)*(addresses!C:C=G400)), 1), """")"),"")</f>
        <v/>
      </c>
      <c r="J400" s="10"/>
    </row>
    <row r="401" customFormat="false" ht="15.75" hidden="false" customHeight="false" outlineLevel="0" collapsed="false">
      <c r="B401" s="6" t="str">
        <f aca="false" t="array" ref="B401:B401">IFERROR(xlookup(F401,contacts!A:A,contacts!C:C),"")</f>
        <v/>
      </c>
      <c r="E401" s="19"/>
      <c r="F401" s="8" t="str">
        <f aca="false" t="array" ref="F401:F401">IFERROR(xlookup(E401,contacts!B:B,contacts!A:A),"")</f>
        <v/>
      </c>
      <c r="G401" s="19"/>
      <c r="H401" s="8" t="str">
        <f aca="false">IFERROR(__xludf.dummyfunction("IFERROR(INDEX(FILTER(addresses!B:B, (addresses!A:A=F401)*(addresses!C:C=G401)), 1), """")"),"")</f>
        <v/>
      </c>
      <c r="J401" s="10"/>
    </row>
    <row r="402" customFormat="false" ht="15.75" hidden="false" customHeight="false" outlineLevel="0" collapsed="false">
      <c r="B402" s="6" t="str">
        <f aca="false" t="array" ref="B402:B402">IFERROR(xlookup(F402,contacts!A:A,contacts!C:C),"")</f>
        <v/>
      </c>
      <c r="E402" s="19"/>
      <c r="F402" s="8" t="str">
        <f aca="false" t="array" ref="F402:F402">IFERROR(xlookup(E402,contacts!B:B,contacts!A:A),"")</f>
        <v/>
      </c>
      <c r="G402" s="19"/>
      <c r="H402" s="8" t="str">
        <f aca="false">IFERROR(__xludf.dummyfunction("IFERROR(INDEX(FILTER(addresses!B:B, (addresses!A:A=F402)*(addresses!C:C=G402)), 1), """")"),"")</f>
        <v/>
      </c>
      <c r="J402" s="10"/>
    </row>
    <row r="403" customFormat="false" ht="15.75" hidden="false" customHeight="false" outlineLevel="0" collapsed="false">
      <c r="B403" s="6" t="str">
        <f aca="false" t="array" ref="B403:B403">IFERROR(xlookup(F403,contacts!A:A,contacts!C:C),"")</f>
        <v/>
      </c>
      <c r="E403" s="19"/>
      <c r="F403" s="8" t="str">
        <f aca="false" t="array" ref="F403:F403">IFERROR(xlookup(E403,contacts!B:B,contacts!A:A),"")</f>
        <v/>
      </c>
      <c r="G403" s="19"/>
      <c r="H403" s="8" t="str">
        <f aca="false">IFERROR(__xludf.dummyfunction("IFERROR(INDEX(FILTER(addresses!B:B, (addresses!A:A=F403)*(addresses!C:C=G403)), 1), """")"),"")</f>
        <v/>
      </c>
      <c r="J403" s="10"/>
    </row>
    <row r="404" customFormat="false" ht="15.75" hidden="false" customHeight="false" outlineLevel="0" collapsed="false">
      <c r="B404" s="6" t="str">
        <f aca="false" t="array" ref="B404:B404">IFERROR(xlookup(F404,contacts!A:A,contacts!C:C),"")</f>
        <v/>
      </c>
      <c r="E404" s="19"/>
      <c r="F404" s="8" t="str">
        <f aca="false" t="array" ref="F404:F404">IFERROR(xlookup(E404,contacts!B:B,contacts!A:A),"")</f>
        <v/>
      </c>
      <c r="G404" s="19"/>
      <c r="H404" s="8" t="str">
        <f aca="false">IFERROR(__xludf.dummyfunction("IFERROR(INDEX(FILTER(addresses!B:B, (addresses!A:A=F404)*(addresses!C:C=G404)), 1), """")"),"")</f>
        <v/>
      </c>
      <c r="J404" s="10"/>
    </row>
    <row r="405" customFormat="false" ht="15.75" hidden="false" customHeight="false" outlineLevel="0" collapsed="false">
      <c r="B405" s="6" t="str">
        <f aca="false" t="array" ref="B405:B405">IFERROR(xlookup(F405,contacts!A:A,contacts!C:C),"")</f>
        <v/>
      </c>
      <c r="E405" s="19"/>
      <c r="F405" s="8" t="str">
        <f aca="false" t="array" ref="F405:F405">IFERROR(xlookup(E405,contacts!B:B,contacts!A:A),"")</f>
        <v/>
      </c>
      <c r="G405" s="19"/>
      <c r="H405" s="8" t="str">
        <f aca="false">IFERROR(__xludf.dummyfunction("IFERROR(INDEX(FILTER(addresses!B:B, (addresses!A:A=F405)*(addresses!C:C=G405)), 1), """")"),"")</f>
        <v/>
      </c>
      <c r="J405" s="10"/>
    </row>
    <row r="406" customFormat="false" ht="15.75" hidden="false" customHeight="false" outlineLevel="0" collapsed="false">
      <c r="B406" s="6" t="str">
        <f aca="false" t="array" ref="B406:B406">IFERROR(xlookup(F406,contacts!A:A,contacts!C:C),"")</f>
        <v/>
      </c>
      <c r="E406" s="19"/>
      <c r="F406" s="8" t="str">
        <f aca="false" t="array" ref="F406:F406">IFERROR(xlookup(E406,contacts!B:B,contacts!A:A),"")</f>
        <v/>
      </c>
      <c r="G406" s="19"/>
      <c r="H406" s="8" t="str">
        <f aca="false">IFERROR(__xludf.dummyfunction("IFERROR(INDEX(FILTER(addresses!B:B, (addresses!A:A=F406)*(addresses!C:C=G406)), 1), """")"),"")</f>
        <v/>
      </c>
      <c r="J406" s="10"/>
    </row>
    <row r="407" customFormat="false" ht="15.75" hidden="false" customHeight="false" outlineLevel="0" collapsed="false">
      <c r="B407" s="6" t="str">
        <f aca="false" t="array" ref="B407:B407">IFERROR(xlookup(F407,contacts!A:A,contacts!C:C),"")</f>
        <v/>
      </c>
      <c r="E407" s="19"/>
      <c r="F407" s="8" t="str">
        <f aca="false" t="array" ref="F407:F407">IFERROR(xlookup(E407,contacts!B:B,contacts!A:A),"")</f>
        <v/>
      </c>
      <c r="G407" s="19"/>
      <c r="H407" s="8" t="str">
        <f aca="false">IFERROR(__xludf.dummyfunction("IFERROR(INDEX(FILTER(addresses!B:B, (addresses!A:A=F407)*(addresses!C:C=G407)), 1), """")"),"")</f>
        <v/>
      </c>
      <c r="J407" s="10"/>
    </row>
    <row r="408" customFormat="false" ht="15.75" hidden="false" customHeight="false" outlineLevel="0" collapsed="false">
      <c r="B408" s="6" t="str">
        <f aca="false" t="array" ref="B408:B408">IFERROR(xlookup(F408,contacts!A:A,contacts!C:C),"")</f>
        <v/>
      </c>
      <c r="E408" s="19"/>
      <c r="F408" s="8" t="str">
        <f aca="false" t="array" ref="F408:F408">IFERROR(xlookup(E408,contacts!B:B,contacts!A:A),"")</f>
        <v/>
      </c>
      <c r="G408" s="19"/>
      <c r="H408" s="8" t="str">
        <f aca="false">IFERROR(__xludf.dummyfunction("IFERROR(INDEX(FILTER(addresses!B:B, (addresses!A:A=F408)*(addresses!C:C=G408)), 1), """")"),"")</f>
        <v/>
      </c>
      <c r="J408" s="10"/>
    </row>
    <row r="409" customFormat="false" ht="15.75" hidden="false" customHeight="false" outlineLevel="0" collapsed="false">
      <c r="B409" s="6" t="str">
        <f aca="false" t="array" ref="B409:B409">IFERROR(xlookup(F409,contacts!A:A,contacts!C:C),"")</f>
        <v/>
      </c>
      <c r="E409" s="19"/>
      <c r="F409" s="8" t="str">
        <f aca="false" t="array" ref="F409:F409">IFERROR(xlookup(E409,contacts!B:B,contacts!A:A),"")</f>
        <v/>
      </c>
      <c r="G409" s="19"/>
      <c r="H409" s="8" t="str">
        <f aca="false">IFERROR(__xludf.dummyfunction("IFERROR(INDEX(FILTER(addresses!B:B, (addresses!A:A=F409)*(addresses!C:C=G409)), 1), """")"),"")</f>
        <v/>
      </c>
      <c r="J409" s="10"/>
    </row>
    <row r="410" customFormat="false" ht="15.75" hidden="false" customHeight="false" outlineLevel="0" collapsed="false">
      <c r="B410" s="6" t="str">
        <f aca="false" t="array" ref="B410:B410">IFERROR(xlookup(F410,contacts!A:A,contacts!C:C),"")</f>
        <v/>
      </c>
      <c r="E410" s="19"/>
      <c r="F410" s="8" t="str">
        <f aca="false" t="array" ref="F410:F410">IFERROR(xlookup(E410,contacts!B:B,contacts!A:A),"")</f>
        <v/>
      </c>
      <c r="G410" s="19"/>
      <c r="H410" s="8" t="str">
        <f aca="false">IFERROR(__xludf.dummyfunction("IFERROR(INDEX(FILTER(addresses!B:B, (addresses!A:A=F410)*(addresses!C:C=G410)), 1), """")"),"")</f>
        <v/>
      </c>
      <c r="J410" s="10"/>
    </row>
    <row r="411" customFormat="false" ht="15.75" hidden="false" customHeight="false" outlineLevel="0" collapsed="false">
      <c r="B411" s="6" t="str">
        <f aca="false" t="array" ref="B411:B411">IFERROR(xlookup(F411,contacts!A:A,contacts!C:C),"")</f>
        <v/>
      </c>
      <c r="E411" s="19"/>
      <c r="F411" s="8" t="str">
        <f aca="false" t="array" ref="F411:F411">IFERROR(xlookup(E411,contacts!B:B,contacts!A:A),"")</f>
        <v/>
      </c>
      <c r="G411" s="19"/>
      <c r="H411" s="8" t="str">
        <f aca="false">IFERROR(__xludf.dummyfunction("IFERROR(INDEX(FILTER(addresses!B:B, (addresses!A:A=F411)*(addresses!C:C=G411)), 1), """")"),"")</f>
        <v/>
      </c>
      <c r="J411" s="10"/>
    </row>
    <row r="412" customFormat="false" ht="15.75" hidden="false" customHeight="false" outlineLevel="0" collapsed="false">
      <c r="B412" s="6" t="str">
        <f aca="false" t="array" ref="B412:B412">IFERROR(xlookup(F412,contacts!A:A,contacts!C:C),"")</f>
        <v/>
      </c>
      <c r="E412" s="19"/>
      <c r="F412" s="8" t="str">
        <f aca="false" t="array" ref="F412:F412">IFERROR(xlookup(E412,contacts!B:B,contacts!A:A),"")</f>
        <v/>
      </c>
      <c r="G412" s="19"/>
      <c r="H412" s="8" t="str">
        <f aca="false">IFERROR(__xludf.dummyfunction("IFERROR(INDEX(FILTER(addresses!B:B, (addresses!A:A=F412)*(addresses!C:C=G412)), 1), """")"),"")</f>
        <v/>
      </c>
      <c r="J412" s="10"/>
    </row>
    <row r="413" customFormat="false" ht="15.75" hidden="false" customHeight="false" outlineLevel="0" collapsed="false">
      <c r="B413" s="6" t="str">
        <f aca="false" t="array" ref="B413:B413">IFERROR(xlookup(F413,contacts!A:A,contacts!C:C),"")</f>
        <v/>
      </c>
      <c r="E413" s="19"/>
      <c r="F413" s="8" t="str">
        <f aca="false" t="array" ref="F413:F413">IFERROR(xlookup(E413,contacts!B:B,contacts!A:A),"")</f>
        <v/>
      </c>
      <c r="G413" s="19"/>
      <c r="H413" s="8" t="str">
        <f aca="false">IFERROR(__xludf.dummyfunction("IFERROR(INDEX(FILTER(addresses!B:B, (addresses!A:A=F413)*(addresses!C:C=G413)), 1), """")"),"")</f>
        <v/>
      </c>
      <c r="J413" s="10"/>
    </row>
    <row r="414" customFormat="false" ht="15.75" hidden="false" customHeight="false" outlineLevel="0" collapsed="false">
      <c r="B414" s="6" t="str">
        <f aca="false" t="array" ref="B414:B414">IFERROR(xlookup(F414,contacts!A:A,contacts!C:C),"")</f>
        <v/>
      </c>
      <c r="E414" s="19"/>
      <c r="F414" s="8" t="str">
        <f aca="false" t="array" ref="F414:F414">IFERROR(xlookup(E414,contacts!B:B,contacts!A:A),"")</f>
        <v/>
      </c>
      <c r="G414" s="19"/>
      <c r="H414" s="8" t="str">
        <f aca="false">IFERROR(__xludf.dummyfunction("IFERROR(INDEX(FILTER(addresses!B:B, (addresses!A:A=F414)*(addresses!C:C=G414)), 1), """")"),"")</f>
        <v/>
      </c>
      <c r="J414" s="10"/>
    </row>
    <row r="415" customFormat="false" ht="15.75" hidden="false" customHeight="false" outlineLevel="0" collapsed="false">
      <c r="B415" s="6" t="str">
        <f aca="false" t="array" ref="B415:B415">IFERROR(xlookup(F415,contacts!A:A,contacts!C:C),"")</f>
        <v/>
      </c>
      <c r="E415" s="19"/>
      <c r="F415" s="8" t="str">
        <f aca="false" t="array" ref="F415:F415">IFERROR(xlookup(E415,contacts!B:B,contacts!A:A),"")</f>
        <v/>
      </c>
      <c r="G415" s="19"/>
      <c r="H415" s="8" t="str">
        <f aca="false">IFERROR(__xludf.dummyfunction("IFERROR(INDEX(FILTER(addresses!B:B, (addresses!A:A=F415)*(addresses!C:C=G415)), 1), """")"),"")</f>
        <v/>
      </c>
      <c r="J415" s="10"/>
    </row>
    <row r="416" customFormat="false" ht="15.75" hidden="false" customHeight="false" outlineLevel="0" collapsed="false">
      <c r="B416" s="6" t="str">
        <f aca="false" t="array" ref="B416:B416">IFERROR(xlookup(F416,contacts!A:A,contacts!C:C),"")</f>
        <v/>
      </c>
      <c r="E416" s="19"/>
      <c r="F416" s="8" t="str">
        <f aca="false" t="array" ref="F416:F416">IFERROR(xlookup(E416,contacts!B:B,contacts!A:A),"")</f>
        <v/>
      </c>
      <c r="G416" s="19"/>
      <c r="H416" s="8" t="str">
        <f aca="false">IFERROR(__xludf.dummyfunction("IFERROR(INDEX(FILTER(addresses!B:B, (addresses!A:A=F416)*(addresses!C:C=G416)), 1), """")"),"")</f>
        <v/>
      </c>
      <c r="J416" s="10"/>
    </row>
    <row r="417" customFormat="false" ht="15.75" hidden="false" customHeight="false" outlineLevel="0" collapsed="false">
      <c r="B417" s="6" t="str">
        <f aca="false" t="array" ref="B417:B417">IFERROR(xlookup(F417,contacts!A:A,contacts!C:C),"")</f>
        <v/>
      </c>
      <c r="E417" s="19"/>
      <c r="F417" s="8" t="str">
        <f aca="false" t="array" ref="F417:F417">IFERROR(xlookup(E417,contacts!B:B,contacts!A:A),"")</f>
        <v/>
      </c>
      <c r="G417" s="19"/>
      <c r="H417" s="8" t="str">
        <f aca="false">IFERROR(__xludf.dummyfunction("IFERROR(INDEX(FILTER(addresses!B:B, (addresses!A:A=F417)*(addresses!C:C=G417)), 1), """")"),"")</f>
        <v/>
      </c>
      <c r="J417" s="10"/>
    </row>
    <row r="418" customFormat="false" ht="15.75" hidden="false" customHeight="false" outlineLevel="0" collapsed="false">
      <c r="B418" s="6" t="str">
        <f aca="false" t="array" ref="B418:B418">IFERROR(xlookup(F418,contacts!A:A,contacts!C:C),"")</f>
        <v/>
      </c>
      <c r="E418" s="19"/>
      <c r="F418" s="8" t="str">
        <f aca="false" t="array" ref="F418:F418">IFERROR(xlookup(E418,contacts!B:B,contacts!A:A),"")</f>
        <v/>
      </c>
      <c r="G418" s="19"/>
      <c r="H418" s="8" t="str">
        <f aca="false">IFERROR(__xludf.dummyfunction("IFERROR(INDEX(FILTER(addresses!B:B, (addresses!A:A=F418)*(addresses!C:C=G418)), 1), """")"),"")</f>
        <v/>
      </c>
      <c r="J418" s="10"/>
    </row>
    <row r="419" customFormat="false" ht="15.75" hidden="false" customHeight="false" outlineLevel="0" collapsed="false">
      <c r="B419" s="6" t="str">
        <f aca="false" t="array" ref="B419:B419">IFERROR(xlookup(F419,contacts!A:A,contacts!C:C),"")</f>
        <v/>
      </c>
      <c r="E419" s="19"/>
      <c r="F419" s="8" t="str">
        <f aca="false" t="array" ref="F419:F419">IFERROR(xlookup(E419,contacts!B:B,contacts!A:A),"")</f>
        <v/>
      </c>
      <c r="G419" s="19"/>
      <c r="H419" s="8" t="str">
        <f aca="false">IFERROR(__xludf.dummyfunction("IFERROR(INDEX(FILTER(addresses!B:B, (addresses!A:A=F419)*(addresses!C:C=G419)), 1), """")"),"")</f>
        <v/>
      </c>
      <c r="J419" s="10"/>
    </row>
    <row r="420" customFormat="false" ht="15.75" hidden="false" customHeight="false" outlineLevel="0" collapsed="false">
      <c r="B420" s="6" t="str">
        <f aca="false" t="array" ref="B420:B420">IFERROR(xlookup(F420,contacts!A:A,contacts!C:C),"")</f>
        <v/>
      </c>
      <c r="E420" s="19"/>
      <c r="F420" s="8" t="str">
        <f aca="false" t="array" ref="F420:F420">IFERROR(xlookup(E420,contacts!B:B,contacts!A:A),"")</f>
        <v/>
      </c>
      <c r="G420" s="19"/>
      <c r="H420" s="8" t="str">
        <f aca="false">IFERROR(__xludf.dummyfunction("IFERROR(INDEX(FILTER(addresses!B:B, (addresses!A:A=F420)*(addresses!C:C=G420)), 1), """")"),"")</f>
        <v/>
      </c>
      <c r="J420" s="10"/>
    </row>
    <row r="421" customFormat="false" ht="15.75" hidden="false" customHeight="false" outlineLevel="0" collapsed="false">
      <c r="B421" s="6" t="str">
        <f aca="false" t="array" ref="B421:B421">IFERROR(xlookup(F421,contacts!A:A,contacts!C:C),"")</f>
        <v/>
      </c>
      <c r="E421" s="19"/>
      <c r="F421" s="8" t="str">
        <f aca="false" t="array" ref="F421:F421">IFERROR(xlookup(E421,contacts!B:B,contacts!A:A),"")</f>
        <v/>
      </c>
      <c r="G421" s="19"/>
      <c r="H421" s="8" t="str">
        <f aca="false">IFERROR(__xludf.dummyfunction("IFERROR(INDEX(FILTER(addresses!B:B, (addresses!A:A=F421)*(addresses!C:C=G421)), 1), """")"),"")</f>
        <v/>
      </c>
      <c r="J421" s="10"/>
    </row>
    <row r="422" customFormat="false" ht="15.75" hidden="false" customHeight="false" outlineLevel="0" collapsed="false">
      <c r="B422" s="6" t="str">
        <f aca="false" t="array" ref="B422:B422">IFERROR(xlookup(F422,contacts!A:A,contacts!C:C),"")</f>
        <v/>
      </c>
      <c r="E422" s="19"/>
      <c r="F422" s="8" t="str">
        <f aca="false" t="array" ref="F422:F422">IFERROR(xlookup(E422,contacts!B:B,contacts!A:A),"")</f>
        <v/>
      </c>
      <c r="G422" s="19"/>
      <c r="H422" s="8" t="str">
        <f aca="false">IFERROR(__xludf.dummyfunction("IFERROR(INDEX(FILTER(addresses!B:B, (addresses!A:A=F422)*(addresses!C:C=G422)), 1), """")"),"")</f>
        <v/>
      </c>
      <c r="J422" s="10"/>
    </row>
    <row r="423" customFormat="false" ht="15.75" hidden="false" customHeight="false" outlineLevel="0" collapsed="false">
      <c r="B423" s="6" t="str">
        <f aca="false" t="array" ref="B423:B423">IFERROR(xlookup(F423,contacts!A:A,contacts!C:C),"")</f>
        <v/>
      </c>
      <c r="E423" s="19"/>
      <c r="F423" s="8" t="str">
        <f aca="false" t="array" ref="F423:F423">IFERROR(xlookup(E423,contacts!B:B,contacts!A:A),"")</f>
        <v/>
      </c>
      <c r="G423" s="19"/>
      <c r="H423" s="8" t="str">
        <f aca="false">IFERROR(__xludf.dummyfunction("IFERROR(INDEX(FILTER(addresses!B:B, (addresses!A:A=F423)*(addresses!C:C=G423)), 1), """")"),"")</f>
        <v/>
      </c>
      <c r="J423" s="10"/>
    </row>
    <row r="424" customFormat="false" ht="15.75" hidden="false" customHeight="false" outlineLevel="0" collapsed="false">
      <c r="B424" s="6" t="str">
        <f aca="false" t="array" ref="B424:B424">IFERROR(xlookup(F424,contacts!A:A,contacts!C:C),"")</f>
        <v/>
      </c>
      <c r="E424" s="19"/>
      <c r="F424" s="8" t="str">
        <f aca="false" t="array" ref="F424:F424">IFERROR(xlookup(E424,contacts!B:B,contacts!A:A),"")</f>
        <v/>
      </c>
      <c r="G424" s="19"/>
      <c r="H424" s="8" t="str">
        <f aca="false">IFERROR(__xludf.dummyfunction("IFERROR(INDEX(FILTER(addresses!B:B, (addresses!A:A=F424)*(addresses!C:C=G424)), 1), """")"),"")</f>
        <v/>
      </c>
      <c r="J424" s="10"/>
    </row>
    <row r="425" customFormat="false" ht="15.75" hidden="false" customHeight="false" outlineLevel="0" collapsed="false">
      <c r="B425" s="6" t="str">
        <f aca="false" t="array" ref="B425:B425">IFERROR(xlookup(F425,contacts!A:A,contacts!C:C),"")</f>
        <v/>
      </c>
      <c r="E425" s="19"/>
      <c r="F425" s="8" t="str">
        <f aca="false" t="array" ref="F425:F425">IFERROR(xlookup(E425,contacts!B:B,contacts!A:A),"")</f>
        <v/>
      </c>
      <c r="G425" s="19"/>
      <c r="H425" s="8" t="str">
        <f aca="false">IFERROR(__xludf.dummyfunction("IFERROR(INDEX(FILTER(addresses!B:B, (addresses!A:A=F425)*(addresses!C:C=G425)), 1), """")"),"")</f>
        <v/>
      </c>
      <c r="J425" s="10"/>
    </row>
    <row r="426" customFormat="false" ht="15.75" hidden="false" customHeight="false" outlineLevel="0" collapsed="false">
      <c r="B426" s="6" t="str">
        <f aca="false" t="array" ref="B426:B426">IFERROR(xlookup(F426,contacts!A:A,contacts!C:C),"")</f>
        <v/>
      </c>
      <c r="E426" s="19"/>
      <c r="F426" s="8" t="str">
        <f aca="false" t="array" ref="F426:F426">IFERROR(xlookup(E426,contacts!B:B,contacts!A:A),"")</f>
        <v/>
      </c>
      <c r="G426" s="19"/>
      <c r="H426" s="8" t="str">
        <f aca="false">IFERROR(__xludf.dummyfunction("IFERROR(INDEX(FILTER(addresses!B:B, (addresses!A:A=F426)*(addresses!C:C=G426)), 1), """")"),"")</f>
        <v/>
      </c>
      <c r="J426" s="10"/>
    </row>
    <row r="427" customFormat="false" ht="15.75" hidden="false" customHeight="false" outlineLevel="0" collapsed="false">
      <c r="B427" s="6" t="str">
        <f aca="false" t="array" ref="B427:B427">IFERROR(xlookup(F427,contacts!A:A,contacts!C:C),"")</f>
        <v/>
      </c>
      <c r="E427" s="19"/>
      <c r="F427" s="8" t="str">
        <f aca="false" t="array" ref="F427:F427">IFERROR(xlookup(E427,contacts!B:B,contacts!A:A),"")</f>
        <v/>
      </c>
      <c r="G427" s="19"/>
      <c r="H427" s="8" t="str">
        <f aca="false">IFERROR(__xludf.dummyfunction("IFERROR(INDEX(FILTER(addresses!B:B, (addresses!A:A=F427)*(addresses!C:C=G427)), 1), """")"),"")</f>
        <v/>
      </c>
      <c r="J427" s="10"/>
    </row>
    <row r="428" customFormat="false" ht="15.75" hidden="false" customHeight="false" outlineLevel="0" collapsed="false">
      <c r="B428" s="6" t="str">
        <f aca="false" t="array" ref="B428:B428">IFERROR(xlookup(F428,contacts!A:A,contacts!C:C),"")</f>
        <v/>
      </c>
      <c r="E428" s="19"/>
      <c r="F428" s="8" t="str">
        <f aca="false" t="array" ref="F428:F428">IFERROR(xlookup(E428,contacts!B:B,contacts!A:A),"")</f>
        <v/>
      </c>
      <c r="G428" s="19"/>
      <c r="H428" s="8" t="str">
        <f aca="false">IFERROR(__xludf.dummyfunction("IFERROR(INDEX(FILTER(addresses!B:B, (addresses!A:A=F428)*(addresses!C:C=G428)), 1), """")"),"")</f>
        <v/>
      </c>
      <c r="J428" s="10"/>
    </row>
    <row r="429" customFormat="false" ht="15.75" hidden="false" customHeight="false" outlineLevel="0" collapsed="false">
      <c r="B429" s="6" t="str">
        <f aca="false" t="array" ref="B429:B429">IFERROR(xlookup(F429,contacts!A:A,contacts!C:C),"")</f>
        <v/>
      </c>
      <c r="E429" s="19"/>
      <c r="F429" s="8" t="str">
        <f aca="false" t="array" ref="F429:F429">IFERROR(xlookup(E429,contacts!B:B,contacts!A:A),"")</f>
        <v/>
      </c>
      <c r="G429" s="19"/>
      <c r="H429" s="8" t="str">
        <f aca="false">IFERROR(__xludf.dummyfunction("IFERROR(INDEX(FILTER(addresses!B:B, (addresses!A:A=F429)*(addresses!C:C=G429)), 1), """")"),"")</f>
        <v/>
      </c>
      <c r="J429" s="10"/>
    </row>
    <row r="430" customFormat="false" ht="15.75" hidden="false" customHeight="false" outlineLevel="0" collapsed="false">
      <c r="B430" s="6" t="str">
        <f aca="false" t="array" ref="B430:B430">IFERROR(xlookup(F430,contacts!A:A,contacts!C:C),"")</f>
        <v/>
      </c>
      <c r="E430" s="19"/>
      <c r="F430" s="8" t="str">
        <f aca="false" t="array" ref="F430:F430">IFERROR(xlookup(E430,contacts!B:B,contacts!A:A),"")</f>
        <v/>
      </c>
      <c r="G430" s="19"/>
      <c r="H430" s="8" t="str">
        <f aca="false">IFERROR(__xludf.dummyfunction("IFERROR(INDEX(FILTER(addresses!B:B, (addresses!A:A=F430)*(addresses!C:C=G430)), 1), """")"),"")</f>
        <v/>
      </c>
      <c r="J430" s="10"/>
    </row>
    <row r="431" customFormat="false" ht="15.75" hidden="false" customHeight="false" outlineLevel="0" collapsed="false">
      <c r="B431" s="6" t="str">
        <f aca="false" t="array" ref="B431:B431">IFERROR(xlookup(F431,contacts!A:A,contacts!C:C),"")</f>
        <v/>
      </c>
      <c r="E431" s="19"/>
      <c r="F431" s="8" t="str">
        <f aca="false" t="array" ref="F431:F431">IFERROR(xlookup(E431,contacts!B:B,contacts!A:A),"")</f>
        <v/>
      </c>
      <c r="G431" s="19"/>
      <c r="H431" s="8" t="str">
        <f aca="false">IFERROR(__xludf.dummyfunction("IFERROR(INDEX(FILTER(addresses!B:B, (addresses!A:A=F431)*(addresses!C:C=G431)), 1), """")"),"")</f>
        <v/>
      </c>
      <c r="J431" s="10"/>
    </row>
    <row r="432" customFormat="false" ht="15.75" hidden="false" customHeight="false" outlineLevel="0" collapsed="false">
      <c r="B432" s="6" t="str">
        <f aca="false" t="array" ref="B432:B432">IFERROR(xlookup(F432,contacts!A:A,contacts!C:C),"")</f>
        <v/>
      </c>
      <c r="E432" s="19"/>
      <c r="F432" s="8" t="str">
        <f aca="false" t="array" ref="F432:F432">IFERROR(xlookup(E432,contacts!B:B,contacts!A:A),"")</f>
        <v/>
      </c>
      <c r="G432" s="19"/>
      <c r="H432" s="8" t="str">
        <f aca="false">IFERROR(__xludf.dummyfunction("IFERROR(INDEX(FILTER(addresses!B:B, (addresses!A:A=F432)*(addresses!C:C=G432)), 1), """")"),"")</f>
        <v/>
      </c>
      <c r="J432" s="10"/>
    </row>
    <row r="433" customFormat="false" ht="15.75" hidden="false" customHeight="false" outlineLevel="0" collapsed="false">
      <c r="B433" s="6" t="str">
        <f aca="false" t="array" ref="B433:B433">IFERROR(xlookup(F433,contacts!A:A,contacts!C:C),"")</f>
        <v/>
      </c>
      <c r="E433" s="19"/>
      <c r="F433" s="8" t="str">
        <f aca="false" t="array" ref="F433:F433">IFERROR(xlookup(E433,contacts!B:B,contacts!A:A),"")</f>
        <v/>
      </c>
      <c r="G433" s="19"/>
      <c r="H433" s="8" t="str">
        <f aca="false">IFERROR(__xludf.dummyfunction("IFERROR(INDEX(FILTER(addresses!B:B, (addresses!A:A=F433)*(addresses!C:C=G433)), 1), """")"),"")</f>
        <v/>
      </c>
      <c r="J433" s="10"/>
    </row>
    <row r="434" customFormat="false" ht="15.75" hidden="false" customHeight="false" outlineLevel="0" collapsed="false">
      <c r="B434" s="6" t="str">
        <f aca="false" t="array" ref="B434:B434">IFERROR(xlookup(F434,contacts!A:A,contacts!C:C),"")</f>
        <v/>
      </c>
      <c r="E434" s="19"/>
      <c r="F434" s="8" t="str">
        <f aca="false" t="array" ref="F434:F434">IFERROR(xlookup(E434,contacts!B:B,contacts!A:A),"")</f>
        <v/>
      </c>
      <c r="G434" s="19"/>
      <c r="H434" s="8" t="str">
        <f aca="false">IFERROR(__xludf.dummyfunction("IFERROR(INDEX(FILTER(addresses!B:B, (addresses!A:A=F434)*(addresses!C:C=G434)), 1), """")"),"")</f>
        <v/>
      </c>
      <c r="J434" s="10"/>
    </row>
    <row r="435" customFormat="false" ht="15.75" hidden="false" customHeight="false" outlineLevel="0" collapsed="false">
      <c r="B435" s="6" t="str">
        <f aca="false" t="array" ref="B435:B435">IFERROR(xlookup(F435,contacts!A:A,contacts!C:C),"")</f>
        <v/>
      </c>
      <c r="E435" s="19"/>
      <c r="F435" s="8" t="str">
        <f aca="false" t="array" ref="F435:F435">IFERROR(xlookup(E435,contacts!B:B,contacts!A:A),"")</f>
        <v/>
      </c>
      <c r="G435" s="19"/>
      <c r="H435" s="8" t="str">
        <f aca="false">IFERROR(__xludf.dummyfunction("IFERROR(INDEX(FILTER(addresses!B:B, (addresses!A:A=F435)*(addresses!C:C=G435)), 1), """")"),"")</f>
        <v/>
      </c>
      <c r="J435" s="10"/>
    </row>
    <row r="436" customFormat="false" ht="15.75" hidden="false" customHeight="false" outlineLevel="0" collapsed="false">
      <c r="B436" s="6" t="str">
        <f aca="false" t="array" ref="B436:B436">IFERROR(xlookup(F436,contacts!A:A,contacts!C:C),"")</f>
        <v/>
      </c>
      <c r="E436" s="19"/>
      <c r="F436" s="8" t="str">
        <f aca="false" t="array" ref="F436:F436">IFERROR(xlookup(E436,contacts!B:B,contacts!A:A),"")</f>
        <v/>
      </c>
      <c r="G436" s="19"/>
      <c r="H436" s="8" t="str">
        <f aca="false">IFERROR(__xludf.dummyfunction("IFERROR(INDEX(FILTER(addresses!B:B, (addresses!A:A=F436)*(addresses!C:C=G436)), 1), """")"),"")</f>
        <v/>
      </c>
      <c r="J436" s="10"/>
    </row>
    <row r="437" customFormat="false" ht="15.75" hidden="false" customHeight="false" outlineLevel="0" collapsed="false">
      <c r="B437" s="6" t="str">
        <f aca="false" t="array" ref="B437:B437">IFERROR(xlookup(F437,contacts!A:A,contacts!C:C),"")</f>
        <v/>
      </c>
      <c r="E437" s="19"/>
      <c r="F437" s="8" t="str">
        <f aca="false" t="array" ref="F437:F437">IFERROR(xlookup(E437,contacts!B:B,contacts!A:A),"")</f>
        <v/>
      </c>
      <c r="G437" s="19"/>
      <c r="H437" s="8" t="str">
        <f aca="false">IFERROR(__xludf.dummyfunction("IFERROR(INDEX(FILTER(addresses!B:B, (addresses!A:A=F437)*(addresses!C:C=G437)), 1), """")"),"")</f>
        <v/>
      </c>
      <c r="J437" s="10"/>
    </row>
    <row r="438" customFormat="false" ht="15.75" hidden="false" customHeight="false" outlineLevel="0" collapsed="false">
      <c r="B438" s="6" t="str">
        <f aca="false" t="array" ref="B438:B438">IFERROR(xlookup(F438,contacts!A:A,contacts!C:C),"")</f>
        <v/>
      </c>
      <c r="E438" s="19"/>
      <c r="F438" s="8" t="str">
        <f aca="false" t="array" ref="F438:F438">IFERROR(xlookup(E438,contacts!B:B,contacts!A:A),"")</f>
        <v/>
      </c>
      <c r="G438" s="19"/>
      <c r="H438" s="8" t="str">
        <f aca="false">IFERROR(__xludf.dummyfunction("IFERROR(INDEX(FILTER(addresses!B:B, (addresses!A:A=F438)*(addresses!C:C=G438)), 1), """")"),"")</f>
        <v/>
      </c>
      <c r="J438" s="10"/>
    </row>
    <row r="439" customFormat="false" ht="15.75" hidden="false" customHeight="false" outlineLevel="0" collapsed="false">
      <c r="B439" s="6" t="str">
        <f aca="false" t="array" ref="B439:B439">IFERROR(xlookup(F439,contacts!A:A,contacts!C:C),"")</f>
        <v/>
      </c>
      <c r="E439" s="19"/>
      <c r="F439" s="8" t="str">
        <f aca="false" t="array" ref="F439:F439">IFERROR(xlookup(E439,contacts!B:B,contacts!A:A),"")</f>
        <v/>
      </c>
      <c r="G439" s="19"/>
      <c r="H439" s="8" t="str">
        <f aca="false">IFERROR(__xludf.dummyfunction("IFERROR(INDEX(FILTER(addresses!B:B, (addresses!A:A=F439)*(addresses!C:C=G439)), 1), """")"),"")</f>
        <v/>
      </c>
      <c r="J439" s="10"/>
    </row>
    <row r="440" customFormat="false" ht="15.75" hidden="false" customHeight="false" outlineLevel="0" collapsed="false">
      <c r="B440" s="6" t="str">
        <f aca="false" t="array" ref="B440:B440">IFERROR(xlookup(F440,contacts!A:A,contacts!C:C),"")</f>
        <v/>
      </c>
      <c r="E440" s="19"/>
      <c r="F440" s="8" t="str">
        <f aca="false" t="array" ref="F440:F440">IFERROR(xlookup(E440,contacts!B:B,contacts!A:A),"")</f>
        <v/>
      </c>
      <c r="G440" s="19"/>
      <c r="H440" s="8" t="str">
        <f aca="false">IFERROR(__xludf.dummyfunction("IFERROR(INDEX(FILTER(addresses!B:B, (addresses!A:A=F440)*(addresses!C:C=G440)), 1), """")"),"")</f>
        <v/>
      </c>
      <c r="J440" s="10"/>
    </row>
    <row r="441" customFormat="false" ht="15.75" hidden="false" customHeight="false" outlineLevel="0" collapsed="false">
      <c r="B441" s="6" t="str">
        <f aca="false" t="array" ref="B441:B441">IFERROR(xlookup(F441,contacts!A:A,contacts!C:C),"")</f>
        <v/>
      </c>
      <c r="E441" s="19"/>
      <c r="F441" s="8" t="str">
        <f aca="false" t="array" ref="F441:F441">IFERROR(xlookup(E441,contacts!B:B,contacts!A:A),"")</f>
        <v/>
      </c>
      <c r="G441" s="19"/>
      <c r="H441" s="8" t="str">
        <f aca="false">IFERROR(__xludf.dummyfunction("IFERROR(INDEX(FILTER(addresses!B:B, (addresses!A:A=F441)*(addresses!C:C=G441)), 1), """")"),"")</f>
        <v/>
      </c>
      <c r="J441" s="10"/>
    </row>
    <row r="442" customFormat="false" ht="15.75" hidden="false" customHeight="false" outlineLevel="0" collapsed="false">
      <c r="B442" s="6" t="str">
        <f aca="false" t="array" ref="B442:B442">IFERROR(xlookup(F442,contacts!A:A,contacts!C:C),"")</f>
        <v/>
      </c>
      <c r="E442" s="19"/>
      <c r="F442" s="8" t="str">
        <f aca="false" t="array" ref="F442:F442">IFERROR(xlookup(E442,contacts!B:B,contacts!A:A),"")</f>
        <v/>
      </c>
      <c r="G442" s="19"/>
      <c r="H442" s="8" t="str">
        <f aca="false">IFERROR(__xludf.dummyfunction("IFERROR(INDEX(FILTER(addresses!B:B, (addresses!A:A=F442)*(addresses!C:C=G442)), 1), """")"),"")</f>
        <v/>
      </c>
      <c r="J442" s="10"/>
    </row>
    <row r="443" customFormat="false" ht="15.75" hidden="false" customHeight="false" outlineLevel="0" collapsed="false">
      <c r="B443" s="6" t="str">
        <f aca="false" t="array" ref="B443:B443">IFERROR(xlookup(F443,contacts!A:A,contacts!C:C),"")</f>
        <v/>
      </c>
      <c r="E443" s="19"/>
      <c r="F443" s="8" t="str">
        <f aca="false" t="array" ref="F443:F443">IFERROR(xlookup(E443,contacts!B:B,contacts!A:A),"")</f>
        <v/>
      </c>
      <c r="G443" s="19"/>
      <c r="H443" s="8" t="str">
        <f aca="false">IFERROR(__xludf.dummyfunction("IFERROR(INDEX(FILTER(addresses!B:B, (addresses!A:A=F443)*(addresses!C:C=G443)), 1), """")"),"")</f>
        <v/>
      </c>
      <c r="J443" s="10"/>
    </row>
    <row r="444" customFormat="false" ht="15.75" hidden="false" customHeight="false" outlineLevel="0" collapsed="false">
      <c r="B444" s="6" t="str">
        <f aca="false" t="array" ref="B444:B444">IFERROR(xlookup(F444,contacts!A:A,contacts!C:C),"")</f>
        <v/>
      </c>
      <c r="E444" s="19"/>
      <c r="F444" s="8" t="str">
        <f aca="false" t="array" ref="F444:F444">IFERROR(xlookup(E444,contacts!B:B,contacts!A:A),"")</f>
        <v/>
      </c>
      <c r="G444" s="19"/>
      <c r="H444" s="8" t="str">
        <f aca="false">IFERROR(__xludf.dummyfunction("IFERROR(INDEX(FILTER(addresses!B:B, (addresses!A:A=F444)*(addresses!C:C=G444)), 1), """")"),"")</f>
        <v/>
      </c>
      <c r="J444" s="10"/>
    </row>
    <row r="445" customFormat="false" ht="15.75" hidden="false" customHeight="false" outlineLevel="0" collapsed="false">
      <c r="B445" s="6" t="str">
        <f aca="false" t="array" ref="B445:B445">IFERROR(xlookup(F445,contacts!A:A,contacts!C:C),"")</f>
        <v/>
      </c>
      <c r="E445" s="19"/>
      <c r="F445" s="8" t="str">
        <f aca="false" t="array" ref="F445:F445">IFERROR(xlookup(E445,contacts!B:B,contacts!A:A),"")</f>
        <v/>
      </c>
      <c r="G445" s="19"/>
      <c r="H445" s="8" t="str">
        <f aca="false">IFERROR(__xludf.dummyfunction("IFERROR(INDEX(FILTER(addresses!B:B, (addresses!A:A=F445)*(addresses!C:C=G445)), 1), """")"),"")</f>
        <v/>
      </c>
      <c r="J445" s="10"/>
    </row>
    <row r="446" customFormat="false" ht="15.75" hidden="false" customHeight="false" outlineLevel="0" collapsed="false">
      <c r="B446" s="6" t="str">
        <f aca="false" t="array" ref="B446:B446">IFERROR(xlookup(F446,contacts!A:A,contacts!C:C),"")</f>
        <v/>
      </c>
      <c r="E446" s="19"/>
      <c r="F446" s="8" t="str">
        <f aca="false" t="array" ref="F446:F446">IFERROR(xlookup(E446,contacts!B:B,contacts!A:A),"")</f>
        <v/>
      </c>
      <c r="G446" s="19"/>
      <c r="H446" s="8" t="str">
        <f aca="false">IFERROR(__xludf.dummyfunction("IFERROR(INDEX(FILTER(addresses!B:B, (addresses!A:A=F446)*(addresses!C:C=G446)), 1), """")"),"")</f>
        <v/>
      </c>
      <c r="J446" s="10"/>
    </row>
    <row r="447" customFormat="false" ht="15.75" hidden="false" customHeight="false" outlineLevel="0" collapsed="false">
      <c r="B447" s="6" t="str">
        <f aca="false" t="array" ref="B447:B447">IFERROR(xlookup(F447,contacts!A:A,contacts!C:C),"")</f>
        <v/>
      </c>
      <c r="E447" s="19"/>
      <c r="F447" s="8" t="str">
        <f aca="false" t="array" ref="F447:F447">IFERROR(xlookup(E447,contacts!B:B,contacts!A:A),"")</f>
        <v/>
      </c>
      <c r="G447" s="19"/>
      <c r="H447" s="8" t="str">
        <f aca="false">IFERROR(__xludf.dummyfunction("IFERROR(INDEX(FILTER(addresses!B:B, (addresses!A:A=F447)*(addresses!C:C=G447)), 1), """")"),"")</f>
        <v/>
      </c>
      <c r="J447" s="10"/>
    </row>
    <row r="448" customFormat="false" ht="15.75" hidden="false" customHeight="false" outlineLevel="0" collapsed="false">
      <c r="B448" s="6" t="str">
        <f aca="false" t="array" ref="B448:B448">IFERROR(xlookup(F448,contacts!A:A,contacts!C:C),"")</f>
        <v/>
      </c>
      <c r="E448" s="19"/>
      <c r="F448" s="8" t="str">
        <f aca="false" t="array" ref="F448:F448">IFERROR(xlookup(E448,contacts!B:B,contacts!A:A),"")</f>
        <v/>
      </c>
      <c r="G448" s="19"/>
      <c r="H448" s="8" t="str">
        <f aca="false">IFERROR(__xludf.dummyfunction("IFERROR(INDEX(FILTER(addresses!B:B, (addresses!A:A=F448)*(addresses!C:C=G448)), 1), """")"),"")</f>
        <v/>
      </c>
      <c r="J448" s="10"/>
    </row>
    <row r="449" customFormat="false" ht="15.75" hidden="false" customHeight="false" outlineLevel="0" collapsed="false">
      <c r="B449" s="6" t="str">
        <f aca="false" t="array" ref="B449:B449">IFERROR(xlookup(F449,contacts!A:A,contacts!C:C),"")</f>
        <v/>
      </c>
      <c r="E449" s="19"/>
      <c r="F449" s="8" t="str">
        <f aca="false" t="array" ref="F449:F449">IFERROR(xlookup(E449,contacts!B:B,contacts!A:A),"")</f>
        <v/>
      </c>
      <c r="G449" s="19"/>
      <c r="H449" s="8" t="str">
        <f aca="false">IFERROR(__xludf.dummyfunction("IFERROR(INDEX(FILTER(addresses!B:B, (addresses!A:A=F449)*(addresses!C:C=G449)), 1), """")"),"")</f>
        <v/>
      </c>
      <c r="J449" s="10"/>
    </row>
    <row r="450" customFormat="false" ht="15.75" hidden="false" customHeight="false" outlineLevel="0" collapsed="false">
      <c r="B450" s="6" t="str">
        <f aca="false" t="array" ref="B450:B450">IFERROR(xlookup(F450,contacts!A:A,contacts!C:C),"")</f>
        <v/>
      </c>
      <c r="E450" s="19"/>
      <c r="F450" s="8" t="str">
        <f aca="false" t="array" ref="F450:F450">IFERROR(xlookup(E450,contacts!B:B,contacts!A:A),"")</f>
        <v/>
      </c>
      <c r="G450" s="19"/>
      <c r="H450" s="8" t="str">
        <f aca="false">IFERROR(__xludf.dummyfunction("IFERROR(INDEX(FILTER(addresses!B:B, (addresses!A:A=F450)*(addresses!C:C=G450)), 1), """")"),"")</f>
        <v/>
      </c>
      <c r="J450" s="10"/>
    </row>
    <row r="451" customFormat="false" ht="15.75" hidden="false" customHeight="false" outlineLevel="0" collapsed="false">
      <c r="B451" s="6" t="str">
        <f aca="false" t="array" ref="B451:B451">IFERROR(xlookup(F451,contacts!A:A,contacts!C:C),"")</f>
        <v/>
      </c>
      <c r="E451" s="19"/>
      <c r="F451" s="8" t="str">
        <f aca="false" t="array" ref="F451:F451">IFERROR(xlookup(E451,contacts!B:B,contacts!A:A),"")</f>
        <v/>
      </c>
      <c r="G451" s="19"/>
      <c r="H451" s="8" t="str">
        <f aca="false">IFERROR(__xludf.dummyfunction("IFERROR(INDEX(FILTER(addresses!B:B, (addresses!A:A=F451)*(addresses!C:C=G451)), 1), """")"),"")</f>
        <v/>
      </c>
      <c r="J451" s="10"/>
    </row>
    <row r="452" customFormat="false" ht="15.75" hidden="false" customHeight="false" outlineLevel="0" collapsed="false">
      <c r="B452" s="6" t="str">
        <f aca="false" t="array" ref="B452:B452">IFERROR(xlookup(F452,contacts!A:A,contacts!C:C),"")</f>
        <v/>
      </c>
      <c r="E452" s="19"/>
      <c r="F452" s="8" t="str">
        <f aca="false" t="array" ref="F452:F452">IFERROR(xlookup(E452,contacts!B:B,contacts!A:A),"")</f>
        <v/>
      </c>
      <c r="G452" s="19"/>
      <c r="H452" s="8" t="str">
        <f aca="false">IFERROR(__xludf.dummyfunction("IFERROR(INDEX(FILTER(addresses!B:B, (addresses!A:A=F452)*(addresses!C:C=G452)), 1), """")"),"")</f>
        <v/>
      </c>
      <c r="J452" s="10"/>
    </row>
    <row r="453" customFormat="false" ht="15.75" hidden="false" customHeight="false" outlineLevel="0" collapsed="false">
      <c r="B453" s="6" t="str">
        <f aca="false" t="array" ref="B453:B453">IFERROR(xlookup(F453,contacts!A:A,contacts!C:C),"")</f>
        <v/>
      </c>
      <c r="E453" s="19"/>
      <c r="F453" s="8" t="str">
        <f aca="false" t="array" ref="F453:F453">IFERROR(xlookup(E453,contacts!B:B,contacts!A:A),"")</f>
        <v/>
      </c>
      <c r="G453" s="19"/>
      <c r="H453" s="8" t="str">
        <f aca="false">IFERROR(__xludf.dummyfunction("IFERROR(INDEX(FILTER(addresses!B:B, (addresses!A:A=F453)*(addresses!C:C=G453)), 1), """")"),"")</f>
        <v/>
      </c>
      <c r="J453" s="10"/>
    </row>
    <row r="454" customFormat="false" ht="15.75" hidden="false" customHeight="false" outlineLevel="0" collapsed="false">
      <c r="B454" s="6" t="str">
        <f aca="false" t="array" ref="B454:B454">IFERROR(xlookup(F454,contacts!A:A,contacts!C:C),"")</f>
        <v/>
      </c>
      <c r="E454" s="19"/>
      <c r="F454" s="8" t="str">
        <f aca="false" t="array" ref="F454:F454">IFERROR(xlookup(E454,contacts!B:B,contacts!A:A),"")</f>
        <v/>
      </c>
      <c r="G454" s="19"/>
      <c r="H454" s="8" t="str">
        <f aca="false">IFERROR(__xludf.dummyfunction("IFERROR(INDEX(FILTER(addresses!B:B, (addresses!A:A=F454)*(addresses!C:C=G454)), 1), """")"),"")</f>
        <v/>
      </c>
      <c r="J454" s="10"/>
    </row>
    <row r="455" customFormat="false" ht="15.75" hidden="false" customHeight="false" outlineLevel="0" collapsed="false">
      <c r="B455" s="6" t="str">
        <f aca="false" t="array" ref="B455:B455">IFERROR(xlookup(F455,contacts!A:A,contacts!C:C),"")</f>
        <v/>
      </c>
      <c r="E455" s="19"/>
      <c r="F455" s="8" t="str">
        <f aca="false" t="array" ref="F455:F455">IFERROR(xlookup(E455,contacts!B:B,contacts!A:A),"")</f>
        <v/>
      </c>
      <c r="G455" s="19"/>
      <c r="H455" s="8" t="str">
        <f aca="false">IFERROR(__xludf.dummyfunction("IFERROR(INDEX(FILTER(addresses!B:B, (addresses!A:A=F455)*(addresses!C:C=G455)), 1), """")"),"")</f>
        <v/>
      </c>
      <c r="J455" s="10"/>
    </row>
    <row r="456" customFormat="false" ht="15.75" hidden="false" customHeight="false" outlineLevel="0" collapsed="false">
      <c r="B456" s="6" t="str">
        <f aca="false" t="array" ref="B456:B456">IFERROR(xlookup(F456,contacts!A:A,contacts!C:C),"")</f>
        <v/>
      </c>
      <c r="E456" s="19"/>
      <c r="F456" s="8" t="str">
        <f aca="false" t="array" ref="F456:F456">IFERROR(xlookup(E456,contacts!B:B,contacts!A:A),"")</f>
        <v/>
      </c>
      <c r="G456" s="19"/>
      <c r="H456" s="8" t="str">
        <f aca="false">IFERROR(__xludf.dummyfunction("IFERROR(INDEX(FILTER(addresses!B:B, (addresses!A:A=F456)*(addresses!C:C=G456)), 1), """")"),"")</f>
        <v/>
      </c>
      <c r="J456" s="10"/>
    </row>
    <row r="457" customFormat="false" ht="15.75" hidden="false" customHeight="false" outlineLevel="0" collapsed="false">
      <c r="B457" s="6" t="str">
        <f aca="false" t="array" ref="B457:B457">IFERROR(xlookup(F457,contacts!A:A,contacts!C:C),"")</f>
        <v/>
      </c>
      <c r="E457" s="19"/>
      <c r="F457" s="8" t="str">
        <f aca="false" t="array" ref="F457:F457">IFERROR(xlookup(E457,contacts!B:B,contacts!A:A),"")</f>
        <v/>
      </c>
      <c r="G457" s="19"/>
      <c r="H457" s="8" t="str">
        <f aca="false">IFERROR(__xludf.dummyfunction("IFERROR(INDEX(FILTER(addresses!B:B, (addresses!A:A=F457)*(addresses!C:C=G457)), 1), """")"),"")</f>
        <v/>
      </c>
      <c r="J457" s="10"/>
    </row>
    <row r="458" customFormat="false" ht="15.75" hidden="false" customHeight="false" outlineLevel="0" collapsed="false">
      <c r="B458" s="6" t="str">
        <f aca="false" t="array" ref="B458:B458">IFERROR(xlookup(F458,contacts!A:A,contacts!C:C),"")</f>
        <v/>
      </c>
      <c r="E458" s="19"/>
      <c r="F458" s="8" t="str">
        <f aca="false" t="array" ref="F458:F458">IFERROR(xlookup(E458,contacts!B:B,contacts!A:A),"")</f>
        <v/>
      </c>
      <c r="G458" s="19"/>
      <c r="H458" s="8" t="str">
        <f aca="false">IFERROR(__xludf.dummyfunction("IFERROR(INDEX(FILTER(addresses!B:B, (addresses!A:A=F458)*(addresses!C:C=G458)), 1), """")"),"")</f>
        <v/>
      </c>
      <c r="J458" s="10"/>
    </row>
    <row r="459" customFormat="false" ht="15.75" hidden="false" customHeight="false" outlineLevel="0" collapsed="false">
      <c r="B459" s="6" t="str">
        <f aca="false" t="array" ref="B459:B459">IFERROR(xlookup(F459,contacts!A:A,contacts!C:C),"")</f>
        <v/>
      </c>
      <c r="E459" s="19"/>
      <c r="F459" s="8" t="str">
        <f aca="false" t="array" ref="F459:F459">IFERROR(xlookup(E459,contacts!B:B,contacts!A:A),"")</f>
        <v/>
      </c>
      <c r="G459" s="19"/>
      <c r="H459" s="8" t="str">
        <f aca="false">IFERROR(__xludf.dummyfunction("IFERROR(INDEX(FILTER(addresses!B:B, (addresses!A:A=F459)*(addresses!C:C=G459)), 1), """")"),"")</f>
        <v/>
      </c>
      <c r="J459" s="10"/>
    </row>
    <row r="460" customFormat="false" ht="15.75" hidden="false" customHeight="false" outlineLevel="0" collapsed="false">
      <c r="B460" s="6" t="str">
        <f aca="false" t="array" ref="B460:B460">IFERROR(xlookup(F460,contacts!A:A,contacts!C:C),"")</f>
        <v/>
      </c>
      <c r="E460" s="19"/>
      <c r="F460" s="8" t="str">
        <f aca="false" t="array" ref="F460:F460">IFERROR(xlookup(E460,contacts!B:B,contacts!A:A),"")</f>
        <v/>
      </c>
      <c r="G460" s="19"/>
      <c r="H460" s="8" t="str">
        <f aca="false">IFERROR(__xludf.dummyfunction("IFERROR(INDEX(FILTER(addresses!B:B, (addresses!A:A=F460)*(addresses!C:C=G460)), 1), """")"),"")</f>
        <v/>
      </c>
      <c r="J460" s="10"/>
    </row>
    <row r="461" customFormat="false" ht="15.75" hidden="false" customHeight="false" outlineLevel="0" collapsed="false">
      <c r="B461" s="6" t="str">
        <f aca="false" t="array" ref="B461:B461">IFERROR(xlookup(F461,contacts!A:A,contacts!C:C),"")</f>
        <v/>
      </c>
      <c r="E461" s="19"/>
      <c r="F461" s="8" t="str">
        <f aca="false" t="array" ref="F461:F461">IFERROR(xlookup(E461,contacts!B:B,contacts!A:A),"")</f>
        <v/>
      </c>
      <c r="G461" s="19"/>
      <c r="H461" s="8" t="str">
        <f aca="false">IFERROR(__xludf.dummyfunction("IFERROR(INDEX(FILTER(addresses!B:B, (addresses!A:A=F461)*(addresses!C:C=G461)), 1), """")"),"")</f>
        <v/>
      </c>
      <c r="J461" s="10"/>
    </row>
    <row r="462" customFormat="false" ht="15.75" hidden="false" customHeight="false" outlineLevel="0" collapsed="false">
      <c r="B462" s="6" t="str">
        <f aca="false" t="array" ref="B462:B462">IFERROR(xlookup(F462,contacts!A:A,contacts!C:C),"")</f>
        <v/>
      </c>
      <c r="E462" s="19"/>
      <c r="F462" s="8" t="str">
        <f aca="false" t="array" ref="F462:F462">IFERROR(xlookup(E462,contacts!B:B,contacts!A:A),"")</f>
        <v/>
      </c>
      <c r="G462" s="19"/>
      <c r="H462" s="8" t="str">
        <f aca="false">IFERROR(__xludf.dummyfunction("IFERROR(INDEX(FILTER(addresses!B:B, (addresses!A:A=F462)*(addresses!C:C=G462)), 1), """")"),"")</f>
        <v/>
      </c>
      <c r="J462" s="10"/>
    </row>
    <row r="463" customFormat="false" ht="15.75" hidden="false" customHeight="false" outlineLevel="0" collapsed="false">
      <c r="B463" s="6" t="str">
        <f aca="false" t="array" ref="B463:B463">IFERROR(xlookup(F463,contacts!A:A,contacts!C:C),"")</f>
        <v/>
      </c>
      <c r="E463" s="19"/>
      <c r="F463" s="8" t="str">
        <f aca="false" t="array" ref="F463:F463">IFERROR(xlookup(E463,contacts!B:B,contacts!A:A),"")</f>
        <v/>
      </c>
      <c r="G463" s="19"/>
      <c r="H463" s="8" t="str">
        <f aca="false">IFERROR(__xludf.dummyfunction("IFERROR(INDEX(FILTER(addresses!B:B, (addresses!A:A=F463)*(addresses!C:C=G463)), 1), """")"),"")</f>
        <v/>
      </c>
      <c r="J463" s="10"/>
    </row>
    <row r="464" customFormat="false" ht="15.75" hidden="false" customHeight="false" outlineLevel="0" collapsed="false">
      <c r="B464" s="6" t="str">
        <f aca="false" t="array" ref="B464:B464">IFERROR(xlookup(F464,contacts!A:A,contacts!C:C),"")</f>
        <v/>
      </c>
      <c r="E464" s="19"/>
      <c r="F464" s="8" t="str">
        <f aca="false" t="array" ref="F464:F464">IFERROR(xlookup(E464,contacts!B:B,contacts!A:A),"")</f>
        <v/>
      </c>
      <c r="G464" s="19"/>
      <c r="H464" s="8" t="str">
        <f aca="false">IFERROR(__xludf.dummyfunction("IFERROR(INDEX(FILTER(addresses!B:B, (addresses!A:A=F464)*(addresses!C:C=G464)), 1), """")"),"")</f>
        <v/>
      </c>
      <c r="J464" s="10"/>
    </row>
    <row r="465" customFormat="false" ht="15.75" hidden="false" customHeight="false" outlineLevel="0" collapsed="false">
      <c r="B465" s="6" t="str">
        <f aca="false" t="array" ref="B465:B465">IFERROR(xlookup(F465,contacts!A:A,contacts!C:C),"")</f>
        <v/>
      </c>
      <c r="E465" s="19"/>
      <c r="F465" s="8" t="str">
        <f aca="false" t="array" ref="F465:F465">IFERROR(xlookup(E465,contacts!B:B,contacts!A:A),"")</f>
        <v/>
      </c>
      <c r="G465" s="19"/>
      <c r="H465" s="8" t="str">
        <f aca="false">IFERROR(__xludf.dummyfunction("IFERROR(INDEX(FILTER(addresses!B:B, (addresses!A:A=F465)*(addresses!C:C=G465)), 1), """")"),"")</f>
        <v/>
      </c>
      <c r="J465" s="10"/>
    </row>
    <row r="466" customFormat="false" ht="15.75" hidden="false" customHeight="false" outlineLevel="0" collapsed="false">
      <c r="B466" s="6" t="str">
        <f aca="false" t="array" ref="B466:B466">IFERROR(xlookup(F466,contacts!A:A,contacts!C:C),"")</f>
        <v/>
      </c>
      <c r="E466" s="19"/>
      <c r="F466" s="8" t="str">
        <f aca="false" t="array" ref="F466:F466">IFERROR(xlookup(E466,contacts!B:B,contacts!A:A),"")</f>
        <v/>
      </c>
      <c r="G466" s="19"/>
      <c r="H466" s="8" t="str">
        <f aca="false">IFERROR(__xludf.dummyfunction("IFERROR(INDEX(FILTER(addresses!B:B, (addresses!A:A=F466)*(addresses!C:C=G466)), 1), """")"),"")</f>
        <v/>
      </c>
      <c r="J466" s="10"/>
    </row>
    <row r="467" customFormat="false" ht="15.75" hidden="false" customHeight="false" outlineLevel="0" collapsed="false">
      <c r="B467" s="6" t="str">
        <f aca="false" t="array" ref="B467:B467">IFERROR(xlookup(F467,contacts!A:A,contacts!C:C),"")</f>
        <v/>
      </c>
      <c r="E467" s="19"/>
      <c r="F467" s="8" t="str">
        <f aca="false" t="array" ref="F467:F467">IFERROR(xlookup(E467,contacts!B:B,contacts!A:A),"")</f>
        <v/>
      </c>
      <c r="G467" s="19"/>
      <c r="H467" s="8" t="str">
        <f aca="false">IFERROR(__xludf.dummyfunction("IFERROR(INDEX(FILTER(addresses!B:B, (addresses!A:A=F467)*(addresses!C:C=G467)), 1), """")"),"")</f>
        <v/>
      </c>
      <c r="J467" s="10"/>
    </row>
    <row r="468" customFormat="false" ht="15.75" hidden="false" customHeight="false" outlineLevel="0" collapsed="false">
      <c r="B468" s="6" t="str">
        <f aca="false" t="array" ref="B468:B468">IFERROR(xlookup(F468,contacts!A:A,contacts!C:C),"")</f>
        <v/>
      </c>
      <c r="E468" s="19"/>
      <c r="F468" s="8" t="str">
        <f aca="false" t="array" ref="F468:F468">IFERROR(xlookup(E468,contacts!B:B,contacts!A:A),"")</f>
        <v/>
      </c>
      <c r="G468" s="19"/>
      <c r="H468" s="8" t="str">
        <f aca="false">IFERROR(__xludf.dummyfunction("IFERROR(INDEX(FILTER(addresses!B:B, (addresses!A:A=F468)*(addresses!C:C=G468)), 1), """")"),"")</f>
        <v/>
      </c>
      <c r="J468" s="10"/>
    </row>
    <row r="469" customFormat="false" ht="15.75" hidden="false" customHeight="false" outlineLevel="0" collapsed="false">
      <c r="B469" s="6" t="str">
        <f aca="false" t="array" ref="B469:B469">IFERROR(xlookup(F469,contacts!A:A,contacts!C:C),"")</f>
        <v/>
      </c>
      <c r="E469" s="19"/>
      <c r="F469" s="8" t="str">
        <f aca="false" t="array" ref="F469:F469">IFERROR(xlookup(E469,contacts!B:B,contacts!A:A),"")</f>
        <v/>
      </c>
      <c r="G469" s="19"/>
      <c r="H469" s="8" t="str">
        <f aca="false">IFERROR(__xludf.dummyfunction("IFERROR(INDEX(FILTER(addresses!B:B, (addresses!A:A=F469)*(addresses!C:C=G469)), 1), """")"),"")</f>
        <v/>
      </c>
      <c r="J469" s="10"/>
    </row>
    <row r="470" customFormat="false" ht="15.75" hidden="false" customHeight="false" outlineLevel="0" collapsed="false">
      <c r="B470" s="6" t="str">
        <f aca="false" t="array" ref="B470:B470">IFERROR(xlookup(F470,contacts!A:A,contacts!C:C),"")</f>
        <v/>
      </c>
      <c r="E470" s="19"/>
      <c r="F470" s="8" t="str">
        <f aca="false" t="array" ref="F470:F470">IFERROR(xlookup(E470,contacts!B:B,contacts!A:A),"")</f>
        <v/>
      </c>
      <c r="G470" s="19"/>
      <c r="H470" s="8" t="str">
        <f aca="false">IFERROR(__xludf.dummyfunction("IFERROR(INDEX(FILTER(addresses!B:B, (addresses!A:A=F470)*(addresses!C:C=G470)), 1), """")"),"")</f>
        <v/>
      </c>
      <c r="J470" s="10"/>
    </row>
    <row r="471" customFormat="false" ht="15.75" hidden="false" customHeight="false" outlineLevel="0" collapsed="false">
      <c r="B471" s="6" t="str">
        <f aca="false" t="array" ref="B471:B471">IFERROR(xlookup(F471,contacts!A:A,contacts!C:C),"")</f>
        <v/>
      </c>
      <c r="E471" s="19"/>
      <c r="F471" s="8" t="str">
        <f aca="false" t="array" ref="F471:F471">IFERROR(xlookup(E471,contacts!B:B,contacts!A:A),"")</f>
        <v/>
      </c>
      <c r="G471" s="19"/>
      <c r="H471" s="8" t="str">
        <f aca="false">IFERROR(__xludf.dummyfunction("IFERROR(INDEX(FILTER(addresses!B:B, (addresses!A:A=F471)*(addresses!C:C=G471)), 1), """")"),"")</f>
        <v/>
      </c>
      <c r="J471" s="10"/>
    </row>
    <row r="472" customFormat="false" ht="15.75" hidden="false" customHeight="false" outlineLevel="0" collapsed="false">
      <c r="B472" s="6" t="str">
        <f aca="false" t="array" ref="B472:B472">IFERROR(xlookup(F472,contacts!A:A,contacts!C:C),"")</f>
        <v/>
      </c>
      <c r="E472" s="19"/>
      <c r="F472" s="8" t="str">
        <f aca="false" t="array" ref="F472:F472">IFERROR(xlookup(E472,contacts!B:B,contacts!A:A),"")</f>
        <v/>
      </c>
      <c r="G472" s="19"/>
      <c r="H472" s="8" t="str">
        <f aca="false">IFERROR(__xludf.dummyfunction("IFERROR(INDEX(FILTER(addresses!B:B, (addresses!A:A=F472)*(addresses!C:C=G472)), 1), """")"),"")</f>
        <v/>
      </c>
      <c r="J472" s="10"/>
    </row>
    <row r="473" customFormat="false" ht="15.75" hidden="false" customHeight="false" outlineLevel="0" collapsed="false">
      <c r="B473" s="6" t="str">
        <f aca="false" t="array" ref="B473:B473">IFERROR(xlookup(F473,contacts!A:A,contacts!C:C),"")</f>
        <v/>
      </c>
      <c r="E473" s="19"/>
      <c r="F473" s="8" t="str">
        <f aca="false" t="array" ref="F473:F473">IFERROR(xlookup(E473,contacts!B:B,contacts!A:A),"")</f>
        <v/>
      </c>
      <c r="G473" s="19"/>
      <c r="H473" s="8" t="str">
        <f aca="false">IFERROR(__xludf.dummyfunction("IFERROR(INDEX(FILTER(addresses!B:B, (addresses!A:A=F473)*(addresses!C:C=G473)), 1), """")"),"")</f>
        <v/>
      </c>
      <c r="J473" s="10"/>
    </row>
    <row r="474" customFormat="false" ht="15.75" hidden="false" customHeight="false" outlineLevel="0" collapsed="false">
      <c r="B474" s="6" t="str">
        <f aca="false" t="array" ref="B474:B474">IFERROR(xlookup(F474,contacts!A:A,contacts!C:C),"")</f>
        <v/>
      </c>
      <c r="E474" s="19"/>
      <c r="F474" s="8" t="str">
        <f aca="false" t="array" ref="F474:F474">IFERROR(xlookup(E474,contacts!B:B,contacts!A:A),"")</f>
        <v/>
      </c>
      <c r="G474" s="19"/>
      <c r="H474" s="8" t="str">
        <f aca="false">IFERROR(__xludf.dummyfunction("IFERROR(INDEX(FILTER(addresses!B:B, (addresses!A:A=F474)*(addresses!C:C=G474)), 1), """")"),"")</f>
        <v/>
      </c>
      <c r="J474" s="10"/>
    </row>
    <row r="475" customFormat="false" ht="15.75" hidden="false" customHeight="false" outlineLevel="0" collapsed="false">
      <c r="B475" s="6" t="str">
        <f aca="false" t="array" ref="B475:B475">IFERROR(xlookup(F475,contacts!A:A,contacts!C:C),"")</f>
        <v/>
      </c>
      <c r="E475" s="19"/>
      <c r="F475" s="8" t="str">
        <f aca="false" t="array" ref="F475:F475">IFERROR(xlookup(E475,contacts!B:B,contacts!A:A),"")</f>
        <v/>
      </c>
      <c r="G475" s="19"/>
      <c r="H475" s="8" t="str">
        <f aca="false">IFERROR(__xludf.dummyfunction("IFERROR(INDEX(FILTER(addresses!B:B, (addresses!A:A=F475)*(addresses!C:C=G475)), 1), """")"),"")</f>
        <v/>
      </c>
      <c r="J475" s="10"/>
    </row>
    <row r="476" customFormat="false" ht="15.75" hidden="false" customHeight="false" outlineLevel="0" collapsed="false">
      <c r="B476" s="6" t="str">
        <f aca="false" t="array" ref="B476:B476">IFERROR(xlookup(F476,contacts!A:A,contacts!C:C),"")</f>
        <v/>
      </c>
      <c r="E476" s="19"/>
      <c r="F476" s="8" t="str">
        <f aca="false" t="array" ref="F476:F476">IFERROR(xlookup(E476,contacts!B:B,contacts!A:A),"")</f>
        <v/>
      </c>
      <c r="G476" s="19"/>
      <c r="H476" s="8" t="str">
        <f aca="false">IFERROR(__xludf.dummyfunction("IFERROR(INDEX(FILTER(addresses!B:B, (addresses!A:A=F476)*(addresses!C:C=G476)), 1), """")"),"")</f>
        <v/>
      </c>
      <c r="J476" s="10"/>
    </row>
    <row r="477" customFormat="false" ht="15.75" hidden="false" customHeight="false" outlineLevel="0" collapsed="false">
      <c r="B477" s="6" t="str">
        <f aca="false" t="array" ref="B477:B477">IFERROR(xlookup(F477,contacts!A:A,contacts!C:C),"")</f>
        <v/>
      </c>
      <c r="E477" s="19"/>
      <c r="F477" s="8" t="str">
        <f aca="false" t="array" ref="F477:F477">IFERROR(xlookup(E477,contacts!B:B,contacts!A:A),"")</f>
        <v/>
      </c>
      <c r="G477" s="19"/>
      <c r="H477" s="8" t="str">
        <f aca="false">IFERROR(__xludf.dummyfunction("IFERROR(INDEX(FILTER(addresses!B:B, (addresses!A:A=F477)*(addresses!C:C=G477)), 1), """")"),"")</f>
        <v/>
      </c>
      <c r="J477" s="10"/>
    </row>
    <row r="478" customFormat="false" ht="15.75" hidden="false" customHeight="false" outlineLevel="0" collapsed="false">
      <c r="B478" s="6" t="str">
        <f aca="false" t="array" ref="B478:B478">IFERROR(xlookup(F478,contacts!A:A,contacts!C:C),"")</f>
        <v/>
      </c>
      <c r="E478" s="19"/>
      <c r="F478" s="8" t="str">
        <f aca="false" t="array" ref="F478:F478">IFERROR(xlookup(E478,contacts!B:B,contacts!A:A),"")</f>
        <v/>
      </c>
      <c r="G478" s="19"/>
      <c r="H478" s="8" t="str">
        <f aca="false">IFERROR(__xludf.dummyfunction("IFERROR(INDEX(FILTER(addresses!B:B, (addresses!A:A=F478)*(addresses!C:C=G478)), 1), """")"),"")</f>
        <v/>
      </c>
      <c r="J478" s="10"/>
    </row>
    <row r="479" customFormat="false" ht="15.75" hidden="false" customHeight="false" outlineLevel="0" collapsed="false">
      <c r="B479" s="6" t="str">
        <f aca="false" t="array" ref="B479:B479">IFERROR(xlookup(F479,contacts!A:A,contacts!C:C),"")</f>
        <v/>
      </c>
      <c r="E479" s="19"/>
      <c r="F479" s="8" t="str">
        <f aca="false" t="array" ref="F479:F479">IFERROR(xlookup(E479,contacts!B:B,contacts!A:A),"")</f>
        <v/>
      </c>
      <c r="G479" s="19"/>
      <c r="H479" s="8" t="str">
        <f aca="false">IFERROR(__xludf.dummyfunction("IFERROR(INDEX(FILTER(addresses!B:B, (addresses!A:A=F479)*(addresses!C:C=G479)), 1), """")"),"")</f>
        <v/>
      </c>
      <c r="J479" s="10"/>
    </row>
    <row r="480" customFormat="false" ht="15.75" hidden="false" customHeight="false" outlineLevel="0" collapsed="false">
      <c r="B480" s="6" t="str">
        <f aca="false" t="array" ref="B480:B480">IFERROR(xlookup(F480,contacts!A:A,contacts!C:C),"")</f>
        <v/>
      </c>
      <c r="E480" s="19"/>
      <c r="F480" s="8" t="str">
        <f aca="false" t="array" ref="F480:F480">IFERROR(xlookup(E480,contacts!B:B,contacts!A:A),"")</f>
        <v/>
      </c>
      <c r="G480" s="19"/>
      <c r="H480" s="8" t="str">
        <f aca="false">IFERROR(__xludf.dummyfunction("IFERROR(INDEX(FILTER(addresses!B:B, (addresses!A:A=F480)*(addresses!C:C=G480)), 1), """")"),"")</f>
        <v/>
      </c>
      <c r="J480" s="10"/>
    </row>
    <row r="481" customFormat="false" ht="15.75" hidden="false" customHeight="false" outlineLevel="0" collapsed="false">
      <c r="B481" s="6" t="str">
        <f aca="false" t="array" ref="B481:B481">IFERROR(xlookup(F481,contacts!A:A,contacts!C:C),"")</f>
        <v/>
      </c>
      <c r="E481" s="19"/>
      <c r="F481" s="8" t="str">
        <f aca="false" t="array" ref="F481:F481">IFERROR(xlookup(E481,contacts!B:B,contacts!A:A),"")</f>
        <v/>
      </c>
      <c r="G481" s="19"/>
      <c r="H481" s="8" t="str">
        <f aca="false">IFERROR(__xludf.dummyfunction("IFERROR(INDEX(FILTER(addresses!B:B, (addresses!A:A=F481)*(addresses!C:C=G481)), 1), """")"),"")</f>
        <v/>
      </c>
      <c r="J481" s="10"/>
    </row>
    <row r="482" customFormat="false" ht="15.75" hidden="false" customHeight="false" outlineLevel="0" collapsed="false">
      <c r="B482" s="6" t="str">
        <f aca="false" t="array" ref="B482:B482">IFERROR(xlookup(F482,contacts!A:A,contacts!C:C),"")</f>
        <v/>
      </c>
      <c r="E482" s="19"/>
      <c r="F482" s="8" t="str">
        <f aca="false" t="array" ref="F482:F482">IFERROR(xlookup(E482,contacts!B:B,contacts!A:A),"")</f>
        <v/>
      </c>
      <c r="G482" s="19"/>
      <c r="H482" s="8" t="str">
        <f aca="false">IFERROR(__xludf.dummyfunction("IFERROR(INDEX(FILTER(addresses!B:B, (addresses!A:A=F482)*(addresses!C:C=G482)), 1), """")"),"")</f>
        <v/>
      </c>
      <c r="J482" s="10"/>
    </row>
    <row r="483" customFormat="false" ht="15.75" hidden="false" customHeight="false" outlineLevel="0" collapsed="false">
      <c r="B483" s="6" t="str">
        <f aca="false" t="array" ref="B483:B483">IFERROR(xlookup(F483,contacts!A:A,contacts!C:C),"")</f>
        <v/>
      </c>
      <c r="E483" s="19"/>
      <c r="F483" s="8" t="str">
        <f aca="false" t="array" ref="F483:F483">IFERROR(xlookup(E483,contacts!B:B,contacts!A:A),"")</f>
        <v/>
      </c>
      <c r="G483" s="19"/>
      <c r="H483" s="8" t="str">
        <f aca="false">IFERROR(__xludf.dummyfunction("IFERROR(INDEX(FILTER(addresses!B:B, (addresses!A:A=F483)*(addresses!C:C=G483)), 1), """")"),"")</f>
        <v/>
      </c>
      <c r="J483" s="10"/>
    </row>
    <row r="484" customFormat="false" ht="15.75" hidden="false" customHeight="false" outlineLevel="0" collapsed="false">
      <c r="B484" s="6" t="str">
        <f aca="false" t="array" ref="B484:B484">IFERROR(xlookup(F484,contacts!A:A,contacts!C:C),"")</f>
        <v/>
      </c>
      <c r="E484" s="19"/>
      <c r="F484" s="8" t="str">
        <f aca="false" t="array" ref="F484:F484">IFERROR(xlookup(E484,contacts!B:B,contacts!A:A),"")</f>
        <v/>
      </c>
      <c r="G484" s="19"/>
      <c r="H484" s="8" t="str">
        <f aca="false">IFERROR(__xludf.dummyfunction("IFERROR(INDEX(FILTER(addresses!B:B, (addresses!A:A=F484)*(addresses!C:C=G484)), 1), """")"),"")</f>
        <v/>
      </c>
      <c r="J484" s="10"/>
    </row>
    <row r="485" customFormat="false" ht="15.75" hidden="false" customHeight="false" outlineLevel="0" collapsed="false">
      <c r="B485" s="6" t="str">
        <f aca="false" t="array" ref="B485:B485">IFERROR(xlookup(F485,contacts!A:A,contacts!C:C),"")</f>
        <v/>
      </c>
      <c r="E485" s="19"/>
      <c r="F485" s="8" t="str">
        <f aca="false" t="array" ref="F485:F485">IFERROR(xlookup(E485,contacts!B:B,contacts!A:A),"")</f>
        <v/>
      </c>
      <c r="G485" s="19"/>
      <c r="H485" s="8" t="str">
        <f aca="false">IFERROR(__xludf.dummyfunction("IFERROR(INDEX(FILTER(addresses!B:B, (addresses!A:A=F485)*(addresses!C:C=G485)), 1), """")"),"")</f>
        <v/>
      </c>
      <c r="J485" s="10"/>
    </row>
    <row r="486" customFormat="false" ht="15.75" hidden="false" customHeight="false" outlineLevel="0" collapsed="false">
      <c r="B486" s="6" t="str">
        <f aca="false" t="array" ref="B486:B486">IFERROR(xlookup(F486,contacts!A:A,contacts!C:C),"")</f>
        <v/>
      </c>
      <c r="E486" s="19"/>
      <c r="F486" s="8" t="str">
        <f aca="false" t="array" ref="F486:F486">IFERROR(xlookup(E486,contacts!B:B,contacts!A:A),"")</f>
        <v/>
      </c>
      <c r="G486" s="19"/>
      <c r="H486" s="8" t="str">
        <f aca="false">IFERROR(__xludf.dummyfunction("IFERROR(INDEX(FILTER(addresses!B:B, (addresses!A:A=F486)*(addresses!C:C=G486)), 1), """")"),"")</f>
        <v/>
      </c>
      <c r="J486" s="10"/>
    </row>
    <row r="487" customFormat="false" ht="15.75" hidden="false" customHeight="false" outlineLevel="0" collapsed="false">
      <c r="B487" s="6" t="str">
        <f aca="false" t="array" ref="B487:B487">IFERROR(xlookup(F487,contacts!A:A,contacts!C:C),"")</f>
        <v/>
      </c>
      <c r="E487" s="19"/>
      <c r="F487" s="8" t="str">
        <f aca="false" t="array" ref="F487:F487">IFERROR(xlookup(E487,contacts!B:B,contacts!A:A),"")</f>
        <v/>
      </c>
      <c r="G487" s="19"/>
      <c r="H487" s="8" t="str">
        <f aca="false">IFERROR(__xludf.dummyfunction("IFERROR(INDEX(FILTER(addresses!B:B, (addresses!A:A=F487)*(addresses!C:C=G487)), 1), """")"),"")</f>
        <v/>
      </c>
      <c r="J487" s="10"/>
    </row>
    <row r="488" customFormat="false" ht="15.75" hidden="false" customHeight="false" outlineLevel="0" collapsed="false">
      <c r="B488" s="6" t="str">
        <f aca="false" t="array" ref="B488:B488">IFERROR(xlookup(F488,contacts!A:A,contacts!C:C),"")</f>
        <v/>
      </c>
      <c r="E488" s="19"/>
      <c r="F488" s="8" t="str">
        <f aca="false" t="array" ref="F488:F488">IFERROR(xlookup(E488,contacts!B:B,contacts!A:A),"")</f>
        <v/>
      </c>
      <c r="G488" s="19"/>
      <c r="H488" s="8" t="str">
        <f aca="false">IFERROR(__xludf.dummyfunction("IFERROR(INDEX(FILTER(addresses!B:B, (addresses!A:A=F488)*(addresses!C:C=G488)), 1), """")"),"")</f>
        <v/>
      </c>
      <c r="J488" s="10"/>
    </row>
    <row r="489" customFormat="false" ht="15.75" hidden="false" customHeight="false" outlineLevel="0" collapsed="false">
      <c r="B489" s="6" t="str">
        <f aca="false" t="array" ref="B489:B489">IFERROR(xlookup(F489,contacts!A:A,contacts!C:C),"")</f>
        <v/>
      </c>
      <c r="E489" s="19"/>
      <c r="F489" s="8" t="str">
        <f aca="false" t="array" ref="F489:F489">IFERROR(xlookup(E489,contacts!B:B,contacts!A:A),"")</f>
        <v/>
      </c>
      <c r="G489" s="19"/>
      <c r="H489" s="8" t="str">
        <f aca="false">IFERROR(__xludf.dummyfunction("IFERROR(INDEX(FILTER(addresses!B:B, (addresses!A:A=F489)*(addresses!C:C=G489)), 1), """")"),"")</f>
        <v/>
      </c>
      <c r="J489" s="10"/>
    </row>
    <row r="490" customFormat="false" ht="15.75" hidden="false" customHeight="false" outlineLevel="0" collapsed="false">
      <c r="B490" s="6" t="str">
        <f aca="false" t="array" ref="B490:B490">IFERROR(xlookup(F490,contacts!A:A,contacts!C:C),"")</f>
        <v/>
      </c>
      <c r="E490" s="19"/>
      <c r="F490" s="8" t="str">
        <f aca="false" t="array" ref="F490:F490">IFERROR(xlookup(E490,contacts!B:B,contacts!A:A),"")</f>
        <v/>
      </c>
      <c r="G490" s="19"/>
      <c r="H490" s="8" t="str">
        <f aca="false">IFERROR(__xludf.dummyfunction("IFERROR(INDEX(FILTER(addresses!B:B, (addresses!A:A=F490)*(addresses!C:C=G490)), 1), """")"),"")</f>
        <v/>
      </c>
      <c r="J490" s="10"/>
    </row>
    <row r="491" customFormat="false" ht="15.75" hidden="false" customHeight="false" outlineLevel="0" collapsed="false">
      <c r="B491" s="6" t="str">
        <f aca="false" t="array" ref="B491:B491">IFERROR(xlookup(F491,contacts!A:A,contacts!C:C),"")</f>
        <v/>
      </c>
      <c r="E491" s="19"/>
      <c r="F491" s="8" t="str">
        <f aca="false" t="array" ref="F491:F491">IFERROR(xlookup(E491,contacts!B:B,contacts!A:A),"")</f>
        <v/>
      </c>
      <c r="G491" s="19"/>
      <c r="H491" s="8" t="str">
        <f aca="false">IFERROR(__xludf.dummyfunction("IFERROR(INDEX(FILTER(addresses!B:B, (addresses!A:A=F491)*(addresses!C:C=G491)), 1), """")"),"")</f>
        <v/>
      </c>
      <c r="J491" s="10"/>
    </row>
    <row r="492" customFormat="false" ht="15.75" hidden="false" customHeight="false" outlineLevel="0" collapsed="false">
      <c r="B492" s="6" t="str">
        <f aca="false" t="array" ref="B492:B492">IFERROR(xlookup(F492,contacts!A:A,contacts!C:C),"")</f>
        <v/>
      </c>
      <c r="E492" s="19"/>
      <c r="F492" s="8" t="str">
        <f aca="false" t="array" ref="F492:F492">IFERROR(xlookup(E492,contacts!B:B,contacts!A:A),"")</f>
        <v/>
      </c>
      <c r="G492" s="19"/>
      <c r="H492" s="8" t="str">
        <f aca="false">IFERROR(__xludf.dummyfunction("IFERROR(INDEX(FILTER(addresses!B:B, (addresses!A:A=F492)*(addresses!C:C=G492)), 1), """")"),"")</f>
        <v/>
      </c>
      <c r="J492" s="10"/>
    </row>
    <row r="493" customFormat="false" ht="15.75" hidden="false" customHeight="false" outlineLevel="0" collapsed="false">
      <c r="B493" s="6" t="str">
        <f aca="false" t="array" ref="B493:B493">IFERROR(xlookup(F493,contacts!A:A,contacts!C:C),"")</f>
        <v/>
      </c>
      <c r="E493" s="19"/>
      <c r="F493" s="8" t="str">
        <f aca="false" t="array" ref="F493:F493">IFERROR(xlookup(E493,contacts!B:B,contacts!A:A),"")</f>
        <v/>
      </c>
      <c r="G493" s="19"/>
      <c r="H493" s="8" t="str">
        <f aca="false">IFERROR(__xludf.dummyfunction("IFERROR(INDEX(FILTER(addresses!B:B, (addresses!A:A=F493)*(addresses!C:C=G493)), 1), """")"),"")</f>
        <v/>
      </c>
      <c r="J493" s="10"/>
    </row>
    <row r="494" customFormat="false" ht="15.75" hidden="false" customHeight="false" outlineLevel="0" collapsed="false">
      <c r="B494" s="6" t="str">
        <f aca="false" t="array" ref="B494:B494">IFERROR(xlookup(F494,contacts!A:A,contacts!C:C),"")</f>
        <v/>
      </c>
      <c r="E494" s="19"/>
      <c r="F494" s="8" t="str">
        <f aca="false" t="array" ref="F494:F494">IFERROR(xlookup(E494,contacts!B:B,contacts!A:A),"")</f>
        <v/>
      </c>
      <c r="G494" s="19"/>
      <c r="H494" s="8" t="str">
        <f aca="false">IFERROR(__xludf.dummyfunction("IFERROR(INDEX(FILTER(addresses!B:B, (addresses!A:A=F494)*(addresses!C:C=G494)), 1), """")"),"")</f>
        <v/>
      </c>
      <c r="J494" s="10"/>
    </row>
    <row r="495" customFormat="false" ht="15.75" hidden="false" customHeight="false" outlineLevel="0" collapsed="false">
      <c r="B495" s="6" t="str">
        <f aca="false" t="array" ref="B495:B495">IFERROR(xlookup(F495,contacts!A:A,contacts!C:C),"")</f>
        <v/>
      </c>
      <c r="E495" s="19"/>
      <c r="F495" s="8" t="str">
        <f aca="false" t="array" ref="F495:F495">IFERROR(xlookup(E495,contacts!B:B,contacts!A:A),"")</f>
        <v/>
      </c>
      <c r="G495" s="19"/>
      <c r="H495" s="8" t="str">
        <f aca="false">IFERROR(__xludf.dummyfunction("IFERROR(INDEX(FILTER(addresses!B:B, (addresses!A:A=F495)*(addresses!C:C=G495)), 1), """")"),"")</f>
        <v/>
      </c>
      <c r="J495" s="10"/>
    </row>
    <row r="496" customFormat="false" ht="15.75" hidden="false" customHeight="false" outlineLevel="0" collapsed="false">
      <c r="B496" s="6" t="str">
        <f aca="false" t="array" ref="B496:B496">IFERROR(xlookup(F496,contacts!A:A,contacts!C:C),"")</f>
        <v/>
      </c>
      <c r="E496" s="19"/>
      <c r="F496" s="8" t="str">
        <f aca="false" t="array" ref="F496:F496">IFERROR(xlookup(E496,contacts!B:B,contacts!A:A),"")</f>
        <v/>
      </c>
      <c r="G496" s="19"/>
      <c r="H496" s="8" t="str">
        <f aca="false">IFERROR(__xludf.dummyfunction("IFERROR(INDEX(FILTER(addresses!B:B, (addresses!A:A=F496)*(addresses!C:C=G496)), 1), """")"),"")</f>
        <v/>
      </c>
      <c r="J496" s="10"/>
    </row>
    <row r="497" customFormat="false" ht="15.75" hidden="false" customHeight="false" outlineLevel="0" collapsed="false">
      <c r="B497" s="6" t="str">
        <f aca="false" t="array" ref="B497:B497">IFERROR(xlookup(F497,contacts!A:A,contacts!C:C),"")</f>
        <v/>
      </c>
      <c r="E497" s="19"/>
      <c r="F497" s="8" t="str">
        <f aca="false" t="array" ref="F497:F497">IFERROR(xlookup(E497,contacts!B:B,contacts!A:A),"")</f>
        <v/>
      </c>
      <c r="G497" s="19"/>
      <c r="H497" s="8" t="str">
        <f aca="false">IFERROR(__xludf.dummyfunction("IFERROR(INDEX(FILTER(addresses!B:B, (addresses!A:A=F497)*(addresses!C:C=G497)), 1), """")"),"")</f>
        <v/>
      </c>
      <c r="J497" s="10"/>
    </row>
    <row r="498" customFormat="false" ht="15.75" hidden="false" customHeight="false" outlineLevel="0" collapsed="false">
      <c r="B498" s="6" t="str">
        <f aca="false" t="array" ref="B498:B498">IFERROR(xlookup(F498,contacts!A:A,contacts!C:C),"")</f>
        <v/>
      </c>
      <c r="E498" s="19"/>
      <c r="F498" s="8" t="str">
        <f aca="false" t="array" ref="F498:F498">IFERROR(xlookup(E498,contacts!B:B,contacts!A:A),"")</f>
        <v/>
      </c>
      <c r="G498" s="19"/>
      <c r="H498" s="8" t="str">
        <f aca="false">IFERROR(__xludf.dummyfunction("IFERROR(INDEX(FILTER(addresses!B:B, (addresses!A:A=F498)*(addresses!C:C=G498)), 1), """")"),"")</f>
        <v/>
      </c>
      <c r="J498" s="10"/>
    </row>
    <row r="499" customFormat="false" ht="15.75" hidden="false" customHeight="false" outlineLevel="0" collapsed="false">
      <c r="B499" s="6" t="str">
        <f aca="false" t="array" ref="B499:B499">IFERROR(xlookup(F499,contacts!A:A,contacts!C:C),"")</f>
        <v/>
      </c>
      <c r="E499" s="19"/>
      <c r="F499" s="8" t="str">
        <f aca="false" t="array" ref="F499:F499">IFERROR(xlookup(E499,contacts!B:B,contacts!A:A),"")</f>
        <v/>
      </c>
      <c r="G499" s="19"/>
      <c r="H499" s="8" t="str">
        <f aca="false">IFERROR(__xludf.dummyfunction("IFERROR(INDEX(FILTER(addresses!B:B, (addresses!A:A=F499)*(addresses!C:C=G499)), 1), """")"),"")</f>
        <v/>
      </c>
      <c r="J499" s="10"/>
    </row>
    <row r="500" customFormat="false" ht="15.75" hidden="false" customHeight="false" outlineLevel="0" collapsed="false">
      <c r="B500" s="6" t="str">
        <f aca="false" t="array" ref="B500:B500">IFERROR(xlookup(F500,contacts!A:A,contacts!C:C),"")</f>
        <v/>
      </c>
      <c r="E500" s="19"/>
      <c r="F500" s="8" t="str">
        <f aca="false" t="array" ref="F500:F500">IFERROR(xlookup(E500,contacts!B:B,contacts!A:A),"")</f>
        <v/>
      </c>
      <c r="G500" s="19"/>
      <c r="H500" s="8" t="str">
        <f aca="false">IFERROR(__xludf.dummyfunction("IFERROR(INDEX(FILTER(addresses!B:B, (addresses!A:A=F500)*(addresses!C:C=G500)), 1), """")"),"")</f>
        <v/>
      </c>
      <c r="J500" s="10"/>
    </row>
    <row r="501" customFormat="false" ht="15.75" hidden="false" customHeight="false" outlineLevel="0" collapsed="false">
      <c r="B501" s="6" t="str">
        <f aca="false" t="array" ref="B501:B501">IFERROR(xlookup(F501,contacts!A:A,contacts!C:C),"")</f>
        <v/>
      </c>
      <c r="E501" s="19"/>
      <c r="F501" s="8" t="str">
        <f aca="false" t="array" ref="F501:F501">IFERROR(xlookup(E501,contacts!B:B,contacts!A:A),"")</f>
        <v/>
      </c>
      <c r="G501" s="19"/>
      <c r="H501" s="8" t="str">
        <f aca="false">IFERROR(__xludf.dummyfunction("IFERROR(INDEX(FILTER(addresses!B:B, (addresses!A:A=F501)*(addresses!C:C=G501)), 1), """")"),"")</f>
        <v/>
      </c>
      <c r="J501" s="10"/>
    </row>
    <row r="502" customFormat="false" ht="15.75" hidden="false" customHeight="false" outlineLevel="0" collapsed="false">
      <c r="B502" s="6" t="str">
        <f aca="false" t="array" ref="B502:B502">IFERROR(xlookup(F502,contacts!A:A,contacts!C:C),"")</f>
        <v/>
      </c>
      <c r="E502" s="19"/>
      <c r="F502" s="8" t="str">
        <f aca="false" t="array" ref="F502:F502">IFERROR(xlookup(E502,contacts!B:B,contacts!A:A),"")</f>
        <v/>
      </c>
      <c r="G502" s="19"/>
      <c r="H502" s="8" t="str">
        <f aca="false">IFERROR(__xludf.dummyfunction("IFERROR(INDEX(FILTER(addresses!B:B, (addresses!A:A=F502)*(addresses!C:C=G502)), 1), """")"),"")</f>
        <v/>
      </c>
      <c r="J502" s="10"/>
    </row>
    <row r="503" customFormat="false" ht="15.75" hidden="false" customHeight="false" outlineLevel="0" collapsed="false">
      <c r="B503" s="6" t="str">
        <f aca="false" t="array" ref="B503:B503">IFERROR(xlookup(F503,contacts!A:A,contacts!C:C),"")</f>
        <v/>
      </c>
      <c r="E503" s="19"/>
      <c r="F503" s="8" t="str">
        <f aca="false" t="array" ref="F503:F503">IFERROR(xlookup(E503,contacts!B:B,contacts!A:A),"")</f>
        <v/>
      </c>
      <c r="G503" s="19"/>
      <c r="H503" s="8" t="str">
        <f aca="false">IFERROR(__xludf.dummyfunction("IFERROR(INDEX(FILTER(addresses!B:B, (addresses!A:A=F503)*(addresses!C:C=G503)), 1), """")"),"")</f>
        <v/>
      </c>
      <c r="J503" s="10"/>
    </row>
    <row r="504" customFormat="false" ht="15.75" hidden="false" customHeight="false" outlineLevel="0" collapsed="false">
      <c r="B504" s="6" t="str">
        <f aca="false" t="array" ref="B504:B504">IFERROR(xlookup(F504,contacts!A:A,contacts!C:C),"")</f>
        <v/>
      </c>
      <c r="E504" s="19"/>
      <c r="F504" s="8" t="str">
        <f aca="false" t="array" ref="F504:F504">IFERROR(xlookup(E504,contacts!B:B,contacts!A:A),"")</f>
        <v/>
      </c>
      <c r="G504" s="19"/>
      <c r="H504" s="8" t="str">
        <f aca="false">IFERROR(__xludf.dummyfunction("IFERROR(INDEX(FILTER(addresses!B:B, (addresses!A:A=F504)*(addresses!C:C=G504)), 1), """")"),"")</f>
        <v/>
      </c>
      <c r="J504" s="10"/>
    </row>
    <row r="505" customFormat="false" ht="15.75" hidden="false" customHeight="false" outlineLevel="0" collapsed="false">
      <c r="B505" s="6" t="str">
        <f aca="false" t="array" ref="B505:B505">IFERROR(xlookup(F505,contacts!A:A,contacts!C:C),"")</f>
        <v/>
      </c>
      <c r="E505" s="19"/>
      <c r="F505" s="8" t="str">
        <f aca="false" t="array" ref="F505:F505">IFERROR(xlookup(E505,contacts!B:B,contacts!A:A),"")</f>
        <v/>
      </c>
      <c r="G505" s="19"/>
      <c r="H505" s="8" t="str">
        <f aca="false">IFERROR(__xludf.dummyfunction("IFERROR(INDEX(FILTER(addresses!B:B, (addresses!A:A=F505)*(addresses!C:C=G505)), 1), """")"),"")</f>
        <v/>
      </c>
      <c r="J505" s="10"/>
    </row>
    <row r="506" customFormat="false" ht="15.75" hidden="false" customHeight="false" outlineLevel="0" collapsed="false">
      <c r="B506" s="6" t="str">
        <f aca="false" t="array" ref="B506:B506">IFERROR(xlookup(F506,contacts!A:A,contacts!C:C),"")</f>
        <v/>
      </c>
      <c r="E506" s="19"/>
      <c r="F506" s="8" t="str">
        <f aca="false" t="array" ref="F506:F506">IFERROR(xlookup(E506,contacts!B:B,contacts!A:A),"")</f>
        <v/>
      </c>
      <c r="G506" s="19"/>
      <c r="H506" s="8" t="str">
        <f aca="false">IFERROR(__xludf.dummyfunction("IFERROR(INDEX(FILTER(addresses!B:B, (addresses!A:A=F506)*(addresses!C:C=G506)), 1), """")"),"")</f>
        <v/>
      </c>
      <c r="J506" s="10"/>
    </row>
    <row r="507" customFormat="false" ht="15.75" hidden="false" customHeight="false" outlineLevel="0" collapsed="false">
      <c r="B507" s="6" t="str">
        <f aca="false" t="array" ref="B507:B507">IFERROR(xlookup(F507,contacts!A:A,contacts!C:C),"")</f>
        <v/>
      </c>
      <c r="E507" s="19"/>
      <c r="F507" s="8" t="str">
        <f aca="false" t="array" ref="F507:F507">IFERROR(xlookup(E507,contacts!B:B,contacts!A:A),"")</f>
        <v/>
      </c>
      <c r="G507" s="19"/>
      <c r="H507" s="8" t="str">
        <f aca="false">IFERROR(__xludf.dummyfunction("IFERROR(INDEX(FILTER(addresses!B:B, (addresses!A:A=F507)*(addresses!C:C=G507)), 1), """")"),"")</f>
        <v/>
      </c>
      <c r="J507" s="10"/>
    </row>
    <row r="508" customFormat="false" ht="15.75" hidden="false" customHeight="false" outlineLevel="0" collapsed="false">
      <c r="B508" s="6" t="str">
        <f aca="false" t="array" ref="B508:B508">IFERROR(xlookup(F508,contacts!A:A,contacts!C:C),"")</f>
        <v/>
      </c>
      <c r="E508" s="19"/>
      <c r="F508" s="8" t="str">
        <f aca="false" t="array" ref="F508:F508">IFERROR(xlookup(E508,contacts!B:B,contacts!A:A),"")</f>
        <v/>
      </c>
      <c r="G508" s="19"/>
      <c r="H508" s="8" t="str">
        <f aca="false">IFERROR(__xludf.dummyfunction("IFERROR(INDEX(FILTER(addresses!B:B, (addresses!A:A=F508)*(addresses!C:C=G508)), 1), """")"),"")</f>
        <v/>
      </c>
      <c r="J508" s="10"/>
    </row>
    <row r="509" customFormat="false" ht="15.75" hidden="false" customHeight="false" outlineLevel="0" collapsed="false">
      <c r="B509" s="6" t="str">
        <f aca="false" t="array" ref="B509:B509">IFERROR(xlookup(F509,contacts!A:A,contacts!C:C),"")</f>
        <v/>
      </c>
      <c r="E509" s="19"/>
      <c r="F509" s="8" t="str">
        <f aca="false" t="array" ref="F509:F509">IFERROR(xlookup(E509,contacts!B:B,contacts!A:A),"")</f>
        <v/>
      </c>
      <c r="G509" s="19"/>
      <c r="H509" s="8" t="str">
        <f aca="false">IFERROR(__xludf.dummyfunction("IFERROR(INDEX(FILTER(addresses!B:B, (addresses!A:A=F509)*(addresses!C:C=G509)), 1), """")"),"")</f>
        <v/>
      </c>
      <c r="J509" s="10"/>
    </row>
    <row r="510" customFormat="false" ht="15.75" hidden="false" customHeight="false" outlineLevel="0" collapsed="false">
      <c r="B510" s="6" t="str">
        <f aca="false" t="array" ref="B510:B510">IFERROR(xlookup(F510,contacts!A:A,contacts!C:C),"")</f>
        <v/>
      </c>
      <c r="E510" s="19"/>
      <c r="F510" s="8" t="str">
        <f aca="false" t="array" ref="F510:F510">IFERROR(xlookup(E510,contacts!B:B,contacts!A:A),"")</f>
        <v/>
      </c>
      <c r="G510" s="19"/>
      <c r="H510" s="8" t="str">
        <f aca="false">IFERROR(__xludf.dummyfunction("IFERROR(INDEX(FILTER(addresses!B:B, (addresses!A:A=F510)*(addresses!C:C=G510)), 1), """")"),"")</f>
        <v/>
      </c>
      <c r="J510" s="10"/>
    </row>
    <row r="511" customFormat="false" ht="15.75" hidden="false" customHeight="false" outlineLevel="0" collapsed="false">
      <c r="B511" s="6" t="str">
        <f aca="false" t="array" ref="B511:B511">IFERROR(xlookup(F511,contacts!A:A,contacts!C:C),"")</f>
        <v/>
      </c>
      <c r="E511" s="19"/>
      <c r="F511" s="8" t="str">
        <f aca="false" t="array" ref="F511:F511">IFERROR(xlookup(E511,contacts!B:B,contacts!A:A),"")</f>
        <v/>
      </c>
      <c r="G511" s="19"/>
      <c r="H511" s="8" t="str">
        <f aca="false">IFERROR(__xludf.dummyfunction("IFERROR(INDEX(FILTER(addresses!B:B, (addresses!A:A=F511)*(addresses!C:C=G511)), 1), """")"),"")</f>
        <v/>
      </c>
      <c r="J511" s="10"/>
    </row>
    <row r="512" customFormat="false" ht="15.75" hidden="false" customHeight="false" outlineLevel="0" collapsed="false">
      <c r="B512" s="6" t="str">
        <f aca="false" t="array" ref="B512:B512">IFERROR(xlookup(F512,contacts!A:A,contacts!C:C),"")</f>
        <v/>
      </c>
      <c r="E512" s="19"/>
      <c r="F512" s="8" t="str">
        <f aca="false" t="array" ref="F512:F512">IFERROR(xlookup(E512,contacts!B:B,contacts!A:A),"")</f>
        <v/>
      </c>
      <c r="G512" s="19"/>
      <c r="H512" s="8" t="str">
        <f aca="false">IFERROR(__xludf.dummyfunction("IFERROR(INDEX(FILTER(addresses!B:B, (addresses!A:A=F512)*(addresses!C:C=G512)), 1), """")"),"")</f>
        <v/>
      </c>
      <c r="J512" s="10"/>
    </row>
    <row r="513" customFormat="false" ht="15.75" hidden="false" customHeight="false" outlineLevel="0" collapsed="false">
      <c r="B513" s="6" t="str">
        <f aca="false" t="array" ref="B513:B513">IFERROR(xlookup(F513,contacts!A:A,contacts!C:C),"")</f>
        <v/>
      </c>
      <c r="E513" s="19"/>
      <c r="F513" s="8" t="str">
        <f aca="false" t="array" ref="F513:F513">IFERROR(xlookup(E513,contacts!B:B,contacts!A:A),"")</f>
        <v/>
      </c>
      <c r="G513" s="19"/>
      <c r="H513" s="8" t="str">
        <f aca="false">IFERROR(__xludf.dummyfunction("IFERROR(INDEX(FILTER(addresses!B:B, (addresses!A:A=F513)*(addresses!C:C=G513)), 1), """")"),"")</f>
        <v/>
      </c>
      <c r="J513" s="10"/>
    </row>
    <row r="514" customFormat="false" ht="15.75" hidden="false" customHeight="false" outlineLevel="0" collapsed="false">
      <c r="B514" s="6" t="str">
        <f aca="false" t="array" ref="B514:B514">IFERROR(xlookup(F514,contacts!A:A,contacts!C:C),"")</f>
        <v/>
      </c>
      <c r="E514" s="19"/>
      <c r="F514" s="8" t="str">
        <f aca="false" t="array" ref="F514:F514">IFERROR(xlookup(E514,contacts!B:B,contacts!A:A),"")</f>
        <v/>
      </c>
      <c r="G514" s="19"/>
      <c r="H514" s="8" t="str">
        <f aca="false">IFERROR(__xludf.dummyfunction("IFERROR(INDEX(FILTER(addresses!B:B, (addresses!A:A=F514)*(addresses!C:C=G514)), 1), """")"),"")</f>
        <v/>
      </c>
      <c r="J514" s="10"/>
    </row>
    <row r="515" customFormat="false" ht="15.75" hidden="false" customHeight="false" outlineLevel="0" collapsed="false">
      <c r="B515" s="6" t="str">
        <f aca="false" t="array" ref="B515:B515">IFERROR(xlookup(F515,contacts!A:A,contacts!C:C),"")</f>
        <v/>
      </c>
      <c r="E515" s="19"/>
      <c r="F515" s="8" t="str">
        <f aca="false" t="array" ref="F515:F515">IFERROR(xlookup(E515,contacts!B:B,contacts!A:A),"")</f>
        <v/>
      </c>
      <c r="G515" s="19"/>
      <c r="H515" s="8" t="str">
        <f aca="false">IFERROR(__xludf.dummyfunction("IFERROR(INDEX(FILTER(addresses!B:B, (addresses!A:A=F515)*(addresses!C:C=G515)), 1), """")"),"")</f>
        <v/>
      </c>
      <c r="J515" s="10"/>
    </row>
    <row r="516" customFormat="false" ht="15.75" hidden="false" customHeight="false" outlineLevel="0" collapsed="false">
      <c r="B516" s="6" t="str">
        <f aca="false" t="array" ref="B516:B516">IFERROR(xlookup(F516,contacts!A:A,contacts!C:C),"")</f>
        <v/>
      </c>
      <c r="E516" s="19"/>
      <c r="F516" s="8" t="str">
        <f aca="false" t="array" ref="F516:F516">IFERROR(xlookup(E516,contacts!B:B,contacts!A:A),"")</f>
        <v/>
      </c>
      <c r="G516" s="19"/>
      <c r="H516" s="8" t="str">
        <f aca="false">IFERROR(__xludf.dummyfunction("IFERROR(INDEX(FILTER(addresses!B:B, (addresses!A:A=F516)*(addresses!C:C=G516)), 1), """")"),"")</f>
        <v/>
      </c>
      <c r="J516" s="10"/>
    </row>
    <row r="517" customFormat="false" ht="15.75" hidden="false" customHeight="false" outlineLevel="0" collapsed="false">
      <c r="B517" s="6" t="str">
        <f aca="false" t="array" ref="B517:B517">IFERROR(xlookup(F517,contacts!A:A,contacts!C:C),"")</f>
        <v/>
      </c>
      <c r="E517" s="19"/>
      <c r="F517" s="8" t="str">
        <f aca="false" t="array" ref="F517:F517">IFERROR(xlookup(E517,contacts!B:B,contacts!A:A),"")</f>
        <v/>
      </c>
      <c r="G517" s="19"/>
      <c r="H517" s="8" t="str">
        <f aca="false">IFERROR(__xludf.dummyfunction("IFERROR(INDEX(FILTER(addresses!B:B, (addresses!A:A=F517)*(addresses!C:C=G517)), 1), """")"),"")</f>
        <v/>
      </c>
      <c r="J517" s="10"/>
    </row>
    <row r="518" customFormat="false" ht="15.75" hidden="false" customHeight="false" outlineLevel="0" collapsed="false">
      <c r="B518" s="6" t="str">
        <f aca="false" t="array" ref="B518:B518">IFERROR(xlookup(F518,contacts!A:A,contacts!C:C),"")</f>
        <v/>
      </c>
      <c r="E518" s="19"/>
      <c r="F518" s="8" t="str">
        <f aca="false" t="array" ref="F518:F518">IFERROR(xlookup(E518,contacts!B:B,contacts!A:A),"")</f>
        <v/>
      </c>
      <c r="G518" s="19"/>
      <c r="H518" s="8" t="str">
        <f aca="false">IFERROR(__xludf.dummyfunction("IFERROR(INDEX(FILTER(addresses!B:B, (addresses!A:A=F518)*(addresses!C:C=G518)), 1), """")"),"")</f>
        <v/>
      </c>
      <c r="J518" s="10"/>
    </row>
    <row r="519" customFormat="false" ht="15.75" hidden="false" customHeight="false" outlineLevel="0" collapsed="false">
      <c r="B519" s="6" t="str">
        <f aca="false" t="array" ref="B519:B519">IFERROR(xlookup(F519,contacts!A:A,contacts!C:C),"")</f>
        <v/>
      </c>
      <c r="E519" s="19"/>
      <c r="F519" s="8" t="str">
        <f aca="false" t="array" ref="F519:F519">IFERROR(xlookup(E519,contacts!B:B,contacts!A:A),"")</f>
        <v/>
      </c>
      <c r="G519" s="19"/>
      <c r="H519" s="8" t="str">
        <f aca="false">IFERROR(__xludf.dummyfunction("IFERROR(INDEX(FILTER(addresses!B:B, (addresses!A:A=F519)*(addresses!C:C=G519)), 1), """")"),"")</f>
        <v/>
      </c>
      <c r="J519" s="10"/>
    </row>
    <row r="520" customFormat="false" ht="15.75" hidden="false" customHeight="false" outlineLevel="0" collapsed="false">
      <c r="B520" s="6" t="str">
        <f aca="false" t="array" ref="B520:B520">IFERROR(xlookup(F520,contacts!A:A,contacts!C:C),"")</f>
        <v/>
      </c>
      <c r="E520" s="19"/>
      <c r="F520" s="8" t="str">
        <f aca="false" t="array" ref="F520:F520">IFERROR(xlookup(E520,contacts!B:B,contacts!A:A),"")</f>
        <v/>
      </c>
      <c r="G520" s="19"/>
      <c r="H520" s="8" t="str">
        <f aca="false">IFERROR(__xludf.dummyfunction("IFERROR(INDEX(FILTER(addresses!B:B, (addresses!A:A=F520)*(addresses!C:C=G520)), 1), """")"),"")</f>
        <v/>
      </c>
      <c r="J520" s="10"/>
    </row>
    <row r="521" customFormat="false" ht="15.75" hidden="false" customHeight="false" outlineLevel="0" collapsed="false">
      <c r="B521" s="6" t="str">
        <f aca="false" t="array" ref="B521:B521">IFERROR(xlookup(F521,contacts!A:A,contacts!C:C),"")</f>
        <v/>
      </c>
      <c r="E521" s="19"/>
      <c r="F521" s="8" t="str">
        <f aca="false" t="array" ref="F521:F521">IFERROR(xlookup(E521,contacts!B:B,contacts!A:A),"")</f>
        <v/>
      </c>
      <c r="G521" s="19"/>
      <c r="H521" s="8" t="str">
        <f aca="false">IFERROR(__xludf.dummyfunction("IFERROR(INDEX(FILTER(addresses!B:B, (addresses!A:A=F521)*(addresses!C:C=G521)), 1), """")"),"")</f>
        <v/>
      </c>
      <c r="J521" s="10"/>
    </row>
    <row r="522" customFormat="false" ht="15.75" hidden="false" customHeight="false" outlineLevel="0" collapsed="false">
      <c r="B522" s="6" t="str">
        <f aca="false" t="array" ref="B522:B522">IFERROR(xlookup(F522,contacts!A:A,contacts!C:C),"")</f>
        <v/>
      </c>
      <c r="E522" s="19"/>
      <c r="F522" s="8" t="str">
        <f aca="false" t="array" ref="F522:F522">IFERROR(xlookup(E522,contacts!B:B,contacts!A:A),"")</f>
        <v/>
      </c>
      <c r="G522" s="19"/>
      <c r="H522" s="8" t="str">
        <f aca="false">IFERROR(__xludf.dummyfunction("IFERROR(INDEX(FILTER(addresses!B:B, (addresses!A:A=F522)*(addresses!C:C=G522)), 1), """")"),"")</f>
        <v/>
      </c>
      <c r="J522" s="10"/>
    </row>
    <row r="523" customFormat="false" ht="15.75" hidden="false" customHeight="false" outlineLevel="0" collapsed="false">
      <c r="B523" s="6" t="str">
        <f aca="false" t="array" ref="B523:B523">IFERROR(xlookup(F523,contacts!A:A,contacts!C:C),"")</f>
        <v/>
      </c>
      <c r="E523" s="19"/>
      <c r="F523" s="8" t="str">
        <f aca="false" t="array" ref="F523:F523">IFERROR(xlookup(E523,contacts!B:B,contacts!A:A),"")</f>
        <v/>
      </c>
      <c r="G523" s="19"/>
      <c r="H523" s="8" t="str">
        <f aca="false">IFERROR(__xludf.dummyfunction("IFERROR(INDEX(FILTER(addresses!B:B, (addresses!A:A=F523)*(addresses!C:C=G523)), 1), """")"),"")</f>
        <v/>
      </c>
      <c r="J523" s="10"/>
    </row>
    <row r="524" customFormat="false" ht="15.75" hidden="false" customHeight="false" outlineLevel="0" collapsed="false">
      <c r="B524" s="6" t="str">
        <f aca="false" t="array" ref="B524:B524">IFERROR(xlookup(F524,contacts!A:A,contacts!C:C),"")</f>
        <v/>
      </c>
      <c r="E524" s="19"/>
      <c r="F524" s="8" t="str">
        <f aca="false" t="array" ref="F524:F524">IFERROR(xlookup(E524,contacts!B:B,contacts!A:A),"")</f>
        <v/>
      </c>
      <c r="G524" s="19"/>
      <c r="H524" s="8" t="str">
        <f aca="false">IFERROR(__xludf.dummyfunction("IFERROR(INDEX(FILTER(addresses!B:B, (addresses!A:A=F524)*(addresses!C:C=G524)), 1), """")"),"")</f>
        <v/>
      </c>
      <c r="J524" s="10"/>
    </row>
    <row r="525" customFormat="false" ht="15.75" hidden="false" customHeight="false" outlineLevel="0" collapsed="false">
      <c r="B525" s="6" t="str">
        <f aca="false" t="array" ref="B525:B525">IFERROR(xlookup(F525,contacts!A:A,contacts!C:C),"")</f>
        <v/>
      </c>
      <c r="E525" s="19"/>
      <c r="F525" s="8" t="str">
        <f aca="false" t="array" ref="F525:F525">IFERROR(xlookup(E525,contacts!B:B,contacts!A:A),"")</f>
        <v/>
      </c>
      <c r="G525" s="19"/>
      <c r="H525" s="8" t="str">
        <f aca="false">IFERROR(__xludf.dummyfunction("IFERROR(INDEX(FILTER(addresses!B:B, (addresses!A:A=F525)*(addresses!C:C=G525)), 1), """")"),"")</f>
        <v/>
      </c>
      <c r="J525" s="10"/>
    </row>
    <row r="526" customFormat="false" ht="15.75" hidden="false" customHeight="false" outlineLevel="0" collapsed="false">
      <c r="B526" s="6" t="str">
        <f aca="false" t="array" ref="B526:B526">IFERROR(xlookup(F526,contacts!A:A,contacts!C:C),"")</f>
        <v/>
      </c>
      <c r="E526" s="19"/>
      <c r="F526" s="8" t="str">
        <f aca="false" t="array" ref="F526:F526">IFERROR(xlookup(E526,contacts!B:B,contacts!A:A),"")</f>
        <v/>
      </c>
      <c r="G526" s="19"/>
      <c r="H526" s="8" t="str">
        <f aca="false">IFERROR(__xludf.dummyfunction("IFERROR(INDEX(FILTER(addresses!B:B, (addresses!A:A=F526)*(addresses!C:C=G526)), 1), """")"),"")</f>
        <v/>
      </c>
      <c r="J526" s="10"/>
    </row>
    <row r="527" customFormat="false" ht="15.75" hidden="false" customHeight="false" outlineLevel="0" collapsed="false">
      <c r="B527" s="6" t="str">
        <f aca="false" t="array" ref="B527:B527">IFERROR(xlookup(F527,contacts!A:A,contacts!C:C),"")</f>
        <v/>
      </c>
      <c r="E527" s="19"/>
      <c r="F527" s="8" t="str">
        <f aca="false" t="array" ref="F527:F527">IFERROR(xlookup(E527,contacts!B:B,contacts!A:A),"")</f>
        <v/>
      </c>
      <c r="G527" s="19"/>
      <c r="H527" s="8" t="str">
        <f aca="false">IFERROR(__xludf.dummyfunction("IFERROR(INDEX(FILTER(addresses!B:B, (addresses!A:A=F527)*(addresses!C:C=G527)), 1), """")"),"")</f>
        <v/>
      </c>
      <c r="J527" s="10"/>
    </row>
    <row r="528" customFormat="false" ht="15.75" hidden="false" customHeight="false" outlineLevel="0" collapsed="false">
      <c r="B528" s="6" t="str">
        <f aca="false" t="array" ref="B528:B528">IFERROR(xlookup(F528,contacts!A:A,contacts!C:C),"")</f>
        <v/>
      </c>
      <c r="E528" s="19"/>
      <c r="F528" s="8" t="str">
        <f aca="false" t="array" ref="F528:F528">IFERROR(xlookup(E528,contacts!B:B,contacts!A:A),"")</f>
        <v/>
      </c>
      <c r="G528" s="19"/>
      <c r="H528" s="8" t="str">
        <f aca="false">IFERROR(__xludf.dummyfunction("IFERROR(INDEX(FILTER(addresses!B:B, (addresses!A:A=F528)*(addresses!C:C=G528)), 1), """")"),"")</f>
        <v/>
      </c>
      <c r="J528" s="10"/>
    </row>
    <row r="529" customFormat="false" ht="15.75" hidden="false" customHeight="false" outlineLevel="0" collapsed="false">
      <c r="B529" s="6" t="str">
        <f aca="false" t="array" ref="B529:B529">IFERROR(xlookup(F529,contacts!A:A,contacts!C:C),"")</f>
        <v/>
      </c>
      <c r="E529" s="19"/>
      <c r="F529" s="8" t="str">
        <f aca="false" t="array" ref="F529:F529">IFERROR(xlookup(E529,contacts!B:B,contacts!A:A),"")</f>
        <v/>
      </c>
      <c r="G529" s="19"/>
      <c r="H529" s="8" t="str">
        <f aca="false">IFERROR(__xludf.dummyfunction("IFERROR(INDEX(FILTER(addresses!B:B, (addresses!A:A=F529)*(addresses!C:C=G529)), 1), """")"),"")</f>
        <v/>
      </c>
      <c r="J529" s="10"/>
    </row>
    <row r="530" customFormat="false" ht="15.75" hidden="false" customHeight="false" outlineLevel="0" collapsed="false">
      <c r="B530" s="6" t="str">
        <f aca="false" t="array" ref="B530:B530">IFERROR(xlookup(F530,contacts!A:A,contacts!C:C),"")</f>
        <v/>
      </c>
      <c r="E530" s="19"/>
      <c r="F530" s="8" t="str">
        <f aca="false" t="array" ref="F530:F530">IFERROR(xlookup(E530,contacts!B:B,contacts!A:A),"")</f>
        <v/>
      </c>
      <c r="G530" s="19"/>
      <c r="H530" s="8" t="str">
        <f aca="false">IFERROR(__xludf.dummyfunction("IFERROR(INDEX(FILTER(addresses!B:B, (addresses!A:A=F530)*(addresses!C:C=G530)), 1), """")"),"")</f>
        <v/>
      </c>
      <c r="J530" s="10"/>
    </row>
    <row r="531" customFormat="false" ht="15.75" hidden="false" customHeight="false" outlineLevel="0" collapsed="false">
      <c r="B531" s="6" t="str">
        <f aca="false" t="array" ref="B531:B531">IFERROR(xlookup(F531,contacts!A:A,contacts!C:C),"")</f>
        <v/>
      </c>
      <c r="E531" s="19"/>
      <c r="F531" s="8" t="str">
        <f aca="false" t="array" ref="F531:F531">IFERROR(xlookup(E531,contacts!B:B,contacts!A:A),"")</f>
        <v/>
      </c>
      <c r="G531" s="19"/>
      <c r="H531" s="8" t="str">
        <f aca="false">IFERROR(__xludf.dummyfunction("IFERROR(INDEX(FILTER(addresses!B:B, (addresses!A:A=F531)*(addresses!C:C=G531)), 1), """")"),"")</f>
        <v/>
      </c>
      <c r="J531" s="10"/>
    </row>
    <row r="532" customFormat="false" ht="15.75" hidden="false" customHeight="false" outlineLevel="0" collapsed="false">
      <c r="B532" s="6" t="str">
        <f aca="false" t="array" ref="B532:B532">IFERROR(xlookup(F532,contacts!A:A,contacts!C:C),"")</f>
        <v/>
      </c>
      <c r="E532" s="19"/>
      <c r="F532" s="8" t="str">
        <f aca="false" t="array" ref="F532:F532">IFERROR(xlookup(E532,contacts!B:B,contacts!A:A),"")</f>
        <v/>
      </c>
      <c r="G532" s="19"/>
      <c r="H532" s="8" t="str">
        <f aca="false">IFERROR(__xludf.dummyfunction("IFERROR(INDEX(FILTER(addresses!B:B, (addresses!A:A=F532)*(addresses!C:C=G532)), 1), """")"),"")</f>
        <v/>
      </c>
      <c r="J532" s="10"/>
    </row>
    <row r="533" customFormat="false" ht="15.75" hidden="false" customHeight="false" outlineLevel="0" collapsed="false">
      <c r="B533" s="6" t="str">
        <f aca="false" t="array" ref="B533:B533">IFERROR(xlookup(F533,contacts!A:A,contacts!C:C),"")</f>
        <v/>
      </c>
      <c r="E533" s="19"/>
      <c r="F533" s="8" t="str">
        <f aca="false" t="array" ref="F533:F533">IFERROR(xlookup(E533,contacts!B:B,contacts!A:A),"")</f>
        <v/>
      </c>
      <c r="G533" s="19"/>
      <c r="H533" s="8" t="str">
        <f aca="false">IFERROR(__xludf.dummyfunction("IFERROR(INDEX(FILTER(addresses!B:B, (addresses!A:A=F533)*(addresses!C:C=G533)), 1), """")"),"")</f>
        <v/>
      </c>
      <c r="J533" s="10"/>
    </row>
    <row r="534" customFormat="false" ht="15.75" hidden="false" customHeight="false" outlineLevel="0" collapsed="false">
      <c r="B534" s="6" t="str">
        <f aca="false" t="array" ref="B534:B534">IFERROR(xlookup(F534,contacts!A:A,contacts!C:C),"")</f>
        <v/>
      </c>
      <c r="E534" s="19"/>
      <c r="F534" s="8" t="str">
        <f aca="false" t="array" ref="F534:F534">IFERROR(xlookup(E534,contacts!B:B,contacts!A:A),"")</f>
        <v/>
      </c>
      <c r="G534" s="19"/>
      <c r="H534" s="8" t="str">
        <f aca="false">IFERROR(__xludf.dummyfunction("IFERROR(INDEX(FILTER(addresses!B:B, (addresses!A:A=F534)*(addresses!C:C=G534)), 1), """")"),"")</f>
        <v/>
      </c>
      <c r="J534" s="10"/>
    </row>
    <row r="535" customFormat="false" ht="15.75" hidden="false" customHeight="false" outlineLevel="0" collapsed="false">
      <c r="B535" s="6" t="str">
        <f aca="false" t="array" ref="B535:B535">IFERROR(xlookup(F535,contacts!A:A,contacts!C:C),"")</f>
        <v/>
      </c>
      <c r="E535" s="19"/>
      <c r="F535" s="8" t="str">
        <f aca="false" t="array" ref="F535:F535">IFERROR(xlookup(E535,contacts!B:B,contacts!A:A),"")</f>
        <v/>
      </c>
      <c r="G535" s="19"/>
      <c r="H535" s="8" t="str">
        <f aca="false">IFERROR(__xludf.dummyfunction("IFERROR(INDEX(FILTER(addresses!B:B, (addresses!A:A=F535)*(addresses!C:C=G535)), 1), """")"),"")</f>
        <v/>
      </c>
      <c r="J535" s="10"/>
    </row>
    <row r="536" customFormat="false" ht="15.75" hidden="false" customHeight="false" outlineLevel="0" collapsed="false">
      <c r="B536" s="6" t="str">
        <f aca="false" t="array" ref="B536:B536">IFERROR(xlookup(F536,contacts!A:A,contacts!C:C),"")</f>
        <v/>
      </c>
      <c r="E536" s="19"/>
      <c r="F536" s="8" t="str">
        <f aca="false" t="array" ref="F536:F536">IFERROR(xlookup(E536,contacts!B:B,contacts!A:A),"")</f>
        <v/>
      </c>
      <c r="G536" s="19"/>
      <c r="H536" s="8" t="str">
        <f aca="false">IFERROR(__xludf.dummyfunction("IFERROR(INDEX(FILTER(addresses!B:B, (addresses!A:A=F536)*(addresses!C:C=G536)), 1), """")"),"")</f>
        <v/>
      </c>
      <c r="J536" s="10"/>
    </row>
    <row r="537" customFormat="false" ht="15.75" hidden="false" customHeight="false" outlineLevel="0" collapsed="false">
      <c r="B537" s="6" t="str">
        <f aca="false" t="array" ref="B537:B537">IFERROR(xlookup(F537,contacts!A:A,contacts!C:C),"")</f>
        <v/>
      </c>
      <c r="E537" s="19"/>
      <c r="F537" s="8" t="str">
        <f aca="false" t="array" ref="F537:F537">IFERROR(xlookup(E537,contacts!B:B,contacts!A:A),"")</f>
        <v/>
      </c>
      <c r="G537" s="19"/>
      <c r="H537" s="8" t="str">
        <f aca="false">IFERROR(__xludf.dummyfunction("IFERROR(INDEX(FILTER(addresses!B:B, (addresses!A:A=F537)*(addresses!C:C=G537)), 1), """")"),"")</f>
        <v/>
      </c>
      <c r="J537" s="10"/>
    </row>
    <row r="538" customFormat="false" ht="15.75" hidden="false" customHeight="false" outlineLevel="0" collapsed="false">
      <c r="B538" s="6" t="str">
        <f aca="false" t="array" ref="B538:B538">IFERROR(xlookup(F538,contacts!A:A,contacts!C:C),"")</f>
        <v/>
      </c>
      <c r="E538" s="19"/>
      <c r="F538" s="8" t="str">
        <f aca="false" t="array" ref="F538:F538">IFERROR(xlookup(E538,contacts!B:B,contacts!A:A),"")</f>
        <v/>
      </c>
      <c r="G538" s="19"/>
      <c r="H538" s="8" t="str">
        <f aca="false">IFERROR(__xludf.dummyfunction("IFERROR(INDEX(FILTER(addresses!B:B, (addresses!A:A=F538)*(addresses!C:C=G538)), 1), """")"),"")</f>
        <v/>
      </c>
      <c r="J538" s="10"/>
    </row>
    <row r="539" customFormat="false" ht="15.75" hidden="false" customHeight="false" outlineLevel="0" collapsed="false">
      <c r="B539" s="6" t="str">
        <f aca="false" t="array" ref="B539:B539">IFERROR(xlookup(F539,contacts!A:A,contacts!C:C),"")</f>
        <v/>
      </c>
      <c r="E539" s="19"/>
      <c r="F539" s="8" t="str">
        <f aca="false" t="array" ref="F539:F539">IFERROR(xlookup(E539,contacts!B:B,contacts!A:A),"")</f>
        <v/>
      </c>
      <c r="G539" s="19"/>
      <c r="H539" s="8" t="str">
        <f aca="false">IFERROR(__xludf.dummyfunction("IFERROR(INDEX(FILTER(addresses!B:B, (addresses!A:A=F539)*(addresses!C:C=G539)), 1), """")"),"")</f>
        <v/>
      </c>
      <c r="J539" s="10"/>
    </row>
    <row r="540" customFormat="false" ht="15.75" hidden="false" customHeight="false" outlineLevel="0" collapsed="false">
      <c r="B540" s="6" t="str">
        <f aca="false" t="array" ref="B540:B540">IFERROR(xlookup(F540,contacts!A:A,contacts!C:C),"")</f>
        <v/>
      </c>
      <c r="E540" s="19"/>
      <c r="F540" s="8" t="str">
        <f aca="false" t="array" ref="F540:F540">IFERROR(xlookup(E540,contacts!B:B,contacts!A:A),"")</f>
        <v/>
      </c>
      <c r="G540" s="19"/>
      <c r="H540" s="8" t="str">
        <f aca="false">IFERROR(__xludf.dummyfunction("IFERROR(INDEX(FILTER(addresses!B:B, (addresses!A:A=F540)*(addresses!C:C=G540)), 1), """")"),"")</f>
        <v/>
      </c>
      <c r="J540" s="10"/>
    </row>
    <row r="541" customFormat="false" ht="15.75" hidden="false" customHeight="false" outlineLevel="0" collapsed="false">
      <c r="B541" s="6" t="str">
        <f aca="false" t="array" ref="B541:B541">IFERROR(xlookup(F541,contacts!A:A,contacts!C:C),"")</f>
        <v/>
      </c>
      <c r="E541" s="19"/>
      <c r="F541" s="8" t="str">
        <f aca="false" t="array" ref="F541:F541">IFERROR(xlookup(E541,contacts!B:B,contacts!A:A),"")</f>
        <v/>
      </c>
      <c r="G541" s="19"/>
      <c r="H541" s="8" t="str">
        <f aca="false">IFERROR(__xludf.dummyfunction("IFERROR(INDEX(FILTER(addresses!B:B, (addresses!A:A=F541)*(addresses!C:C=G541)), 1), """")"),"")</f>
        <v/>
      </c>
      <c r="J541" s="10"/>
    </row>
    <row r="542" customFormat="false" ht="15.75" hidden="false" customHeight="false" outlineLevel="0" collapsed="false">
      <c r="B542" s="6" t="str">
        <f aca="false" t="array" ref="B542:B542">IFERROR(xlookup(F542,contacts!A:A,contacts!C:C),"")</f>
        <v/>
      </c>
      <c r="E542" s="19"/>
      <c r="F542" s="8" t="str">
        <f aca="false" t="array" ref="F542:F542">IFERROR(xlookup(E542,contacts!B:B,contacts!A:A),"")</f>
        <v/>
      </c>
      <c r="G542" s="19"/>
      <c r="H542" s="8" t="str">
        <f aca="false">IFERROR(__xludf.dummyfunction("IFERROR(INDEX(FILTER(addresses!B:B, (addresses!A:A=F542)*(addresses!C:C=G542)), 1), """")"),"")</f>
        <v/>
      </c>
      <c r="J542" s="10"/>
    </row>
    <row r="543" customFormat="false" ht="15.75" hidden="false" customHeight="false" outlineLevel="0" collapsed="false">
      <c r="B543" s="6" t="str">
        <f aca="false" t="array" ref="B543:B543">IFERROR(xlookup(F543,contacts!A:A,contacts!C:C),"")</f>
        <v/>
      </c>
      <c r="E543" s="19"/>
      <c r="F543" s="8" t="str">
        <f aca="false" t="array" ref="F543:F543">IFERROR(xlookup(E543,contacts!B:B,contacts!A:A),"")</f>
        <v/>
      </c>
      <c r="G543" s="19"/>
      <c r="H543" s="8" t="str">
        <f aca="false">IFERROR(__xludf.dummyfunction("IFERROR(INDEX(FILTER(addresses!B:B, (addresses!A:A=F543)*(addresses!C:C=G543)), 1), """")"),"")</f>
        <v/>
      </c>
      <c r="J543" s="10"/>
    </row>
    <row r="544" customFormat="false" ht="15.75" hidden="false" customHeight="false" outlineLevel="0" collapsed="false">
      <c r="B544" s="6" t="str">
        <f aca="false" t="array" ref="B544:B544">IFERROR(xlookup(F544,contacts!A:A,contacts!C:C),"")</f>
        <v/>
      </c>
      <c r="E544" s="19"/>
      <c r="F544" s="8" t="str">
        <f aca="false" t="array" ref="F544:F544">IFERROR(xlookup(E544,contacts!B:B,contacts!A:A),"")</f>
        <v/>
      </c>
      <c r="G544" s="19"/>
      <c r="H544" s="8" t="str">
        <f aca="false">IFERROR(__xludf.dummyfunction("IFERROR(INDEX(FILTER(addresses!B:B, (addresses!A:A=F544)*(addresses!C:C=G544)), 1), """")"),"")</f>
        <v/>
      </c>
      <c r="J544" s="10"/>
    </row>
    <row r="545" customFormat="false" ht="15.75" hidden="false" customHeight="false" outlineLevel="0" collapsed="false">
      <c r="B545" s="6" t="str">
        <f aca="false" t="array" ref="B545:B545">IFERROR(xlookup(F545,contacts!A:A,contacts!C:C),"")</f>
        <v/>
      </c>
      <c r="E545" s="19"/>
      <c r="F545" s="8" t="str">
        <f aca="false" t="array" ref="F545:F545">IFERROR(xlookup(E545,contacts!B:B,contacts!A:A),"")</f>
        <v/>
      </c>
      <c r="G545" s="19"/>
      <c r="H545" s="8" t="str">
        <f aca="false">IFERROR(__xludf.dummyfunction("IFERROR(INDEX(FILTER(addresses!B:B, (addresses!A:A=F545)*(addresses!C:C=G545)), 1), """")"),"")</f>
        <v/>
      </c>
      <c r="J545" s="10"/>
    </row>
    <row r="546" customFormat="false" ht="15.75" hidden="false" customHeight="false" outlineLevel="0" collapsed="false">
      <c r="B546" s="6" t="str">
        <f aca="false" t="array" ref="B546:B546">IFERROR(xlookup(F546,contacts!A:A,contacts!C:C),"")</f>
        <v/>
      </c>
      <c r="E546" s="19"/>
      <c r="F546" s="8" t="str">
        <f aca="false" t="array" ref="F546:F546">IFERROR(xlookup(E546,contacts!B:B,contacts!A:A),"")</f>
        <v/>
      </c>
      <c r="G546" s="19"/>
      <c r="H546" s="8" t="str">
        <f aca="false">IFERROR(__xludf.dummyfunction("IFERROR(INDEX(FILTER(addresses!B:B, (addresses!A:A=F546)*(addresses!C:C=G546)), 1), """")"),"")</f>
        <v/>
      </c>
      <c r="J546" s="10"/>
    </row>
    <row r="547" customFormat="false" ht="15.75" hidden="false" customHeight="false" outlineLevel="0" collapsed="false">
      <c r="B547" s="6" t="str">
        <f aca="false" t="array" ref="B547:B547">IFERROR(xlookup(F547,contacts!A:A,contacts!C:C),"")</f>
        <v/>
      </c>
      <c r="E547" s="19"/>
      <c r="F547" s="8" t="str">
        <f aca="false" t="array" ref="F547:F547">IFERROR(xlookup(E547,contacts!B:B,contacts!A:A),"")</f>
        <v/>
      </c>
      <c r="G547" s="19"/>
      <c r="H547" s="8" t="str">
        <f aca="false">IFERROR(__xludf.dummyfunction("IFERROR(INDEX(FILTER(addresses!B:B, (addresses!A:A=F547)*(addresses!C:C=G547)), 1), """")"),"")</f>
        <v/>
      </c>
      <c r="J547" s="10"/>
    </row>
    <row r="548" customFormat="false" ht="15.75" hidden="false" customHeight="false" outlineLevel="0" collapsed="false">
      <c r="B548" s="6" t="str">
        <f aca="false" t="array" ref="B548:B548">IFERROR(xlookup(F548,contacts!A:A,contacts!C:C),"")</f>
        <v/>
      </c>
      <c r="E548" s="19"/>
      <c r="F548" s="8" t="str">
        <f aca="false" t="array" ref="F548:F548">IFERROR(xlookup(E548,contacts!B:B,contacts!A:A),"")</f>
        <v/>
      </c>
      <c r="G548" s="19"/>
      <c r="H548" s="8" t="str">
        <f aca="false">IFERROR(__xludf.dummyfunction("IFERROR(INDEX(FILTER(addresses!B:B, (addresses!A:A=F548)*(addresses!C:C=G548)), 1), """")"),"")</f>
        <v/>
      </c>
      <c r="J548" s="10"/>
    </row>
    <row r="549" customFormat="false" ht="15.75" hidden="false" customHeight="false" outlineLevel="0" collapsed="false">
      <c r="B549" s="6" t="str">
        <f aca="false" t="array" ref="B549:B549">IFERROR(xlookup(F549,contacts!A:A,contacts!C:C),"")</f>
        <v/>
      </c>
      <c r="E549" s="19"/>
      <c r="F549" s="8" t="str">
        <f aca="false" t="array" ref="F549:F549">IFERROR(xlookup(E549,contacts!B:B,contacts!A:A),"")</f>
        <v/>
      </c>
      <c r="G549" s="19"/>
      <c r="H549" s="8" t="str">
        <f aca="false">IFERROR(__xludf.dummyfunction("IFERROR(INDEX(FILTER(addresses!B:B, (addresses!A:A=F549)*(addresses!C:C=G549)), 1), """")"),"")</f>
        <v/>
      </c>
      <c r="J549" s="10"/>
    </row>
    <row r="550" customFormat="false" ht="15.75" hidden="false" customHeight="false" outlineLevel="0" collapsed="false">
      <c r="B550" s="6" t="str">
        <f aca="false" t="array" ref="B550:B550">IFERROR(xlookup(F550,contacts!A:A,contacts!C:C),"")</f>
        <v/>
      </c>
      <c r="E550" s="19"/>
      <c r="F550" s="8" t="str">
        <f aca="false" t="array" ref="F550:F550">IFERROR(xlookup(E550,contacts!B:B,contacts!A:A),"")</f>
        <v/>
      </c>
      <c r="G550" s="19"/>
      <c r="H550" s="8" t="str">
        <f aca="false">IFERROR(__xludf.dummyfunction("IFERROR(INDEX(FILTER(addresses!B:B, (addresses!A:A=F550)*(addresses!C:C=G550)), 1), """")"),"")</f>
        <v/>
      </c>
      <c r="J550" s="10"/>
    </row>
    <row r="551" customFormat="false" ht="15.75" hidden="false" customHeight="false" outlineLevel="0" collapsed="false">
      <c r="B551" s="6" t="str">
        <f aca="false" t="array" ref="B551:B551">IFERROR(xlookup(F551,contacts!A:A,contacts!C:C),"")</f>
        <v/>
      </c>
      <c r="E551" s="19"/>
      <c r="F551" s="8" t="str">
        <f aca="false" t="array" ref="F551:F551">IFERROR(xlookup(E551,contacts!B:B,contacts!A:A),"")</f>
        <v/>
      </c>
      <c r="G551" s="19"/>
      <c r="H551" s="8" t="str">
        <f aca="false">IFERROR(__xludf.dummyfunction("IFERROR(INDEX(FILTER(addresses!B:B, (addresses!A:A=F551)*(addresses!C:C=G551)), 1), """")"),"")</f>
        <v/>
      </c>
      <c r="J551" s="10"/>
    </row>
    <row r="552" customFormat="false" ht="15.75" hidden="false" customHeight="false" outlineLevel="0" collapsed="false">
      <c r="B552" s="6" t="str">
        <f aca="false" t="array" ref="B552:B552">IFERROR(xlookup(F552,contacts!A:A,contacts!C:C),"")</f>
        <v/>
      </c>
      <c r="E552" s="19"/>
      <c r="F552" s="8" t="str">
        <f aca="false" t="array" ref="F552:F552">IFERROR(xlookup(E552,contacts!B:B,contacts!A:A),"")</f>
        <v/>
      </c>
      <c r="G552" s="19"/>
      <c r="H552" s="8" t="str">
        <f aca="false">IFERROR(__xludf.dummyfunction("IFERROR(INDEX(FILTER(addresses!B:B, (addresses!A:A=F552)*(addresses!C:C=G552)), 1), """")"),"")</f>
        <v/>
      </c>
      <c r="J552" s="10"/>
    </row>
    <row r="553" customFormat="false" ht="15.75" hidden="false" customHeight="false" outlineLevel="0" collapsed="false">
      <c r="B553" s="6" t="str">
        <f aca="false" t="array" ref="B553:B553">IFERROR(xlookup(F553,contacts!A:A,contacts!C:C),"")</f>
        <v/>
      </c>
      <c r="E553" s="19"/>
      <c r="F553" s="8" t="str">
        <f aca="false" t="array" ref="F553:F553">IFERROR(xlookup(E553,contacts!B:B,contacts!A:A),"")</f>
        <v/>
      </c>
      <c r="G553" s="19"/>
      <c r="H553" s="8" t="str">
        <f aca="false">IFERROR(__xludf.dummyfunction("IFERROR(INDEX(FILTER(addresses!B:B, (addresses!A:A=F553)*(addresses!C:C=G553)), 1), """")"),"")</f>
        <v/>
      </c>
      <c r="J553" s="10"/>
    </row>
    <row r="554" customFormat="false" ht="15.75" hidden="false" customHeight="false" outlineLevel="0" collapsed="false">
      <c r="B554" s="6" t="str">
        <f aca="false" t="array" ref="B554:B554">IFERROR(xlookup(F554,contacts!A:A,contacts!C:C),"")</f>
        <v/>
      </c>
      <c r="E554" s="19"/>
      <c r="F554" s="8" t="str">
        <f aca="false" t="array" ref="F554:F554">IFERROR(xlookup(E554,contacts!B:B,contacts!A:A),"")</f>
        <v/>
      </c>
      <c r="G554" s="19"/>
      <c r="H554" s="8" t="str">
        <f aca="false">IFERROR(__xludf.dummyfunction("IFERROR(INDEX(FILTER(addresses!B:B, (addresses!A:A=F554)*(addresses!C:C=G554)), 1), """")"),"")</f>
        <v/>
      </c>
      <c r="J554" s="10"/>
    </row>
    <row r="555" customFormat="false" ht="15.75" hidden="false" customHeight="false" outlineLevel="0" collapsed="false">
      <c r="B555" s="6" t="str">
        <f aca="false" t="array" ref="B555:B555">IFERROR(xlookup(F555,contacts!A:A,contacts!C:C),"")</f>
        <v/>
      </c>
      <c r="E555" s="19"/>
      <c r="F555" s="8" t="str">
        <f aca="false" t="array" ref="F555:F555">IFERROR(xlookup(E555,contacts!B:B,contacts!A:A),"")</f>
        <v/>
      </c>
      <c r="G555" s="19"/>
      <c r="H555" s="8" t="str">
        <f aca="false">IFERROR(__xludf.dummyfunction("IFERROR(INDEX(FILTER(addresses!B:B, (addresses!A:A=F555)*(addresses!C:C=G555)), 1), """")"),"")</f>
        <v/>
      </c>
      <c r="J555" s="10"/>
    </row>
    <row r="556" customFormat="false" ht="15.75" hidden="false" customHeight="false" outlineLevel="0" collapsed="false">
      <c r="B556" s="6" t="str">
        <f aca="false" t="array" ref="B556:B556">IFERROR(xlookup(F556,contacts!A:A,contacts!C:C),"")</f>
        <v/>
      </c>
      <c r="E556" s="19"/>
      <c r="F556" s="8" t="str">
        <f aca="false" t="array" ref="F556:F556">IFERROR(xlookup(E556,contacts!B:B,contacts!A:A),"")</f>
        <v/>
      </c>
      <c r="G556" s="19"/>
      <c r="H556" s="8" t="str">
        <f aca="false">IFERROR(__xludf.dummyfunction("IFERROR(INDEX(FILTER(addresses!B:B, (addresses!A:A=F556)*(addresses!C:C=G556)), 1), """")"),"")</f>
        <v/>
      </c>
      <c r="J556" s="10"/>
    </row>
    <row r="557" customFormat="false" ht="15.75" hidden="false" customHeight="false" outlineLevel="0" collapsed="false">
      <c r="B557" s="6" t="str">
        <f aca="false" t="array" ref="B557:B557">IFERROR(xlookup(F557,contacts!A:A,contacts!C:C),"")</f>
        <v/>
      </c>
      <c r="E557" s="19"/>
      <c r="F557" s="8" t="str">
        <f aca="false" t="array" ref="F557:F557">IFERROR(xlookup(E557,contacts!B:B,contacts!A:A),"")</f>
        <v/>
      </c>
      <c r="G557" s="19"/>
      <c r="H557" s="8" t="str">
        <f aca="false">IFERROR(__xludf.dummyfunction("IFERROR(INDEX(FILTER(addresses!B:B, (addresses!A:A=F557)*(addresses!C:C=G557)), 1), """")"),"")</f>
        <v/>
      </c>
      <c r="J557" s="10"/>
    </row>
    <row r="558" customFormat="false" ht="15.75" hidden="false" customHeight="false" outlineLevel="0" collapsed="false">
      <c r="B558" s="6" t="str">
        <f aca="false" t="array" ref="B558:B558">IFERROR(xlookup(F558,contacts!A:A,contacts!C:C),"")</f>
        <v/>
      </c>
      <c r="E558" s="19"/>
      <c r="F558" s="8" t="str">
        <f aca="false" t="array" ref="F558:F558">IFERROR(xlookup(E558,contacts!B:B,contacts!A:A),"")</f>
        <v/>
      </c>
      <c r="G558" s="19"/>
      <c r="H558" s="8" t="str">
        <f aca="false">IFERROR(__xludf.dummyfunction("IFERROR(INDEX(FILTER(addresses!B:B, (addresses!A:A=F558)*(addresses!C:C=G558)), 1), """")"),"")</f>
        <v/>
      </c>
      <c r="J558" s="10"/>
    </row>
    <row r="559" customFormat="false" ht="15.75" hidden="false" customHeight="false" outlineLevel="0" collapsed="false">
      <c r="B559" s="6" t="str">
        <f aca="false" t="array" ref="B559:B559">IFERROR(xlookup(F559,contacts!A:A,contacts!C:C),"")</f>
        <v/>
      </c>
      <c r="E559" s="19"/>
      <c r="F559" s="8" t="str">
        <f aca="false" t="array" ref="F559:F559">IFERROR(xlookup(E559,contacts!B:B,contacts!A:A),"")</f>
        <v/>
      </c>
      <c r="G559" s="19"/>
      <c r="H559" s="8" t="str">
        <f aca="false">IFERROR(__xludf.dummyfunction("IFERROR(INDEX(FILTER(addresses!B:B, (addresses!A:A=F559)*(addresses!C:C=G559)), 1), """")"),"")</f>
        <v/>
      </c>
      <c r="J559" s="10"/>
    </row>
    <row r="560" customFormat="false" ht="15.75" hidden="false" customHeight="false" outlineLevel="0" collapsed="false">
      <c r="B560" s="6" t="str">
        <f aca="false" t="array" ref="B560:B560">IFERROR(xlookup(F560,contacts!A:A,contacts!C:C),"")</f>
        <v/>
      </c>
      <c r="E560" s="19"/>
      <c r="F560" s="8" t="str">
        <f aca="false" t="array" ref="F560:F560">IFERROR(xlookup(E560,contacts!B:B,contacts!A:A),"")</f>
        <v/>
      </c>
      <c r="G560" s="19"/>
      <c r="H560" s="8" t="str">
        <f aca="false">IFERROR(__xludf.dummyfunction("IFERROR(INDEX(FILTER(addresses!B:B, (addresses!A:A=F560)*(addresses!C:C=G560)), 1), """")"),"")</f>
        <v/>
      </c>
      <c r="J560" s="10"/>
    </row>
    <row r="561" customFormat="false" ht="15.75" hidden="false" customHeight="false" outlineLevel="0" collapsed="false">
      <c r="B561" s="6" t="str">
        <f aca="false" t="array" ref="B561:B561">IFERROR(xlookup(F561,contacts!A:A,contacts!C:C),"")</f>
        <v/>
      </c>
      <c r="E561" s="19"/>
      <c r="F561" s="8" t="str">
        <f aca="false" t="array" ref="F561:F561">IFERROR(xlookup(E561,contacts!B:B,contacts!A:A),"")</f>
        <v/>
      </c>
      <c r="G561" s="19"/>
      <c r="H561" s="8" t="str">
        <f aca="false">IFERROR(__xludf.dummyfunction("IFERROR(INDEX(FILTER(addresses!B:B, (addresses!A:A=F561)*(addresses!C:C=G561)), 1), """")"),"")</f>
        <v/>
      </c>
      <c r="J561" s="10"/>
    </row>
    <row r="562" customFormat="false" ht="15.75" hidden="false" customHeight="false" outlineLevel="0" collapsed="false">
      <c r="B562" s="6" t="str">
        <f aca="false" t="array" ref="B562:B562">IFERROR(xlookup(F562,contacts!A:A,contacts!C:C),"")</f>
        <v/>
      </c>
      <c r="E562" s="19"/>
      <c r="F562" s="8" t="str">
        <f aca="false" t="array" ref="F562:F562">IFERROR(xlookup(E562,contacts!B:B,contacts!A:A),"")</f>
        <v/>
      </c>
      <c r="G562" s="19"/>
      <c r="H562" s="8" t="str">
        <f aca="false">IFERROR(__xludf.dummyfunction("IFERROR(INDEX(FILTER(addresses!B:B, (addresses!A:A=F562)*(addresses!C:C=G562)), 1), """")"),"")</f>
        <v/>
      </c>
      <c r="J562" s="10"/>
    </row>
    <row r="563" customFormat="false" ht="15.75" hidden="false" customHeight="false" outlineLevel="0" collapsed="false">
      <c r="B563" s="6" t="str">
        <f aca="false" t="array" ref="B563:B563">IFERROR(xlookup(F563,contacts!A:A,contacts!C:C),"")</f>
        <v/>
      </c>
      <c r="E563" s="19"/>
      <c r="F563" s="8" t="str">
        <f aca="false" t="array" ref="F563:F563">IFERROR(xlookup(E563,contacts!B:B,contacts!A:A),"")</f>
        <v/>
      </c>
      <c r="G563" s="19"/>
      <c r="H563" s="8" t="str">
        <f aca="false">IFERROR(__xludf.dummyfunction("IFERROR(INDEX(FILTER(addresses!B:B, (addresses!A:A=F563)*(addresses!C:C=G563)), 1), """")"),"")</f>
        <v/>
      </c>
      <c r="J563" s="10"/>
    </row>
    <row r="564" customFormat="false" ht="15.75" hidden="false" customHeight="false" outlineLevel="0" collapsed="false">
      <c r="B564" s="6" t="str">
        <f aca="false" t="array" ref="B564:B564">IFERROR(xlookup(F564,contacts!A:A,contacts!C:C),"")</f>
        <v/>
      </c>
      <c r="E564" s="19"/>
      <c r="F564" s="8" t="str">
        <f aca="false" t="array" ref="F564:F564">IFERROR(xlookup(E564,contacts!B:B,contacts!A:A),"")</f>
        <v/>
      </c>
      <c r="G564" s="19"/>
      <c r="H564" s="8" t="str">
        <f aca="false">IFERROR(__xludf.dummyfunction("IFERROR(INDEX(FILTER(addresses!B:B, (addresses!A:A=F564)*(addresses!C:C=G564)), 1), """")"),"")</f>
        <v/>
      </c>
      <c r="J564" s="10"/>
    </row>
    <row r="565" customFormat="false" ht="15.75" hidden="false" customHeight="false" outlineLevel="0" collapsed="false">
      <c r="B565" s="6" t="str">
        <f aca="false" t="array" ref="B565:B565">IFERROR(xlookup(F565,contacts!A:A,contacts!C:C),"")</f>
        <v/>
      </c>
      <c r="E565" s="19"/>
      <c r="F565" s="8" t="str">
        <f aca="false" t="array" ref="F565:F565">IFERROR(xlookup(E565,contacts!B:B,contacts!A:A),"")</f>
        <v/>
      </c>
      <c r="G565" s="19"/>
      <c r="H565" s="8" t="str">
        <f aca="false">IFERROR(__xludf.dummyfunction("IFERROR(INDEX(FILTER(addresses!B:B, (addresses!A:A=F565)*(addresses!C:C=G565)), 1), """")"),"")</f>
        <v/>
      </c>
      <c r="J565" s="10"/>
    </row>
    <row r="566" customFormat="false" ht="15.75" hidden="false" customHeight="false" outlineLevel="0" collapsed="false">
      <c r="B566" s="6" t="str">
        <f aca="false" t="array" ref="B566:B566">IFERROR(xlookup(F566,contacts!A:A,contacts!C:C),"")</f>
        <v/>
      </c>
      <c r="E566" s="19"/>
      <c r="F566" s="8" t="str">
        <f aca="false" t="array" ref="F566:F566">IFERROR(xlookup(E566,contacts!B:B,contacts!A:A),"")</f>
        <v/>
      </c>
      <c r="G566" s="19"/>
      <c r="H566" s="8" t="str">
        <f aca="false">IFERROR(__xludf.dummyfunction("IFERROR(INDEX(FILTER(addresses!B:B, (addresses!A:A=F566)*(addresses!C:C=G566)), 1), """")"),"")</f>
        <v/>
      </c>
      <c r="J566" s="10"/>
    </row>
    <row r="567" customFormat="false" ht="15.75" hidden="false" customHeight="false" outlineLevel="0" collapsed="false">
      <c r="B567" s="6" t="str">
        <f aca="false" t="array" ref="B567:B567">IFERROR(xlookup(F567,contacts!A:A,contacts!C:C),"")</f>
        <v/>
      </c>
      <c r="E567" s="19"/>
      <c r="F567" s="8" t="str">
        <f aca="false" t="array" ref="F567:F567">IFERROR(xlookup(E567,contacts!B:B,contacts!A:A),"")</f>
        <v/>
      </c>
      <c r="G567" s="19"/>
      <c r="H567" s="8" t="str">
        <f aca="false">IFERROR(__xludf.dummyfunction("IFERROR(INDEX(FILTER(addresses!B:B, (addresses!A:A=F567)*(addresses!C:C=G567)), 1), """")"),"")</f>
        <v/>
      </c>
      <c r="J567" s="10"/>
    </row>
    <row r="568" customFormat="false" ht="15.75" hidden="false" customHeight="false" outlineLevel="0" collapsed="false">
      <c r="B568" s="6" t="str">
        <f aca="false" t="array" ref="B568:B568">IFERROR(xlookup(F568,contacts!A:A,contacts!C:C),"")</f>
        <v/>
      </c>
      <c r="E568" s="19"/>
      <c r="F568" s="8" t="str">
        <f aca="false" t="array" ref="F568:F568">IFERROR(xlookup(E568,contacts!B:B,contacts!A:A),"")</f>
        <v/>
      </c>
      <c r="G568" s="19"/>
      <c r="H568" s="8" t="str">
        <f aca="false">IFERROR(__xludf.dummyfunction("IFERROR(INDEX(FILTER(addresses!B:B, (addresses!A:A=F568)*(addresses!C:C=G568)), 1), """")"),"")</f>
        <v/>
      </c>
      <c r="J568" s="10"/>
    </row>
    <row r="569" customFormat="false" ht="15.75" hidden="false" customHeight="false" outlineLevel="0" collapsed="false">
      <c r="B569" s="6" t="str">
        <f aca="false" t="array" ref="B569:B569">IFERROR(xlookup(F569,contacts!A:A,contacts!C:C),"")</f>
        <v/>
      </c>
      <c r="E569" s="19"/>
      <c r="F569" s="8" t="str">
        <f aca="false" t="array" ref="F569:F569">IFERROR(xlookup(E569,contacts!B:B,contacts!A:A),"")</f>
        <v/>
      </c>
      <c r="G569" s="19"/>
      <c r="H569" s="8" t="str">
        <f aca="false">IFERROR(__xludf.dummyfunction("IFERROR(INDEX(FILTER(addresses!B:B, (addresses!A:A=F569)*(addresses!C:C=G569)), 1), """")"),"")</f>
        <v/>
      </c>
      <c r="J569" s="10"/>
    </row>
    <row r="570" customFormat="false" ht="15.75" hidden="false" customHeight="false" outlineLevel="0" collapsed="false">
      <c r="B570" s="6" t="str">
        <f aca="false" t="array" ref="B570:B570">IFERROR(xlookup(F570,contacts!A:A,contacts!C:C),"")</f>
        <v/>
      </c>
      <c r="E570" s="19"/>
      <c r="F570" s="8" t="str">
        <f aca="false" t="array" ref="F570:F570">IFERROR(xlookup(E570,contacts!B:B,contacts!A:A),"")</f>
        <v/>
      </c>
      <c r="G570" s="19"/>
      <c r="H570" s="8" t="str">
        <f aca="false">IFERROR(__xludf.dummyfunction("IFERROR(INDEX(FILTER(addresses!B:B, (addresses!A:A=F570)*(addresses!C:C=G570)), 1), """")"),"")</f>
        <v/>
      </c>
      <c r="J570" s="10"/>
    </row>
    <row r="571" customFormat="false" ht="15.75" hidden="false" customHeight="false" outlineLevel="0" collapsed="false">
      <c r="B571" s="6" t="str">
        <f aca="false" t="array" ref="B571:B571">IFERROR(xlookup(F571,contacts!A:A,contacts!C:C),"")</f>
        <v/>
      </c>
      <c r="E571" s="19"/>
      <c r="F571" s="8" t="str">
        <f aca="false" t="array" ref="F571:F571">IFERROR(xlookup(E571,contacts!B:B,contacts!A:A),"")</f>
        <v/>
      </c>
      <c r="G571" s="19"/>
      <c r="H571" s="8" t="str">
        <f aca="false">IFERROR(__xludf.dummyfunction("IFERROR(INDEX(FILTER(addresses!B:B, (addresses!A:A=F571)*(addresses!C:C=G571)), 1), """")"),"")</f>
        <v/>
      </c>
      <c r="J571" s="10"/>
    </row>
    <row r="572" customFormat="false" ht="15.75" hidden="false" customHeight="false" outlineLevel="0" collapsed="false">
      <c r="B572" s="6" t="str">
        <f aca="false" t="array" ref="B572:B572">IFERROR(xlookup(F572,contacts!A:A,contacts!C:C),"")</f>
        <v/>
      </c>
      <c r="E572" s="19"/>
      <c r="F572" s="8" t="str">
        <f aca="false" t="array" ref="F572:F572">IFERROR(xlookup(E572,contacts!B:B,contacts!A:A),"")</f>
        <v/>
      </c>
      <c r="G572" s="19"/>
      <c r="H572" s="8" t="str">
        <f aca="false">IFERROR(__xludf.dummyfunction("IFERROR(INDEX(FILTER(addresses!B:B, (addresses!A:A=F572)*(addresses!C:C=G572)), 1), """")"),"")</f>
        <v/>
      </c>
      <c r="J572" s="10"/>
    </row>
    <row r="573" customFormat="false" ht="15.75" hidden="false" customHeight="false" outlineLevel="0" collapsed="false">
      <c r="B573" s="6" t="str">
        <f aca="false" t="array" ref="B573:B573">IFERROR(xlookup(F573,contacts!A:A,contacts!C:C),"")</f>
        <v/>
      </c>
      <c r="E573" s="19"/>
      <c r="F573" s="8" t="str">
        <f aca="false" t="array" ref="F573:F573">IFERROR(xlookup(E573,contacts!B:B,contacts!A:A),"")</f>
        <v/>
      </c>
      <c r="G573" s="19"/>
      <c r="H573" s="8" t="str">
        <f aca="false">IFERROR(__xludf.dummyfunction("IFERROR(INDEX(FILTER(addresses!B:B, (addresses!A:A=F573)*(addresses!C:C=G573)), 1), """")"),"")</f>
        <v/>
      </c>
      <c r="J573" s="10"/>
    </row>
    <row r="574" customFormat="false" ht="15.75" hidden="false" customHeight="false" outlineLevel="0" collapsed="false">
      <c r="B574" s="6" t="str">
        <f aca="false" t="array" ref="B574:B574">IFERROR(xlookup(F574,contacts!A:A,contacts!C:C),"")</f>
        <v/>
      </c>
      <c r="E574" s="19"/>
      <c r="F574" s="8" t="str">
        <f aca="false" t="array" ref="F574:F574">IFERROR(xlookup(E574,contacts!B:B,contacts!A:A),"")</f>
        <v/>
      </c>
      <c r="G574" s="19"/>
      <c r="H574" s="8" t="str">
        <f aca="false">IFERROR(__xludf.dummyfunction("IFERROR(INDEX(FILTER(addresses!B:B, (addresses!A:A=F574)*(addresses!C:C=G574)), 1), """")"),"")</f>
        <v/>
      </c>
      <c r="J574" s="10"/>
    </row>
    <row r="575" customFormat="false" ht="15.75" hidden="false" customHeight="false" outlineLevel="0" collapsed="false">
      <c r="B575" s="6" t="str">
        <f aca="false" t="array" ref="B575:B575">IFERROR(xlookup(F575,contacts!A:A,contacts!C:C),"")</f>
        <v/>
      </c>
      <c r="E575" s="19"/>
      <c r="F575" s="8" t="str">
        <f aca="false" t="array" ref="F575:F575">IFERROR(xlookup(E575,contacts!B:B,contacts!A:A),"")</f>
        <v/>
      </c>
      <c r="G575" s="19"/>
      <c r="H575" s="8" t="str">
        <f aca="false">IFERROR(__xludf.dummyfunction("IFERROR(INDEX(FILTER(addresses!B:B, (addresses!A:A=F575)*(addresses!C:C=G575)), 1), """")"),"")</f>
        <v/>
      </c>
      <c r="J575" s="10"/>
    </row>
    <row r="576" customFormat="false" ht="15.75" hidden="false" customHeight="false" outlineLevel="0" collapsed="false">
      <c r="B576" s="6" t="str">
        <f aca="false" t="array" ref="B576:B576">IFERROR(xlookup(F576,contacts!A:A,contacts!C:C),"")</f>
        <v/>
      </c>
      <c r="E576" s="19"/>
      <c r="F576" s="8" t="str">
        <f aca="false" t="array" ref="F576:F576">IFERROR(xlookup(E576,contacts!B:B,contacts!A:A),"")</f>
        <v/>
      </c>
      <c r="G576" s="19"/>
      <c r="H576" s="8" t="str">
        <f aca="false">IFERROR(__xludf.dummyfunction("IFERROR(INDEX(FILTER(addresses!B:B, (addresses!A:A=F576)*(addresses!C:C=G576)), 1), """")"),"")</f>
        <v/>
      </c>
      <c r="J576" s="10"/>
    </row>
    <row r="577" customFormat="false" ht="15.75" hidden="false" customHeight="false" outlineLevel="0" collapsed="false">
      <c r="B577" s="6" t="str">
        <f aca="false" t="array" ref="B577:B577">IFERROR(xlookup(F577,contacts!A:A,contacts!C:C),"")</f>
        <v/>
      </c>
      <c r="E577" s="19"/>
      <c r="F577" s="8" t="str">
        <f aca="false" t="array" ref="F577:F577">IFERROR(xlookup(E577,contacts!B:B,contacts!A:A),"")</f>
        <v/>
      </c>
      <c r="G577" s="19"/>
      <c r="H577" s="8" t="str">
        <f aca="false">IFERROR(__xludf.dummyfunction("IFERROR(INDEX(FILTER(addresses!B:B, (addresses!A:A=F577)*(addresses!C:C=G577)), 1), """")"),"")</f>
        <v/>
      </c>
      <c r="J577" s="10"/>
    </row>
    <row r="578" customFormat="false" ht="15.75" hidden="false" customHeight="false" outlineLevel="0" collapsed="false">
      <c r="B578" s="6" t="str">
        <f aca="false" t="array" ref="B578:B578">IFERROR(xlookup(F578,contacts!A:A,contacts!C:C),"")</f>
        <v/>
      </c>
      <c r="E578" s="19"/>
      <c r="F578" s="8" t="str">
        <f aca="false" t="array" ref="F578:F578">IFERROR(xlookup(E578,contacts!B:B,contacts!A:A),"")</f>
        <v/>
      </c>
      <c r="G578" s="19"/>
      <c r="H578" s="8" t="str">
        <f aca="false">IFERROR(__xludf.dummyfunction("IFERROR(INDEX(FILTER(addresses!B:B, (addresses!A:A=F578)*(addresses!C:C=G578)), 1), """")"),"")</f>
        <v/>
      </c>
      <c r="J578" s="10"/>
    </row>
    <row r="579" customFormat="false" ht="15.75" hidden="false" customHeight="false" outlineLevel="0" collapsed="false">
      <c r="B579" s="6" t="str">
        <f aca="false" t="array" ref="B579:B579">IFERROR(xlookup(F579,contacts!A:A,contacts!C:C),"")</f>
        <v/>
      </c>
      <c r="E579" s="19"/>
      <c r="F579" s="8" t="str">
        <f aca="false" t="array" ref="F579:F579">IFERROR(xlookup(E579,contacts!B:B,contacts!A:A),"")</f>
        <v/>
      </c>
      <c r="G579" s="19"/>
      <c r="H579" s="8" t="str">
        <f aca="false">IFERROR(__xludf.dummyfunction("IFERROR(INDEX(FILTER(addresses!B:B, (addresses!A:A=F579)*(addresses!C:C=G579)), 1), """")"),"")</f>
        <v/>
      </c>
      <c r="J579" s="10"/>
    </row>
    <row r="580" customFormat="false" ht="15.75" hidden="false" customHeight="false" outlineLevel="0" collapsed="false">
      <c r="B580" s="6" t="str">
        <f aca="false" t="array" ref="B580:B580">IFERROR(xlookup(F580,contacts!A:A,contacts!C:C),"")</f>
        <v/>
      </c>
      <c r="E580" s="19"/>
      <c r="F580" s="8" t="str">
        <f aca="false" t="array" ref="F580:F580">IFERROR(xlookup(E580,contacts!B:B,contacts!A:A),"")</f>
        <v/>
      </c>
      <c r="G580" s="19"/>
      <c r="H580" s="8" t="str">
        <f aca="false">IFERROR(__xludf.dummyfunction("IFERROR(INDEX(FILTER(addresses!B:B, (addresses!A:A=F580)*(addresses!C:C=G580)), 1), """")"),"")</f>
        <v/>
      </c>
      <c r="J580" s="10"/>
    </row>
    <row r="581" customFormat="false" ht="15.75" hidden="false" customHeight="false" outlineLevel="0" collapsed="false">
      <c r="B581" s="6" t="str">
        <f aca="false" t="array" ref="B581:B581">IFERROR(xlookup(F581,contacts!A:A,contacts!C:C),"")</f>
        <v/>
      </c>
      <c r="E581" s="19"/>
      <c r="F581" s="8" t="str">
        <f aca="false" t="array" ref="F581:F581">IFERROR(xlookup(E581,contacts!B:B,contacts!A:A),"")</f>
        <v/>
      </c>
      <c r="G581" s="19"/>
      <c r="H581" s="8" t="str">
        <f aca="false">IFERROR(__xludf.dummyfunction("IFERROR(INDEX(FILTER(addresses!B:B, (addresses!A:A=F581)*(addresses!C:C=G581)), 1), """")"),"")</f>
        <v/>
      </c>
      <c r="J581" s="10"/>
    </row>
    <row r="582" customFormat="false" ht="15.75" hidden="false" customHeight="false" outlineLevel="0" collapsed="false">
      <c r="B582" s="6" t="str">
        <f aca="false" t="array" ref="B582:B582">IFERROR(xlookup(F582,contacts!A:A,contacts!C:C),"")</f>
        <v/>
      </c>
      <c r="E582" s="19"/>
      <c r="F582" s="8" t="str">
        <f aca="false" t="array" ref="F582:F582">IFERROR(xlookup(E582,contacts!B:B,contacts!A:A),"")</f>
        <v/>
      </c>
      <c r="G582" s="19"/>
      <c r="H582" s="8" t="str">
        <f aca="false">IFERROR(__xludf.dummyfunction("IFERROR(INDEX(FILTER(addresses!B:B, (addresses!A:A=F582)*(addresses!C:C=G582)), 1), """")"),"")</f>
        <v/>
      </c>
      <c r="J582" s="10"/>
    </row>
    <row r="583" customFormat="false" ht="15.75" hidden="false" customHeight="false" outlineLevel="0" collapsed="false">
      <c r="B583" s="6" t="str">
        <f aca="false" t="array" ref="B583:B583">IFERROR(xlookup(F583,contacts!A:A,contacts!C:C),"")</f>
        <v/>
      </c>
      <c r="E583" s="19"/>
      <c r="F583" s="8" t="str">
        <f aca="false" t="array" ref="F583:F583">IFERROR(xlookup(E583,contacts!B:B,contacts!A:A),"")</f>
        <v/>
      </c>
      <c r="G583" s="19"/>
      <c r="H583" s="8" t="str">
        <f aca="false">IFERROR(__xludf.dummyfunction("IFERROR(INDEX(FILTER(addresses!B:B, (addresses!A:A=F583)*(addresses!C:C=G583)), 1), """")"),"")</f>
        <v/>
      </c>
      <c r="J583" s="10"/>
    </row>
    <row r="584" customFormat="false" ht="15.75" hidden="false" customHeight="false" outlineLevel="0" collapsed="false">
      <c r="B584" s="6" t="str">
        <f aca="false" t="array" ref="B584:B584">IFERROR(xlookup(F584,contacts!A:A,contacts!C:C),"")</f>
        <v/>
      </c>
      <c r="E584" s="19"/>
      <c r="F584" s="8" t="str">
        <f aca="false" t="array" ref="F584:F584">IFERROR(xlookup(E584,contacts!B:B,contacts!A:A),"")</f>
        <v/>
      </c>
      <c r="G584" s="19"/>
      <c r="H584" s="8" t="str">
        <f aca="false">IFERROR(__xludf.dummyfunction("IFERROR(INDEX(FILTER(addresses!B:B, (addresses!A:A=F584)*(addresses!C:C=G584)), 1), """")"),"")</f>
        <v/>
      </c>
      <c r="J584" s="10"/>
    </row>
    <row r="585" customFormat="false" ht="15.75" hidden="false" customHeight="false" outlineLevel="0" collapsed="false">
      <c r="B585" s="6" t="str">
        <f aca="false" t="array" ref="B585:B585">IFERROR(xlookup(F585,contacts!A:A,contacts!C:C),"")</f>
        <v/>
      </c>
      <c r="E585" s="19"/>
      <c r="F585" s="8" t="str">
        <f aca="false" t="array" ref="F585:F585">IFERROR(xlookup(E585,contacts!B:B,contacts!A:A),"")</f>
        <v/>
      </c>
      <c r="G585" s="19"/>
      <c r="H585" s="8" t="str">
        <f aca="false">IFERROR(__xludf.dummyfunction("IFERROR(INDEX(FILTER(addresses!B:B, (addresses!A:A=F585)*(addresses!C:C=G585)), 1), """")"),"")</f>
        <v/>
      </c>
      <c r="J585" s="10"/>
    </row>
    <row r="586" customFormat="false" ht="15.75" hidden="false" customHeight="false" outlineLevel="0" collapsed="false">
      <c r="B586" s="6" t="str">
        <f aca="false" t="array" ref="B586:B586">IFERROR(xlookup(F586,contacts!A:A,contacts!C:C),"")</f>
        <v/>
      </c>
      <c r="E586" s="19"/>
      <c r="F586" s="8" t="str">
        <f aca="false" t="array" ref="F586:F586">IFERROR(xlookup(E586,contacts!B:B,contacts!A:A),"")</f>
        <v/>
      </c>
      <c r="G586" s="19"/>
      <c r="H586" s="8" t="str">
        <f aca="false">IFERROR(__xludf.dummyfunction("IFERROR(INDEX(FILTER(addresses!B:B, (addresses!A:A=F586)*(addresses!C:C=G586)), 1), """")"),"")</f>
        <v/>
      </c>
      <c r="J586" s="10"/>
    </row>
    <row r="587" customFormat="false" ht="15.75" hidden="false" customHeight="false" outlineLevel="0" collapsed="false">
      <c r="B587" s="6" t="str">
        <f aca="false" t="array" ref="B587:B587">IFERROR(xlookup(F587,contacts!A:A,contacts!C:C),"")</f>
        <v/>
      </c>
      <c r="E587" s="19"/>
      <c r="F587" s="8" t="str">
        <f aca="false" t="array" ref="F587:F587">IFERROR(xlookup(E587,contacts!B:B,contacts!A:A),"")</f>
        <v/>
      </c>
      <c r="G587" s="19"/>
      <c r="H587" s="8" t="str">
        <f aca="false">IFERROR(__xludf.dummyfunction("IFERROR(INDEX(FILTER(addresses!B:B, (addresses!A:A=F587)*(addresses!C:C=G587)), 1), """")"),"")</f>
        <v/>
      </c>
      <c r="J587" s="10"/>
    </row>
    <row r="588" customFormat="false" ht="15.75" hidden="false" customHeight="false" outlineLevel="0" collapsed="false">
      <c r="B588" s="6" t="str">
        <f aca="false" t="array" ref="B588:B588">IFERROR(xlookup(F588,contacts!A:A,contacts!C:C),"")</f>
        <v/>
      </c>
      <c r="E588" s="19"/>
      <c r="F588" s="8" t="str">
        <f aca="false" t="array" ref="F588:F588">IFERROR(xlookup(E588,contacts!B:B,contacts!A:A),"")</f>
        <v/>
      </c>
      <c r="G588" s="19"/>
      <c r="H588" s="8" t="str">
        <f aca="false">IFERROR(__xludf.dummyfunction("IFERROR(INDEX(FILTER(addresses!B:B, (addresses!A:A=F588)*(addresses!C:C=G588)), 1), """")"),"")</f>
        <v/>
      </c>
      <c r="J588" s="10"/>
    </row>
    <row r="589" customFormat="false" ht="15.75" hidden="false" customHeight="false" outlineLevel="0" collapsed="false">
      <c r="B589" s="6" t="str">
        <f aca="false" t="array" ref="B589:B589">IFERROR(xlookup(F589,contacts!A:A,contacts!C:C),"")</f>
        <v/>
      </c>
      <c r="E589" s="19"/>
      <c r="F589" s="8" t="str">
        <f aca="false" t="array" ref="F589:F589">IFERROR(xlookup(E589,contacts!B:B,contacts!A:A),"")</f>
        <v/>
      </c>
      <c r="G589" s="19"/>
      <c r="H589" s="8" t="str">
        <f aca="false">IFERROR(__xludf.dummyfunction("IFERROR(INDEX(FILTER(addresses!B:B, (addresses!A:A=F589)*(addresses!C:C=G589)), 1), """")"),"")</f>
        <v/>
      </c>
      <c r="J589" s="10"/>
    </row>
    <row r="590" customFormat="false" ht="15.75" hidden="false" customHeight="false" outlineLevel="0" collapsed="false">
      <c r="B590" s="6" t="str">
        <f aca="false" t="array" ref="B590:B590">IFERROR(xlookup(F590,contacts!A:A,contacts!C:C),"")</f>
        <v/>
      </c>
      <c r="E590" s="19"/>
      <c r="F590" s="8" t="str">
        <f aca="false" t="array" ref="F590:F590">IFERROR(xlookup(E590,contacts!B:B,contacts!A:A),"")</f>
        <v/>
      </c>
      <c r="G590" s="19"/>
      <c r="H590" s="8" t="str">
        <f aca="false">IFERROR(__xludf.dummyfunction("IFERROR(INDEX(FILTER(addresses!B:B, (addresses!A:A=F590)*(addresses!C:C=G590)), 1), """")"),"")</f>
        <v/>
      </c>
      <c r="J590" s="10"/>
    </row>
    <row r="591" customFormat="false" ht="15.75" hidden="false" customHeight="false" outlineLevel="0" collapsed="false">
      <c r="B591" s="6" t="str">
        <f aca="false" t="array" ref="B591:B591">IFERROR(xlookup(F591,contacts!A:A,contacts!C:C),"")</f>
        <v/>
      </c>
      <c r="E591" s="19"/>
      <c r="F591" s="8" t="str">
        <f aca="false" t="array" ref="F591:F591">IFERROR(xlookup(E591,contacts!B:B,contacts!A:A),"")</f>
        <v/>
      </c>
      <c r="G591" s="19"/>
      <c r="H591" s="8" t="str">
        <f aca="false">IFERROR(__xludf.dummyfunction("IFERROR(INDEX(FILTER(addresses!B:B, (addresses!A:A=F591)*(addresses!C:C=G591)), 1), """")"),"")</f>
        <v/>
      </c>
      <c r="J591" s="10"/>
    </row>
    <row r="592" customFormat="false" ht="15.75" hidden="false" customHeight="false" outlineLevel="0" collapsed="false">
      <c r="B592" s="6" t="str">
        <f aca="false" t="array" ref="B592:B592">IFERROR(xlookup(F592,contacts!A:A,contacts!C:C),"")</f>
        <v/>
      </c>
      <c r="E592" s="19"/>
      <c r="F592" s="8" t="str">
        <f aca="false" t="array" ref="F592:F592">IFERROR(xlookup(E592,contacts!B:B,contacts!A:A),"")</f>
        <v/>
      </c>
      <c r="G592" s="19"/>
      <c r="H592" s="8" t="str">
        <f aca="false">IFERROR(__xludf.dummyfunction("IFERROR(INDEX(FILTER(addresses!B:B, (addresses!A:A=F592)*(addresses!C:C=G592)), 1), """")"),"")</f>
        <v/>
      </c>
      <c r="J592" s="10"/>
    </row>
    <row r="593" customFormat="false" ht="15.75" hidden="false" customHeight="false" outlineLevel="0" collapsed="false">
      <c r="B593" s="6" t="str">
        <f aca="false" t="array" ref="B593:B593">IFERROR(xlookup(F593,contacts!A:A,contacts!C:C),"")</f>
        <v/>
      </c>
      <c r="E593" s="19"/>
      <c r="F593" s="8" t="str">
        <f aca="false" t="array" ref="F593:F593">IFERROR(xlookup(E593,contacts!B:B,contacts!A:A),"")</f>
        <v/>
      </c>
      <c r="G593" s="19"/>
      <c r="H593" s="8" t="str">
        <f aca="false">IFERROR(__xludf.dummyfunction("IFERROR(INDEX(FILTER(addresses!B:B, (addresses!A:A=F593)*(addresses!C:C=G593)), 1), """")"),"")</f>
        <v/>
      </c>
      <c r="J593" s="10"/>
    </row>
    <row r="594" customFormat="false" ht="15.75" hidden="false" customHeight="false" outlineLevel="0" collapsed="false">
      <c r="B594" s="6" t="str">
        <f aca="false" t="array" ref="B594:B594">IFERROR(xlookup(F594,contacts!A:A,contacts!C:C),"")</f>
        <v/>
      </c>
      <c r="E594" s="19"/>
      <c r="F594" s="8" t="str">
        <f aca="false" t="array" ref="F594:F594">IFERROR(xlookup(E594,contacts!B:B,contacts!A:A),"")</f>
        <v/>
      </c>
      <c r="G594" s="19"/>
      <c r="H594" s="8" t="str">
        <f aca="false">IFERROR(__xludf.dummyfunction("IFERROR(INDEX(FILTER(addresses!B:B, (addresses!A:A=F594)*(addresses!C:C=G594)), 1), """")"),"")</f>
        <v/>
      </c>
      <c r="J594" s="10"/>
    </row>
    <row r="595" customFormat="false" ht="15.75" hidden="false" customHeight="false" outlineLevel="0" collapsed="false">
      <c r="B595" s="6" t="str">
        <f aca="false" t="array" ref="B595:B595">IFERROR(xlookup(F595,contacts!A:A,contacts!C:C),"")</f>
        <v/>
      </c>
      <c r="E595" s="19"/>
      <c r="F595" s="8" t="str">
        <f aca="false" t="array" ref="F595:F595">IFERROR(xlookup(E595,contacts!B:B,contacts!A:A),"")</f>
        <v/>
      </c>
      <c r="G595" s="19"/>
      <c r="H595" s="8" t="str">
        <f aca="false">IFERROR(__xludf.dummyfunction("IFERROR(INDEX(FILTER(addresses!B:B, (addresses!A:A=F595)*(addresses!C:C=G595)), 1), """")"),"")</f>
        <v/>
      </c>
      <c r="J595" s="10"/>
    </row>
    <row r="596" customFormat="false" ht="15.75" hidden="false" customHeight="false" outlineLevel="0" collapsed="false">
      <c r="B596" s="6" t="str">
        <f aca="false" t="array" ref="B596:B596">IFERROR(xlookup(F596,contacts!A:A,contacts!C:C),"")</f>
        <v/>
      </c>
      <c r="E596" s="19"/>
      <c r="F596" s="8" t="str">
        <f aca="false" t="array" ref="F596:F596">IFERROR(xlookup(E596,contacts!B:B,contacts!A:A),"")</f>
        <v/>
      </c>
      <c r="G596" s="19"/>
      <c r="H596" s="8" t="str">
        <f aca="false">IFERROR(__xludf.dummyfunction("IFERROR(INDEX(FILTER(addresses!B:B, (addresses!A:A=F596)*(addresses!C:C=G596)), 1), """")"),"")</f>
        <v/>
      </c>
      <c r="J596" s="10"/>
    </row>
    <row r="597" customFormat="false" ht="15.75" hidden="false" customHeight="false" outlineLevel="0" collapsed="false">
      <c r="B597" s="6" t="str">
        <f aca="false" t="array" ref="B597:B597">IFERROR(xlookup(F597,contacts!A:A,contacts!C:C),"")</f>
        <v/>
      </c>
      <c r="E597" s="19"/>
      <c r="F597" s="8" t="str">
        <f aca="false" t="array" ref="F597:F597">IFERROR(xlookup(E597,contacts!B:B,contacts!A:A),"")</f>
        <v/>
      </c>
      <c r="G597" s="19"/>
      <c r="H597" s="8" t="str">
        <f aca="false">IFERROR(__xludf.dummyfunction("IFERROR(INDEX(FILTER(addresses!B:B, (addresses!A:A=F597)*(addresses!C:C=G597)), 1), """")"),"")</f>
        <v/>
      </c>
      <c r="J597" s="10"/>
    </row>
    <row r="598" customFormat="false" ht="15.75" hidden="false" customHeight="false" outlineLevel="0" collapsed="false">
      <c r="B598" s="6" t="str">
        <f aca="false" t="array" ref="B598:B598">IFERROR(xlookup(F598,contacts!A:A,contacts!C:C),"")</f>
        <v/>
      </c>
      <c r="E598" s="19"/>
      <c r="F598" s="8" t="str">
        <f aca="false" t="array" ref="F598:F598">IFERROR(xlookup(E598,contacts!B:B,contacts!A:A),"")</f>
        <v/>
      </c>
      <c r="G598" s="19"/>
      <c r="H598" s="8" t="str">
        <f aca="false">IFERROR(__xludf.dummyfunction("IFERROR(INDEX(FILTER(addresses!B:B, (addresses!A:A=F598)*(addresses!C:C=G598)), 1), """")"),"")</f>
        <v/>
      </c>
      <c r="J598" s="10"/>
    </row>
    <row r="599" customFormat="false" ht="15.75" hidden="false" customHeight="false" outlineLevel="0" collapsed="false">
      <c r="B599" s="6" t="str">
        <f aca="false" t="array" ref="B599:B599">IFERROR(xlookup(F599,contacts!A:A,contacts!C:C),"")</f>
        <v/>
      </c>
      <c r="E599" s="19"/>
      <c r="F599" s="8" t="str">
        <f aca="false" t="array" ref="F599:F599">IFERROR(xlookup(E599,contacts!B:B,contacts!A:A),"")</f>
        <v/>
      </c>
      <c r="G599" s="19"/>
      <c r="H599" s="8" t="str">
        <f aca="false">IFERROR(__xludf.dummyfunction("IFERROR(INDEX(FILTER(addresses!B:B, (addresses!A:A=F599)*(addresses!C:C=G599)), 1), """")"),"")</f>
        <v/>
      </c>
      <c r="J599" s="10"/>
    </row>
    <row r="600" customFormat="false" ht="15.75" hidden="false" customHeight="false" outlineLevel="0" collapsed="false">
      <c r="B600" s="6" t="str">
        <f aca="false" t="array" ref="B600:B600">IFERROR(xlookup(F600,contacts!A:A,contacts!C:C),"")</f>
        <v/>
      </c>
      <c r="E600" s="19"/>
      <c r="F600" s="8" t="str">
        <f aca="false" t="array" ref="F600:F600">IFERROR(xlookup(E600,contacts!B:B,contacts!A:A),"")</f>
        <v/>
      </c>
      <c r="G600" s="19"/>
      <c r="H600" s="8" t="str">
        <f aca="false">IFERROR(__xludf.dummyfunction("IFERROR(INDEX(FILTER(addresses!B:B, (addresses!A:A=F600)*(addresses!C:C=G600)), 1), """")"),"")</f>
        <v/>
      </c>
      <c r="J600" s="10"/>
    </row>
    <row r="601" customFormat="false" ht="15.75" hidden="false" customHeight="false" outlineLevel="0" collapsed="false">
      <c r="B601" s="6" t="str">
        <f aca="false" t="array" ref="B601:B601">IFERROR(xlookup(F601,contacts!A:A,contacts!C:C),"")</f>
        <v/>
      </c>
      <c r="E601" s="19"/>
      <c r="F601" s="8" t="str">
        <f aca="false" t="array" ref="F601:F601">IFERROR(xlookup(E601,contacts!B:B,contacts!A:A),"")</f>
        <v/>
      </c>
      <c r="G601" s="19"/>
      <c r="H601" s="8" t="str">
        <f aca="false">IFERROR(__xludf.dummyfunction("IFERROR(INDEX(FILTER(addresses!B:B, (addresses!A:A=F601)*(addresses!C:C=G601)), 1), """")"),"")</f>
        <v/>
      </c>
      <c r="J601" s="10"/>
    </row>
    <row r="602" customFormat="false" ht="15.75" hidden="false" customHeight="false" outlineLevel="0" collapsed="false">
      <c r="B602" s="6" t="str">
        <f aca="false" t="array" ref="B602:B602">IFERROR(xlookup(F602,contacts!A:A,contacts!C:C),"")</f>
        <v/>
      </c>
      <c r="E602" s="19"/>
      <c r="F602" s="8" t="str">
        <f aca="false" t="array" ref="F602:F602">IFERROR(xlookup(E602,contacts!B:B,contacts!A:A),"")</f>
        <v/>
      </c>
      <c r="G602" s="19"/>
      <c r="H602" s="8" t="str">
        <f aca="false">IFERROR(__xludf.dummyfunction("IFERROR(INDEX(FILTER(addresses!B:B, (addresses!A:A=F602)*(addresses!C:C=G602)), 1), """")"),"")</f>
        <v/>
      </c>
      <c r="J602" s="10"/>
    </row>
    <row r="603" customFormat="false" ht="15.75" hidden="false" customHeight="false" outlineLevel="0" collapsed="false">
      <c r="B603" s="6" t="str">
        <f aca="false" t="array" ref="B603:B603">IFERROR(xlookup(F603,contacts!A:A,contacts!C:C),"")</f>
        <v/>
      </c>
      <c r="E603" s="19"/>
      <c r="F603" s="8" t="str">
        <f aca="false" t="array" ref="F603:F603">IFERROR(xlookup(E603,contacts!B:B,contacts!A:A),"")</f>
        <v/>
      </c>
      <c r="G603" s="19"/>
      <c r="H603" s="8" t="str">
        <f aca="false">IFERROR(__xludf.dummyfunction("IFERROR(INDEX(FILTER(addresses!B:B, (addresses!A:A=F603)*(addresses!C:C=G603)), 1), """")"),"")</f>
        <v/>
      </c>
      <c r="J603" s="10"/>
    </row>
    <row r="604" customFormat="false" ht="15.75" hidden="false" customHeight="false" outlineLevel="0" collapsed="false">
      <c r="B604" s="6" t="str">
        <f aca="false" t="array" ref="B604:B604">IFERROR(xlookup(F604,contacts!A:A,contacts!C:C),"")</f>
        <v/>
      </c>
      <c r="E604" s="19"/>
      <c r="F604" s="8" t="str">
        <f aca="false" t="array" ref="F604:F604">IFERROR(xlookup(E604,contacts!B:B,contacts!A:A),"")</f>
        <v/>
      </c>
      <c r="G604" s="19"/>
      <c r="H604" s="8" t="str">
        <f aca="false">IFERROR(__xludf.dummyfunction("IFERROR(INDEX(FILTER(addresses!B:B, (addresses!A:A=F604)*(addresses!C:C=G604)), 1), """")"),"")</f>
        <v/>
      </c>
      <c r="J604" s="10"/>
    </row>
    <row r="605" customFormat="false" ht="15.75" hidden="false" customHeight="false" outlineLevel="0" collapsed="false">
      <c r="B605" s="6" t="str">
        <f aca="false" t="array" ref="B605:B605">IFERROR(xlookup(F605,contacts!A:A,contacts!C:C),"")</f>
        <v/>
      </c>
      <c r="E605" s="19"/>
      <c r="F605" s="8" t="str">
        <f aca="false" t="array" ref="F605:F605">IFERROR(xlookup(E605,contacts!B:B,contacts!A:A),"")</f>
        <v/>
      </c>
      <c r="G605" s="19"/>
      <c r="H605" s="8" t="str">
        <f aca="false">IFERROR(__xludf.dummyfunction("IFERROR(INDEX(FILTER(addresses!B:B, (addresses!A:A=F605)*(addresses!C:C=G605)), 1), """")"),"")</f>
        <v/>
      </c>
      <c r="J605" s="10"/>
    </row>
    <row r="606" customFormat="false" ht="15.75" hidden="false" customHeight="false" outlineLevel="0" collapsed="false">
      <c r="B606" s="6" t="str">
        <f aca="false" t="array" ref="B606:B606">IFERROR(xlookup(F606,contacts!A:A,contacts!C:C),"")</f>
        <v/>
      </c>
      <c r="E606" s="19"/>
      <c r="F606" s="8" t="str">
        <f aca="false" t="array" ref="F606:F606">IFERROR(xlookup(E606,contacts!B:B,contacts!A:A),"")</f>
        <v/>
      </c>
      <c r="G606" s="19"/>
      <c r="H606" s="8" t="str">
        <f aca="false">IFERROR(__xludf.dummyfunction("IFERROR(INDEX(FILTER(addresses!B:B, (addresses!A:A=F606)*(addresses!C:C=G606)), 1), """")"),"")</f>
        <v/>
      </c>
      <c r="J606" s="10"/>
    </row>
    <row r="607" customFormat="false" ht="15.75" hidden="false" customHeight="false" outlineLevel="0" collapsed="false">
      <c r="B607" s="6" t="str">
        <f aca="false" t="array" ref="B607:B607">IFERROR(xlookup(F607,contacts!A:A,contacts!C:C),"")</f>
        <v/>
      </c>
      <c r="E607" s="19"/>
      <c r="F607" s="8" t="str">
        <f aca="false" t="array" ref="F607:F607">IFERROR(xlookup(E607,contacts!B:B,contacts!A:A),"")</f>
        <v/>
      </c>
      <c r="G607" s="19"/>
      <c r="H607" s="8" t="str">
        <f aca="false">IFERROR(__xludf.dummyfunction("IFERROR(INDEX(FILTER(addresses!B:B, (addresses!A:A=F607)*(addresses!C:C=G607)), 1), """")"),"")</f>
        <v/>
      </c>
      <c r="J607" s="10"/>
    </row>
    <row r="608" customFormat="false" ht="15.75" hidden="false" customHeight="false" outlineLevel="0" collapsed="false">
      <c r="B608" s="6" t="str">
        <f aca="false" t="array" ref="B608:B608">IFERROR(xlookup(F608,contacts!A:A,contacts!C:C),"")</f>
        <v/>
      </c>
      <c r="E608" s="19"/>
      <c r="F608" s="8" t="str">
        <f aca="false" t="array" ref="F608:F608">IFERROR(xlookup(E608,contacts!B:B,contacts!A:A),"")</f>
        <v/>
      </c>
      <c r="G608" s="19"/>
      <c r="H608" s="8" t="str">
        <f aca="false">IFERROR(__xludf.dummyfunction("IFERROR(INDEX(FILTER(addresses!B:B, (addresses!A:A=F608)*(addresses!C:C=G608)), 1), """")"),"")</f>
        <v/>
      </c>
      <c r="J608" s="10"/>
    </row>
    <row r="609" customFormat="false" ht="15.75" hidden="false" customHeight="false" outlineLevel="0" collapsed="false">
      <c r="B609" s="6" t="str">
        <f aca="false" t="array" ref="B609:B609">IFERROR(xlookup(F609,contacts!A:A,contacts!C:C),"")</f>
        <v/>
      </c>
      <c r="E609" s="19"/>
      <c r="F609" s="8" t="str">
        <f aca="false" t="array" ref="F609:F609">IFERROR(xlookup(E609,contacts!B:B,contacts!A:A),"")</f>
        <v/>
      </c>
      <c r="G609" s="19"/>
      <c r="H609" s="8" t="str">
        <f aca="false">IFERROR(__xludf.dummyfunction("IFERROR(INDEX(FILTER(addresses!B:B, (addresses!A:A=F609)*(addresses!C:C=G609)), 1), """")"),"")</f>
        <v/>
      </c>
      <c r="J609" s="10"/>
    </row>
    <row r="610" customFormat="false" ht="15.75" hidden="false" customHeight="false" outlineLevel="0" collapsed="false">
      <c r="B610" s="6" t="str">
        <f aca="false" t="array" ref="B610:B610">IFERROR(xlookup(F610,contacts!A:A,contacts!C:C),"")</f>
        <v/>
      </c>
      <c r="E610" s="19"/>
      <c r="F610" s="8" t="str">
        <f aca="false" t="array" ref="F610:F610">IFERROR(xlookup(E610,contacts!B:B,contacts!A:A),"")</f>
        <v/>
      </c>
      <c r="G610" s="19"/>
      <c r="H610" s="8" t="str">
        <f aca="false">IFERROR(__xludf.dummyfunction("IFERROR(INDEX(FILTER(addresses!B:B, (addresses!A:A=F610)*(addresses!C:C=G610)), 1), """")"),"")</f>
        <v/>
      </c>
      <c r="J610" s="10"/>
    </row>
    <row r="611" customFormat="false" ht="15.75" hidden="false" customHeight="false" outlineLevel="0" collapsed="false">
      <c r="B611" s="6" t="str">
        <f aca="false" t="array" ref="B611:B611">IFERROR(xlookup(F611,contacts!A:A,contacts!C:C),"")</f>
        <v/>
      </c>
      <c r="E611" s="19"/>
      <c r="F611" s="8" t="str">
        <f aca="false" t="array" ref="F611:F611">IFERROR(xlookup(E611,contacts!B:B,contacts!A:A),"")</f>
        <v/>
      </c>
      <c r="G611" s="19"/>
      <c r="H611" s="8" t="str">
        <f aca="false">IFERROR(__xludf.dummyfunction("IFERROR(INDEX(FILTER(addresses!B:B, (addresses!A:A=F611)*(addresses!C:C=G611)), 1), """")"),"")</f>
        <v/>
      </c>
      <c r="J611" s="10"/>
    </row>
    <row r="612" customFormat="false" ht="15.75" hidden="false" customHeight="false" outlineLevel="0" collapsed="false">
      <c r="B612" s="6" t="str">
        <f aca="false" t="array" ref="B612:B612">IFERROR(xlookup(F612,contacts!A:A,contacts!C:C),"")</f>
        <v/>
      </c>
      <c r="E612" s="19"/>
      <c r="F612" s="8" t="str">
        <f aca="false" t="array" ref="F612:F612">IFERROR(xlookup(E612,contacts!B:B,contacts!A:A),"")</f>
        <v/>
      </c>
      <c r="G612" s="19"/>
      <c r="H612" s="8" t="str">
        <f aca="false">IFERROR(__xludf.dummyfunction("IFERROR(INDEX(FILTER(addresses!B:B, (addresses!A:A=F612)*(addresses!C:C=G612)), 1), """")"),"")</f>
        <v/>
      </c>
      <c r="J612" s="10"/>
    </row>
    <row r="613" customFormat="false" ht="15.75" hidden="false" customHeight="false" outlineLevel="0" collapsed="false">
      <c r="B613" s="6" t="str">
        <f aca="false" t="array" ref="B613:B613">IFERROR(xlookup(F613,contacts!A:A,contacts!C:C),"")</f>
        <v/>
      </c>
      <c r="E613" s="19"/>
      <c r="F613" s="8" t="str">
        <f aca="false" t="array" ref="F613:F613">IFERROR(xlookup(E613,contacts!B:B,contacts!A:A),"")</f>
        <v/>
      </c>
      <c r="G613" s="19"/>
      <c r="H613" s="8" t="str">
        <f aca="false">IFERROR(__xludf.dummyfunction("IFERROR(INDEX(FILTER(addresses!B:B, (addresses!A:A=F613)*(addresses!C:C=G613)), 1), """")"),"")</f>
        <v/>
      </c>
      <c r="J613" s="10"/>
    </row>
    <row r="614" customFormat="false" ht="15.75" hidden="false" customHeight="false" outlineLevel="0" collapsed="false">
      <c r="B614" s="6" t="str">
        <f aca="false" t="array" ref="B614:B614">IFERROR(xlookup(F614,contacts!A:A,contacts!C:C),"")</f>
        <v/>
      </c>
      <c r="E614" s="19"/>
      <c r="F614" s="8" t="str">
        <f aca="false" t="array" ref="F614:F614">IFERROR(xlookup(E614,contacts!B:B,contacts!A:A),"")</f>
        <v/>
      </c>
      <c r="G614" s="19"/>
      <c r="H614" s="8" t="str">
        <f aca="false">IFERROR(__xludf.dummyfunction("IFERROR(INDEX(FILTER(addresses!B:B, (addresses!A:A=F614)*(addresses!C:C=G614)), 1), """")"),"")</f>
        <v/>
      </c>
      <c r="J614" s="10"/>
    </row>
    <row r="615" customFormat="false" ht="15.75" hidden="false" customHeight="false" outlineLevel="0" collapsed="false">
      <c r="B615" s="6" t="str">
        <f aca="false" t="array" ref="B615:B615">IFERROR(xlookup(F615,contacts!A:A,contacts!C:C),"")</f>
        <v/>
      </c>
      <c r="E615" s="19"/>
      <c r="F615" s="8" t="str">
        <f aca="false" t="array" ref="F615:F615">IFERROR(xlookup(E615,contacts!B:B,contacts!A:A),"")</f>
        <v/>
      </c>
      <c r="G615" s="19"/>
      <c r="H615" s="8" t="str">
        <f aca="false">IFERROR(__xludf.dummyfunction("IFERROR(INDEX(FILTER(addresses!B:B, (addresses!A:A=F615)*(addresses!C:C=G615)), 1), """")"),"")</f>
        <v/>
      </c>
      <c r="J615" s="10"/>
    </row>
    <row r="616" customFormat="false" ht="15.75" hidden="false" customHeight="false" outlineLevel="0" collapsed="false">
      <c r="B616" s="6" t="str">
        <f aca="false" t="array" ref="B616:B616">IFERROR(xlookup(F616,contacts!A:A,contacts!C:C),"")</f>
        <v/>
      </c>
      <c r="E616" s="19"/>
      <c r="F616" s="8" t="str">
        <f aca="false" t="array" ref="F616:F616">IFERROR(xlookup(E616,contacts!B:B,contacts!A:A),"")</f>
        <v/>
      </c>
      <c r="G616" s="19"/>
      <c r="H616" s="8" t="str">
        <f aca="false">IFERROR(__xludf.dummyfunction("IFERROR(INDEX(FILTER(addresses!B:B, (addresses!A:A=F616)*(addresses!C:C=G616)), 1), """")"),"")</f>
        <v/>
      </c>
      <c r="J616" s="10"/>
    </row>
    <row r="617" customFormat="false" ht="15.75" hidden="false" customHeight="false" outlineLevel="0" collapsed="false">
      <c r="B617" s="6" t="str">
        <f aca="false" t="array" ref="B617:B617">IFERROR(xlookup(F617,contacts!A:A,contacts!C:C),"")</f>
        <v/>
      </c>
      <c r="E617" s="19"/>
      <c r="F617" s="8" t="str">
        <f aca="false" t="array" ref="F617:F617">IFERROR(xlookup(E617,contacts!B:B,contacts!A:A),"")</f>
        <v/>
      </c>
      <c r="G617" s="19"/>
      <c r="H617" s="8" t="str">
        <f aca="false">IFERROR(__xludf.dummyfunction("IFERROR(INDEX(FILTER(addresses!B:B, (addresses!A:A=F617)*(addresses!C:C=G617)), 1), """")"),"")</f>
        <v/>
      </c>
      <c r="J617" s="10"/>
    </row>
    <row r="618" customFormat="false" ht="15.75" hidden="false" customHeight="false" outlineLevel="0" collapsed="false">
      <c r="B618" s="6" t="str">
        <f aca="false" t="array" ref="B618:B618">IFERROR(xlookup(F618,contacts!A:A,contacts!C:C),"")</f>
        <v/>
      </c>
      <c r="E618" s="19"/>
      <c r="F618" s="8" t="str">
        <f aca="false" t="array" ref="F618:F618">IFERROR(xlookup(E618,contacts!B:B,contacts!A:A),"")</f>
        <v/>
      </c>
      <c r="G618" s="19"/>
      <c r="H618" s="8" t="str">
        <f aca="false">IFERROR(__xludf.dummyfunction("IFERROR(INDEX(FILTER(addresses!B:B, (addresses!A:A=F618)*(addresses!C:C=G618)), 1), """")"),"")</f>
        <v/>
      </c>
      <c r="J618" s="10"/>
    </row>
    <row r="619" customFormat="false" ht="15.75" hidden="false" customHeight="false" outlineLevel="0" collapsed="false">
      <c r="B619" s="6" t="str">
        <f aca="false" t="array" ref="B619:B619">IFERROR(xlookup(F619,contacts!A:A,contacts!C:C),"")</f>
        <v/>
      </c>
      <c r="E619" s="19"/>
      <c r="F619" s="8" t="str">
        <f aca="false" t="array" ref="F619:F619">IFERROR(xlookup(E619,contacts!B:B,contacts!A:A),"")</f>
        <v/>
      </c>
      <c r="G619" s="19"/>
      <c r="H619" s="8" t="str">
        <f aca="false">IFERROR(__xludf.dummyfunction("IFERROR(INDEX(FILTER(addresses!B:B, (addresses!A:A=F619)*(addresses!C:C=G619)), 1), """")"),"")</f>
        <v/>
      </c>
      <c r="J619" s="10"/>
    </row>
    <row r="620" customFormat="false" ht="15.75" hidden="false" customHeight="false" outlineLevel="0" collapsed="false">
      <c r="B620" s="6" t="str">
        <f aca="false" t="array" ref="B620:B620">IFERROR(xlookup(F620,contacts!A:A,contacts!C:C),"")</f>
        <v/>
      </c>
      <c r="E620" s="19"/>
      <c r="F620" s="8" t="str">
        <f aca="false" t="array" ref="F620:F620">IFERROR(xlookup(E620,contacts!B:B,contacts!A:A),"")</f>
        <v/>
      </c>
      <c r="G620" s="19"/>
      <c r="H620" s="8" t="str">
        <f aca="false">IFERROR(__xludf.dummyfunction("IFERROR(INDEX(FILTER(addresses!B:B, (addresses!A:A=F620)*(addresses!C:C=G620)), 1), """")"),"")</f>
        <v/>
      </c>
      <c r="J620" s="10"/>
    </row>
    <row r="621" customFormat="false" ht="15.75" hidden="false" customHeight="false" outlineLevel="0" collapsed="false">
      <c r="B621" s="6" t="str">
        <f aca="false" t="array" ref="B621:B621">IFERROR(xlookup(F621,contacts!A:A,contacts!C:C),"")</f>
        <v/>
      </c>
      <c r="E621" s="19"/>
      <c r="F621" s="8" t="str">
        <f aca="false" t="array" ref="F621:F621">IFERROR(xlookup(E621,contacts!B:B,contacts!A:A),"")</f>
        <v/>
      </c>
      <c r="G621" s="19"/>
      <c r="H621" s="8" t="str">
        <f aca="false">IFERROR(__xludf.dummyfunction("IFERROR(INDEX(FILTER(addresses!B:B, (addresses!A:A=F621)*(addresses!C:C=G621)), 1), """")"),"")</f>
        <v/>
      </c>
      <c r="J621" s="10"/>
    </row>
    <row r="622" customFormat="false" ht="15.75" hidden="false" customHeight="false" outlineLevel="0" collapsed="false">
      <c r="B622" s="6" t="str">
        <f aca="false" t="array" ref="B622:B622">IFERROR(xlookup(F622,contacts!A:A,contacts!C:C),"")</f>
        <v/>
      </c>
      <c r="E622" s="19"/>
      <c r="F622" s="8" t="str">
        <f aca="false" t="array" ref="F622:F622">IFERROR(xlookup(E622,contacts!B:B,contacts!A:A),"")</f>
        <v/>
      </c>
      <c r="G622" s="19"/>
      <c r="H622" s="8" t="str">
        <f aca="false">IFERROR(__xludf.dummyfunction("IFERROR(INDEX(FILTER(addresses!B:B, (addresses!A:A=F622)*(addresses!C:C=G622)), 1), """")"),"")</f>
        <v/>
      </c>
      <c r="J622" s="10"/>
    </row>
    <row r="623" customFormat="false" ht="15.75" hidden="false" customHeight="false" outlineLevel="0" collapsed="false">
      <c r="B623" s="6" t="str">
        <f aca="false" t="array" ref="B623:B623">IFERROR(xlookup(F623,contacts!A:A,contacts!C:C),"")</f>
        <v/>
      </c>
      <c r="E623" s="19"/>
      <c r="F623" s="8" t="str">
        <f aca="false" t="array" ref="F623:F623">IFERROR(xlookup(E623,contacts!B:B,contacts!A:A),"")</f>
        <v/>
      </c>
      <c r="G623" s="19"/>
      <c r="H623" s="8" t="str">
        <f aca="false">IFERROR(__xludf.dummyfunction("IFERROR(INDEX(FILTER(addresses!B:B, (addresses!A:A=F623)*(addresses!C:C=G623)), 1), """")"),"")</f>
        <v/>
      </c>
      <c r="J623" s="10"/>
    </row>
    <row r="624" customFormat="false" ht="15.75" hidden="false" customHeight="false" outlineLevel="0" collapsed="false">
      <c r="B624" s="6" t="str">
        <f aca="false" t="array" ref="B624:B624">IFERROR(xlookup(F624,contacts!A:A,contacts!C:C),"")</f>
        <v/>
      </c>
      <c r="E624" s="19"/>
      <c r="F624" s="8" t="str">
        <f aca="false" t="array" ref="F624:F624">IFERROR(xlookup(E624,contacts!B:B,contacts!A:A),"")</f>
        <v/>
      </c>
      <c r="G624" s="19"/>
      <c r="H624" s="8" t="str">
        <f aca="false">IFERROR(__xludf.dummyfunction("IFERROR(INDEX(FILTER(addresses!B:B, (addresses!A:A=F624)*(addresses!C:C=G624)), 1), """")"),"")</f>
        <v/>
      </c>
      <c r="J624" s="10"/>
    </row>
    <row r="625" customFormat="false" ht="15.75" hidden="false" customHeight="false" outlineLevel="0" collapsed="false">
      <c r="B625" s="6" t="str">
        <f aca="false" t="array" ref="B625:B625">IFERROR(xlookup(F625,contacts!A:A,contacts!C:C),"")</f>
        <v/>
      </c>
      <c r="E625" s="19"/>
      <c r="F625" s="8" t="str">
        <f aca="false" t="array" ref="F625:F625">IFERROR(xlookup(E625,contacts!B:B,contacts!A:A),"")</f>
        <v/>
      </c>
      <c r="G625" s="19"/>
      <c r="H625" s="8" t="str">
        <f aca="false">IFERROR(__xludf.dummyfunction("IFERROR(INDEX(FILTER(addresses!B:B, (addresses!A:A=F625)*(addresses!C:C=G625)), 1), """")"),"")</f>
        <v/>
      </c>
      <c r="J625" s="10"/>
    </row>
    <row r="626" customFormat="false" ht="15.75" hidden="false" customHeight="false" outlineLevel="0" collapsed="false">
      <c r="B626" s="6" t="str">
        <f aca="false" t="array" ref="B626:B626">IFERROR(xlookup(F626,contacts!A:A,contacts!C:C),"")</f>
        <v/>
      </c>
      <c r="E626" s="19"/>
      <c r="F626" s="8" t="str">
        <f aca="false" t="array" ref="F626:F626">IFERROR(xlookup(E626,contacts!B:B,contacts!A:A),"")</f>
        <v/>
      </c>
      <c r="G626" s="19"/>
      <c r="H626" s="8" t="str">
        <f aca="false">IFERROR(__xludf.dummyfunction("IFERROR(INDEX(FILTER(addresses!B:B, (addresses!A:A=F626)*(addresses!C:C=G626)), 1), """")"),"")</f>
        <v/>
      </c>
      <c r="J626" s="10"/>
    </row>
    <row r="627" customFormat="false" ht="15.75" hidden="false" customHeight="false" outlineLevel="0" collapsed="false">
      <c r="B627" s="6" t="str">
        <f aca="false" t="array" ref="B627:B627">IFERROR(xlookup(F627,contacts!A:A,contacts!C:C),"")</f>
        <v/>
      </c>
      <c r="E627" s="19"/>
      <c r="F627" s="8" t="str">
        <f aca="false" t="array" ref="F627:F627">IFERROR(xlookup(E627,contacts!B:B,contacts!A:A),"")</f>
        <v/>
      </c>
      <c r="G627" s="19"/>
      <c r="H627" s="8" t="str">
        <f aca="false">IFERROR(__xludf.dummyfunction("IFERROR(INDEX(FILTER(addresses!B:B, (addresses!A:A=F627)*(addresses!C:C=G627)), 1), """")"),"")</f>
        <v/>
      </c>
      <c r="J627" s="10"/>
    </row>
    <row r="628" customFormat="false" ht="15.75" hidden="false" customHeight="false" outlineLevel="0" collapsed="false">
      <c r="B628" s="6" t="str">
        <f aca="false" t="array" ref="B628:B628">IFERROR(xlookup(F628,contacts!A:A,contacts!C:C),"")</f>
        <v/>
      </c>
      <c r="E628" s="19"/>
      <c r="F628" s="8" t="str">
        <f aca="false" t="array" ref="F628:F628">IFERROR(xlookup(E628,contacts!B:B,contacts!A:A),"")</f>
        <v/>
      </c>
      <c r="G628" s="19"/>
      <c r="H628" s="8" t="str">
        <f aca="false">IFERROR(__xludf.dummyfunction("IFERROR(INDEX(FILTER(addresses!B:B, (addresses!A:A=F628)*(addresses!C:C=G628)), 1), """")"),"")</f>
        <v/>
      </c>
      <c r="J628" s="10"/>
    </row>
    <row r="629" customFormat="false" ht="15.75" hidden="false" customHeight="false" outlineLevel="0" collapsed="false">
      <c r="B629" s="6" t="str">
        <f aca="false" t="array" ref="B629:B629">IFERROR(xlookup(F629,contacts!A:A,contacts!C:C),"")</f>
        <v/>
      </c>
      <c r="E629" s="19"/>
      <c r="F629" s="8" t="str">
        <f aca="false" t="array" ref="F629:F629">IFERROR(xlookup(E629,contacts!B:B,contacts!A:A),"")</f>
        <v/>
      </c>
      <c r="G629" s="19"/>
      <c r="H629" s="8" t="str">
        <f aca="false">IFERROR(__xludf.dummyfunction("IFERROR(INDEX(FILTER(addresses!B:B, (addresses!A:A=F629)*(addresses!C:C=G629)), 1), """")"),"")</f>
        <v/>
      </c>
      <c r="J629" s="10"/>
    </row>
    <row r="630" customFormat="false" ht="15.75" hidden="false" customHeight="false" outlineLevel="0" collapsed="false">
      <c r="B630" s="6" t="str">
        <f aca="false" t="array" ref="B630:B630">IFERROR(xlookup(F630,contacts!A:A,contacts!C:C),"")</f>
        <v/>
      </c>
      <c r="E630" s="19"/>
      <c r="F630" s="8" t="str">
        <f aca="false" t="array" ref="F630:F630">IFERROR(xlookup(E630,contacts!B:B,contacts!A:A),"")</f>
        <v/>
      </c>
      <c r="G630" s="19"/>
      <c r="H630" s="8" t="str">
        <f aca="false">IFERROR(__xludf.dummyfunction("IFERROR(INDEX(FILTER(addresses!B:B, (addresses!A:A=F630)*(addresses!C:C=G630)), 1), """")"),"")</f>
        <v/>
      </c>
      <c r="J630" s="10"/>
    </row>
    <row r="631" customFormat="false" ht="15.75" hidden="false" customHeight="false" outlineLevel="0" collapsed="false">
      <c r="B631" s="6" t="str">
        <f aca="false" t="array" ref="B631:B631">IFERROR(xlookup(F631,contacts!A:A,contacts!C:C),"")</f>
        <v/>
      </c>
      <c r="E631" s="19"/>
      <c r="F631" s="8" t="str">
        <f aca="false" t="array" ref="F631:F631">IFERROR(xlookup(E631,contacts!B:B,contacts!A:A),"")</f>
        <v/>
      </c>
      <c r="G631" s="19"/>
      <c r="H631" s="8" t="str">
        <f aca="false">IFERROR(__xludf.dummyfunction("IFERROR(INDEX(FILTER(addresses!B:B, (addresses!A:A=F631)*(addresses!C:C=G631)), 1), """")"),"")</f>
        <v/>
      </c>
      <c r="J631" s="10"/>
    </row>
    <row r="632" customFormat="false" ht="15.75" hidden="false" customHeight="false" outlineLevel="0" collapsed="false">
      <c r="B632" s="6" t="str">
        <f aca="false" t="array" ref="B632:B632">IFERROR(xlookup(F632,contacts!A:A,contacts!C:C),"")</f>
        <v/>
      </c>
      <c r="E632" s="19"/>
      <c r="F632" s="8" t="str">
        <f aca="false" t="array" ref="F632:F632">IFERROR(xlookup(E632,contacts!B:B,contacts!A:A),"")</f>
        <v/>
      </c>
      <c r="G632" s="19"/>
      <c r="H632" s="8" t="str">
        <f aca="false">IFERROR(__xludf.dummyfunction("IFERROR(INDEX(FILTER(addresses!B:B, (addresses!A:A=F632)*(addresses!C:C=G632)), 1), """")"),"")</f>
        <v/>
      </c>
      <c r="J632" s="10"/>
    </row>
    <row r="633" customFormat="false" ht="15.75" hidden="false" customHeight="false" outlineLevel="0" collapsed="false">
      <c r="B633" s="6" t="str">
        <f aca="false" t="array" ref="B633:B633">IFERROR(xlookup(F633,contacts!A:A,contacts!C:C),"")</f>
        <v/>
      </c>
      <c r="E633" s="19"/>
      <c r="F633" s="8" t="str">
        <f aca="false" t="array" ref="F633:F633">IFERROR(xlookup(E633,contacts!B:B,contacts!A:A),"")</f>
        <v/>
      </c>
      <c r="G633" s="19"/>
      <c r="H633" s="8" t="str">
        <f aca="false">IFERROR(__xludf.dummyfunction("IFERROR(INDEX(FILTER(addresses!B:B, (addresses!A:A=F633)*(addresses!C:C=G633)), 1), """")"),"")</f>
        <v/>
      </c>
      <c r="J633" s="10"/>
    </row>
    <row r="634" customFormat="false" ht="15.75" hidden="false" customHeight="false" outlineLevel="0" collapsed="false">
      <c r="B634" s="6" t="str">
        <f aca="false" t="array" ref="B634:B634">IFERROR(xlookup(F634,contacts!A:A,contacts!C:C),"")</f>
        <v/>
      </c>
      <c r="E634" s="19"/>
      <c r="F634" s="8" t="str">
        <f aca="false" t="array" ref="F634:F634">IFERROR(xlookup(E634,contacts!B:B,contacts!A:A),"")</f>
        <v/>
      </c>
      <c r="G634" s="19"/>
      <c r="H634" s="8" t="str">
        <f aca="false">IFERROR(__xludf.dummyfunction("IFERROR(INDEX(FILTER(addresses!B:B, (addresses!A:A=F634)*(addresses!C:C=G634)), 1), """")"),"")</f>
        <v/>
      </c>
      <c r="J634" s="10"/>
    </row>
    <row r="635" customFormat="false" ht="15.75" hidden="false" customHeight="false" outlineLevel="0" collapsed="false">
      <c r="B635" s="6" t="str">
        <f aca="false" t="array" ref="B635:B635">IFERROR(xlookup(F635,contacts!A:A,contacts!C:C),"")</f>
        <v/>
      </c>
      <c r="E635" s="19"/>
      <c r="F635" s="8" t="str">
        <f aca="false" t="array" ref="F635:F635">IFERROR(xlookup(E635,contacts!B:B,contacts!A:A),"")</f>
        <v/>
      </c>
      <c r="G635" s="19"/>
      <c r="H635" s="8" t="str">
        <f aca="false">IFERROR(__xludf.dummyfunction("IFERROR(INDEX(FILTER(addresses!B:B, (addresses!A:A=F635)*(addresses!C:C=G635)), 1), """")"),"")</f>
        <v/>
      </c>
      <c r="J635" s="10"/>
    </row>
    <row r="636" customFormat="false" ht="15.75" hidden="false" customHeight="false" outlineLevel="0" collapsed="false">
      <c r="B636" s="6" t="str">
        <f aca="false" t="array" ref="B636:B636">IFERROR(xlookup(F636,contacts!A:A,contacts!C:C),"")</f>
        <v/>
      </c>
      <c r="E636" s="19"/>
      <c r="F636" s="8" t="str">
        <f aca="false" t="array" ref="F636:F636">IFERROR(xlookup(E636,contacts!B:B,contacts!A:A),"")</f>
        <v/>
      </c>
      <c r="G636" s="19"/>
      <c r="H636" s="8" t="str">
        <f aca="false">IFERROR(__xludf.dummyfunction("IFERROR(INDEX(FILTER(addresses!B:B, (addresses!A:A=F636)*(addresses!C:C=G636)), 1), """")"),"")</f>
        <v/>
      </c>
      <c r="J636" s="10"/>
    </row>
    <row r="637" customFormat="false" ht="15.75" hidden="false" customHeight="false" outlineLevel="0" collapsed="false">
      <c r="B637" s="6" t="str">
        <f aca="false" t="array" ref="B637:B637">IFERROR(xlookup(F637,contacts!A:A,contacts!C:C),"")</f>
        <v/>
      </c>
      <c r="E637" s="19"/>
      <c r="F637" s="8" t="str">
        <f aca="false" t="array" ref="F637:F637">IFERROR(xlookup(E637,contacts!B:B,contacts!A:A),"")</f>
        <v/>
      </c>
      <c r="G637" s="19"/>
      <c r="H637" s="8" t="str">
        <f aca="false">IFERROR(__xludf.dummyfunction("IFERROR(INDEX(FILTER(addresses!B:B, (addresses!A:A=F637)*(addresses!C:C=G637)), 1), """")"),"")</f>
        <v/>
      </c>
      <c r="J637" s="10"/>
    </row>
    <row r="638" customFormat="false" ht="15.75" hidden="false" customHeight="false" outlineLevel="0" collapsed="false">
      <c r="B638" s="6" t="str">
        <f aca="false" t="array" ref="B638:B638">IFERROR(xlookup(F638,contacts!A:A,contacts!C:C),"")</f>
        <v/>
      </c>
      <c r="E638" s="19"/>
      <c r="F638" s="8" t="str">
        <f aca="false" t="array" ref="F638:F638">IFERROR(xlookup(E638,contacts!B:B,contacts!A:A),"")</f>
        <v/>
      </c>
      <c r="G638" s="19"/>
      <c r="H638" s="8" t="str">
        <f aca="false">IFERROR(__xludf.dummyfunction("IFERROR(INDEX(FILTER(addresses!B:B, (addresses!A:A=F638)*(addresses!C:C=G638)), 1), """")"),"")</f>
        <v/>
      </c>
      <c r="J638" s="10"/>
    </row>
    <row r="639" customFormat="false" ht="15.75" hidden="false" customHeight="false" outlineLevel="0" collapsed="false">
      <c r="B639" s="6" t="str">
        <f aca="false" t="array" ref="B639:B639">IFERROR(xlookup(F639,contacts!A:A,contacts!C:C),"")</f>
        <v/>
      </c>
      <c r="E639" s="19"/>
      <c r="F639" s="8" t="str">
        <f aca="false" t="array" ref="F639:F639">IFERROR(xlookup(E639,contacts!B:B,contacts!A:A),"")</f>
        <v/>
      </c>
      <c r="G639" s="19"/>
      <c r="H639" s="8" t="str">
        <f aca="false">IFERROR(__xludf.dummyfunction("IFERROR(INDEX(FILTER(addresses!B:B, (addresses!A:A=F639)*(addresses!C:C=G639)), 1), """")"),"")</f>
        <v/>
      </c>
      <c r="J639" s="10"/>
    </row>
    <row r="640" customFormat="false" ht="15.75" hidden="false" customHeight="false" outlineLevel="0" collapsed="false">
      <c r="B640" s="6" t="str">
        <f aca="false" t="array" ref="B640:B640">IFERROR(xlookup(F640,contacts!A:A,contacts!C:C),"")</f>
        <v/>
      </c>
      <c r="E640" s="19"/>
      <c r="F640" s="8" t="str">
        <f aca="false" t="array" ref="F640:F640">IFERROR(xlookup(E640,contacts!B:B,contacts!A:A),"")</f>
        <v/>
      </c>
      <c r="G640" s="19"/>
      <c r="H640" s="8" t="str">
        <f aca="false">IFERROR(__xludf.dummyfunction("IFERROR(INDEX(FILTER(addresses!B:B, (addresses!A:A=F640)*(addresses!C:C=G640)), 1), """")"),"")</f>
        <v/>
      </c>
      <c r="J640" s="10"/>
    </row>
    <row r="641" customFormat="false" ht="15.75" hidden="false" customHeight="false" outlineLevel="0" collapsed="false">
      <c r="B641" s="6" t="str">
        <f aca="false" t="array" ref="B641:B641">IFERROR(xlookup(F641,contacts!A:A,contacts!C:C),"")</f>
        <v/>
      </c>
      <c r="E641" s="19"/>
      <c r="F641" s="8" t="str">
        <f aca="false" t="array" ref="F641:F641">IFERROR(xlookup(E641,contacts!B:B,contacts!A:A),"")</f>
        <v/>
      </c>
      <c r="G641" s="19"/>
      <c r="H641" s="8" t="str">
        <f aca="false">IFERROR(__xludf.dummyfunction("IFERROR(INDEX(FILTER(addresses!B:B, (addresses!A:A=F641)*(addresses!C:C=G641)), 1), """")"),"")</f>
        <v/>
      </c>
      <c r="J641" s="10"/>
    </row>
    <row r="642" customFormat="false" ht="15.75" hidden="false" customHeight="false" outlineLevel="0" collapsed="false">
      <c r="B642" s="6" t="str">
        <f aca="false" t="array" ref="B642:B642">IFERROR(xlookup(F642,contacts!A:A,contacts!C:C),"")</f>
        <v/>
      </c>
      <c r="E642" s="19"/>
      <c r="F642" s="8" t="str">
        <f aca="false" t="array" ref="F642:F642">IFERROR(xlookup(E642,contacts!B:B,contacts!A:A),"")</f>
        <v/>
      </c>
      <c r="G642" s="19"/>
      <c r="H642" s="8" t="str">
        <f aca="false">IFERROR(__xludf.dummyfunction("IFERROR(INDEX(FILTER(addresses!B:B, (addresses!A:A=F642)*(addresses!C:C=G642)), 1), """")"),"")</f>
        <v/>
      </c>
      <c r="J642" s="10"/>
    </row>
    <row r="643" customFormat="false" ht="15.75" hidden="false" customHeight="false" outlineLevel="0" collapsed="false">
      <c r="B643" s="6" t="str">
        <f aca="false" t="array" ref="B643:B643">IFERROR(xlookup(F643,contacts!A:A,contacts!C:C),"")</f>
        <v/>
      </c>
      <c r="E643" s="19"/>
      <c r="F643" s="8" t="str">
        <f aca="false" t="array" ref="F643:F643">IFERROR(xlookup(E643,contacts!B:B,contacts!A:A),"")</f>
        <v/>
      </c>
      <c r="G643" s="19"/>
      <c r="H643" s="8" t="str">
        <f aca="false">IFERROR(__xludf.dummyfunction("IFERROR(INDEX(FILTER(addresses!B:B, (addresses!A:A=F643)*(addresses!C:C=G643)), 1), """")"),"")</f>
        <v/>
      </c>
      <c r="J643" s="10"/>
    </row>
    <row r="644" customFormat="false" ht="15.75" hidden="false" customHeight="false" outlineLevel="0" collapsed="false">
      <c r="B644" s="6" t="str">
        <f aca="false" t="array" ref="B644:B644">IFERROR(xlookup(F644,contacts!A:A,contacts!C:C),"")</f>
        <v/>
      </c>
      <c r="E644" s="19"/>
      <c r="F644" s="8" t="str">
        <f aca="false" t="array" ref="F644:F644">IFERROR(xlookup(E644,contacts!B:B,contacts!A:A),"")</f>
        <v/>
      </c>
      <c r="G644" s="19"/>
      <c r="H644" s="8" t="str">
        <f aca="false">IFERROR(__xludf.dummyfunction("IFERROR(INDEX(FILTER(addresses!B:B, (addresses!A:A=F644)*(addresses!C:C=G644)), 1), """")"),"")</f>
        <v/>
      </c>
      <c r="J644" s="10"/>
    </row>
    <row r="645" customFormat="false" ht="15.75" hidden="false" customHeight="false" outlineLevel="0" collapsed="false">
      <c r="B645" s="6" t="str">
        <f aca="false" t="array" ref="B645:B645">IFERROR(xlookup(F645,contacts!A:A,contacts!C:C),"")</f>
        <v/>
      </c>
      <c r="E645" s="19"/>
      <c r="F645" s="8" t="str">
        <f aca="false" t="array" ref="F645:F645">IFERROR(xlookup(E645,contacts!B:B,contacts!A:A),"")</f>
        <v/>
      </c>
      <c r="G645" s="19"/>
      <c r="H645" s="8" t="str">
        <f aca="false">IFERROR(__xludf.dummyfunction("IFERROR(INDEX(FILTER(addresses!B:B, (addresses!A:A=F645)*(addresses!C:C=G645)), 1), """")"),"")</f>
        <v/>
      </c>
      <c r="J645" s="10"/>
    </row>
    <row r="646" customFormat="false" ht="15.75" hidden="false" customHeight="false" outlineLevel="0" collapsed="false">
      <c r="B646" s="6" t="str">
        <f aca="false" t="array" ref="B646:B646">IFERROR(xlookup(F646,contacts!A:A,contacts!C:C),"")</f>
        <v/>
      </c>
      <c r="E646" s="19"/>
      <c r="F646" s="8" t="str">
        <f aca="false" t="array" ref="F646:F646">IFERROR(xlookup(E646,contacts!B:B,contacts!A:A),"")</f>
        <v/>
      </c>
      <c r="G646" s="19"/>
      <c r="H646" s="8" t="str">
        <f aca="false">IFERROR(__xludf.dummyfunction("IFERROR(INDEX(FILTER(addresses!B:B, (addresses!A:A=F646)*(addresses!C:C=G646)), 1), """")"),"")</f>
        <v/>
      </c>
      <c r="J646" s="10"/>
    </row>
    <row r="647" customFormat="false" ht="15.75" hidden="false" customHeight="false" outlineLevel="0" collapsed="false">
      <c r="B647" s="6" t="str">
        <f aca="false" t="array" ref="B647:B647">IFERROR(xlookup(F647,contacts!A:A,contacts!C:C),"")</f>
        <v/>
      </c>
      <c r="E647" s="19"/>
      <c r="F647" s="8" t="str">
        <f aca="false" t="array" ref="F647:F647">IFERROR(xlookup(E647,contacts!B:B,contacts!A:A),"")</f>
        <v/>
      </c>
      <c r="G647" s="19"/>
      <c r="H647" s="8" t="str">
        <f aca="false">IFERROR(__xludf.dummyfunction("IFERROR(INDEX(FILTER(addresses!B:B, (addresses!A:A=F647)*(addresses!C:C=G647)), 1), """")"),"")</f>
        <v/>
      </c>
      <c r="J647" s="10"/>
    </row>
    <row r="648" customFormat="false" ht="15.75" hidden="false" customHeight="false" outlineLevel="0" collapsed="false">
      <c r="B648" s="6" t="str">
        <f aca="false" t="array" ref="B648:B648">IFERROR(xlookup(F648,contacts!A:A,contacts!C:C),"")</f>
        <v/>
      </c>
      <c r="E648" s="19"/>
      <c r="F648" s="8" t="str">
        <f aca="false" t="array" ref="F648:F648">IFERROR(xlookup(E648,contacts!B:B,contacts!A:A),"")</f>
        <v/>
      </c>
      <c r="G648" s="19"/>
      <c r="H648" s="8" t="str">
        <f aca="false">IFERROR(__xludf.dummyfunction("IFERROR(INDEX(FILTER(addresses!B:B, (addresses!A:A=F648)*(addresses!C:C=G648)), 1), """")"),"")</f>
        <v/>
      </c>
      <c r="J648" s="10"/>
    </row>
    <row r="649" customFormat="false" ht="15.75" hidden="false" customHeight="false" outlineLevel="0" collapsed="false">
      <c r="B649" s="6" t="str">
        <f aca="false" t="array" ref="B649:B649">IFERROR(xlookup(F649,contacts!A:A,contacts!C:C),"")</f>
        <v/>
      </c>
      <c r="E649" s="19"/>
      <c r="F649" s="8" t="str">
        <f aca="false" t="array" ref="F649:F649">IFERROR(xlookup(E649,contacts!B:B,contacts!A:A),"")</f>
        <v/>
      </c>
      <c r="G649" s="19"/>
      <c r="H649" s="8" t="str">
        <f aca="false">IFERROR(__xludf.dummyfunction("IFERROR(INDEX(FILTER(addresses!B:B, (addresses!A:A=F649)*(addresses!C:C=G649)), 1), """")"),"")</f>
        <v/>
      </c>
      <c r="J649" s="10"/>
    </row>
    <row r="650" customFormat="false" ht="15.75" hidden="false" customHeight="false" outlineLevel="0" collapsed="false">
      <c r="B650" s="6" t="str">
        <f aca="false" t="array" ref="B650:B650">IFERROR(xlookup(F650,contacts!A:A,contacts!C:C),"")</f>
        <v/>
      </c>
      <c r="E650" s="19"/>
      <c r="F650" s="8" t="str">
        <f aca="false" t="array" ref="F650:F650">IFERROR(xlookup(E650,contacts!B:B,contacts!A:A),"")</f>
        <v/>
      </c>
      <c r="G650" s="19"/>
      <c r="H650" s="8" t="str">
        <f aca="false">IFERROR(__xludf.dummyfunction("IFERROR(INDEX(FILTER(addresses!B:B, (addresses!A:A=F650)*(addresses!C:C=G650)), 1), """")"),"")</f>
        <v/>
      </c>
      <c r="J650" s="10"/>
    </row>
    <row r="651" customFormat="false" ht="15.75" hidden="false" customHeight="false" outlineLevel="0" collapsed="false">
      <c r="B651" s="6" t="str">
        <f aca="false" t="array" ref="B651:B651">IFERROR(xlookup(F651,contacts!A:A,contacts!C:C),"")</f>
        <v/>
      </c>
      <c r="E651" s="19"/>
      <c r="F651" s="8" t="str">
        <f aca="false" t="array" ref="F651:F651">IFERROR(xlookup(E651,contacts!B:B,contacts!A:A),"")</f>
        <v/>
      </c>
      <c r="G651" s="19"/>
      <c r="H651" s="8" t="str">
        <f aca="false">IFERROR(__xludf.dummyfunction("IFERROR(INDEX(FILTER(addresses!B:B, (addresses!A:A=F651)*(addresses!C:C=G651)), 1), """")"),"")</f>
        <v/>
      </c>
      <c r="J651" s="10"/>
    </row>
    <row r="652" customFormat="false" ht="15.75" hidden="false" customHeight="false" outlineLevel="0" collapsed="false">
      <c r="B652" s="6" t="str">
        <f aca="false" t="array" ref="B652:B652">IFERROR(xlookup(F652,contacts!A:A,contacts!C:C),"")</f>
        <v/>
      </c>
      <c r="E652" s="19"/>
      <c r="F652" s="8" t="str">
        <f aca="false" t="array" ref="F652:F652">IFERROR(xlookup(E652,contacts!B:B,contacts!A:A),"")</f>
        <v/>
      </c>
      <c r="G652" s="19"/>
      <c r="H652" s="8" t="str">
        <f aca="false">IFERROR(__xludf.dummyfunction("IFERROR(INDEX(FILTER(addresses!B:B, (addresses!A:A=F652)*(addresses!C:C=G652)), 1), """")"),"")</f>
        <v/>
      </c>
      <c r="J652" s="10"/>
    </row>
    <row r="653" customFormat="false" ht="15.75" hidden="false" customHeight="false" outlineLevel="0" collapsed="false">
      <c r="B653" s="6" t="str">
        <f aca="false" t="array" ref="B653:B653">IFERROR(xlookup(F653,contacts!A:A,contacts!C:C),"")</f>
        <v/>
      </c>
      <c r="E653" s="19"/>
      <c r="F653" s="8" t="str">
        <f aca="false" t="array" ref="F653:F653">IFERROR(xlookup(E653,contacts!B:B,contacts!A:A),"")</f>
        <v/>
      </c>
      <c r="G653" s="19"/>
      <c r="H653" s="8" t="str">
        <f aca="false">IFERROR(__xludf.dummyfunction("IFERROR(INDEX(FILTER(addresses!B:B, (addresses!A:A=F653)*(addresses!C:C=G653)), 1), """")"),"")</f>
        <v/>
      </c>
      <c r="J653" s="10"/>
    </row>
    <row r="654" customFormat="false" ht="15.75" hidden="false" customHeight="false" outlineLevel="0" collapsed="false">
      <c r="B654" s="6" t="str">
        <f aca="false" t="array" ref="B654:B654">IFERROR(xlookup(F654,contacts!A:A,contacts!C:C),"")</f>
        <v/>
      </c>
      <c r="E654" s="19"/>
      <c r="F654" s="8" t="str">
        <f aca="false" t="array" ref="F654:F654">IFERROR(xlookup(E654,contacts!B:B,contacts!A:A),"")</f>
        <v/>
      </c>
      <c r="G654" s="19"/>
      <c r="H654" s="8" t="str">
        <f aca="false">IFERROR(__xludf.dummyfunction("IFERROR(INDEX(FILTER(addresses!B:B, (addresses!A:A=F654)*(addresses!C:C=G654)), 1), """")"),"")</f>
        <v/>
      </c>
      <c r="J654" s="10"/>
    </row>
    <row r="655" customFormat="false" ht="15.75" hidden="false" customHeight="false" outlineLevel="0" collapsed="false">
      <c r="B655" s="6" t="str">
        <f aca="false" t="array" ref="B655:B655">IFERROR(xlookup(F655,contacts!A:A,contacts!C:C),"")</f>
        <v/>
      </c>
      <c r="E655" s="19"/>
      <c r="F655" s="8" t="str">
        <f aca="false" t="array" ref="F655:F655">IFERROR(xlookup(E655,contacts!B:B,contacts!A:A),"")</f>
        <v/>
      </c>
      <c r="G655" s="19"/>
      <c r="H655" s="8" t="str">
        <f aca="false">IFERROR(__xludf.dummyfunction("IFERROR(INDEX(FILTER(addresses!B:B, (addresses!A:A=F655)*(addresses!C:C=G655)), 1), """")"),"")</f>
        <v/>
      </c>
      <c r="J655" s="10"/>
    </row>
    <row r="656" customFormat="false" ht="15.75" hidden="false" customHeight="false" outlineLevel="0" collapsed="false">
      <c r="B656" s="6" t="str">
        <f aca="false" t="array" ref="B656:B656">IFERROR(xlookup(F656,contacts!A:A,contacts!C:C),"")</f>
        <v/>
      </c>
      <c r="E656" s="19"/>
      <c r="F656" s="8" t="str">
        <f aca="false" t="array" ref="F656:F656">IFERROR(xlookup(E656,contacts!B:B,contacts!A:A),"")</f>
        <v/>
      </c>
      <c r="G656" s="19"/>
      <c r="H656" s="8" t="str">
        <f aca="false">IFERROR(__xludf.dummyfunction("IFERROR(INDEX(FILTER(addresses!B:B, (addresses!A:A=F656)*(addresses!C:C=G656)), 1), """")"),"")</f>
        <v/>
      </c>
      <c r="J656" s="10"/>
    </row>
    <row r="657" customFormat="false" ht="15.75" hidden="false" customHeight="false" outlineLevel="0" collapsed="false">
      <c r="B657" s="6" t="str">
        <f aca="false" t="array" ref="B657:B657">IFERROR(xlookup(F657,contacts!A:A,contacts!C:C),"")</f>
        <v/>
      </c>
      <c r="E657" s="19"/>
      <c r="F657" s="8" t="str">
        <f aca="false" t="array" ref="F657:F657">IFERROR(xlookup(E657,contacts!B:B,contacts!A:A),"")</f>
        <v/>
      </c>
      <c r="G657" s="19"/>
      <c r="H657" s="8" t="str">
        <f aca="false">IFERROR(__xludf.dummyfunction("IFERROR(INDEX(FILTER(addresses!B:B, (addresses!A:A=F657)*(addresses!C:C=G657)), 1), """")"),"")</f>
        <v/>
      </c>
      <c r="J657" s="10"/>
    </row>
    <row r="658" customFormat="false" ht="15.75" hidden="false" customHeight="false" outlineLevel="0" collapsed="false">
      <c r="B658" s="6" t="str">
        <f aca="false" t="array" ref="B658:B658">IFERROR(xlookup(F658,contacts!A:A,contacts!C:C),"")</f>
        <v/>
      </c>
      <c r="E658" s="19"/>
      <c r="F658" s="8" t="str">
        <f aca="false" t="array" ref="F658:F658">IFERROR(xlookup(E658,contacts!B:B,contacts!A:A),"")</f>
        <v/>
      </c>
      <c r="G658" s="19"/>
      <c r="H658" s="8" t="str">
        <f aca="false">IFERROR(__xludf.dummyfunction("IFERROR(INDEX(FILTER(addresses!B:B, (addresses!A:A=F658)*(addresses!C:C=G658)), 1), """")"),"")</f>
        <v/>
      </c>
      <c r="J658" s="10"/>
    </row>
    <row r="659" customFormat="false" ht="15.75" hidden="false" customHeight="false" outlineLevel="0" collapsed="false">
      <c r="B659" s="6" t="str">
        <f aca="false" t="array" ref="B659:B659">IFERROR(xlookup(F659,contacts!A:A,contacts!C:C),"")</f>
        <v/>
      </c>
      <c r="E659" s="19"/>
      <c r="F659" s="8" t="str">
        <f aca="false" t="array" ref="F659:F659">IFERROR(xlookup(E659,contacts!B:B,contacts!A:A),"")</f>
        <v/>
      </c>
      <c r="G659" s="19"/>
      <c r="H659" s="8" t="str">
        <f aca="false">IFERROR(__xludf.dummyfunction("IFERROR(INDEX(FILTER(addresses!B:B, (addresses!A:A=F659)*(addresses!C:C=G659)), 1), """")"),"")</f>
        <v/>
      </c>
      <c r="J659" s="10"/>
    </row>
    <row r="660" customFormat="false" ht="15.75" hidden="false" customHeight="false" outlineLevel="0" collapsed="false">
      <c r="B660" s="6" t="str">
        <f aca="false" t="array" ref="B660:B660">IFERROR(xlookup(F660,contacts!A:A,contacts!C:C),"")</f>
        <v/>
      </c>
      <c r="E660" s="19"/>
      <c r="F660" s="8" t="str">
        <f aca="false" t="array" ref="F660:F660">IFERROR(xlookup(E660,contacts!B:B,contacts!A:A),"")</f>
        <v/>
      </c>
      <c r="G660" s="19"/>
      <c r="H660" s="8" t="str">
        <f aca="false">IFERROR(__xludf.dummyfunction("IFERROR(INDEX(FILTER(addresses!B:B, (addresses!A:A=F660)*(addresses!C:C=G660)), 1), """")"),"")</f>
        <v/>
      </c>
      <c r="J660" s="10"/>
    </row>
    <row r="661" customFormat="false" ht="15.75" hidden="false" customHeight="false" outlineLevel="0" collapsed="false">
      <c r="B661" s="6" t="str">
        <f aca="false" t="array" ref="B661:B661">IFERROR(xlookup(F661,contacts!A:A,contacts!C:C),"")</f>
        <v/>
      </c>
      <c r="E661" s="19"/>
      <c r="F661" s="8" t="str">
        <f aca="false" t="array" ref="F661:F661">IFERROR(xlookup(E661,contacts!B:B,contacts!A:A),"")</f>
        <v/>
      </c>
      <c r="G661" s="19"/>
      <c r="H661" s="8" t="str">
        <f aca="false">IFERROR(__xludf.dummyfunction("IFERROR(INDEX(FILTER(addresses!B:B, (addresses!A:A=F661)*(addresses!C:C=G661)), 1), """")"),"")</f>
        <v/>
      </c>
      <c r="J661" s="10"/>
    </row>
    <row r="662" customFormat="false" ht="15.75" hidden="false" customHeight="false" outlineLevel="0" collapsed="false">
      <c r="B662" s="6" t="str">
        <f aca="false" t="array" ref="B662:B662">IFERROR(xlookup(F662,contacts!A:A,contacts!C:C),"")</f>
        <v/>
      </c>
      <c r="E662" s="19"/>
      <c r="F662" s="8" t="str">
        <f aca="false" t="array" ref="F662:F662">IFERROR(xlookup(E662,contacts!B:B,contacts!A:A),"")</f>
        <v/>
      </c>
      <c r="G662" s="19"/>
      <c r="H662" s="8" t="str">
        <f aca="false">IFERROR(__xludf.dummyfunction("IFERROR(INDEX(FILTER(addresses!B:B, (addresses!A:A=F662)*(addresses!C:C=G662)), 1), """")"),"")</f>
        <v/>
      </c>
      <c r="J662" s="10"/>
    </row>
    <row r="663" customFormat="false" ht="15.75" hidden="false" customHeight="false" outlineLevel="0" collapsed="false">
      <c r="B663" s="6" t="str">
        <f aca="false" t="array" ref="B663:B663">IFERROR(xlookup(F663,contacts!A:A,contacts!C:C),"")</f>
        <v/>
      </c>
      <c r="E663" s="19"/>
      <c r="F663" s="8" t="str">
        <f aca="false" t="array" ref="F663:F663">IFERROR(xlookup(E663,contacts!B:B,contacts!A:A),"")</f>
        <v/>
      </c>
      <c r="G663" s="19"/>
      <c r="H663" s="8" t="str">
        <f aca="false">IFERROR(__xludf.dummyfunction("IFERROR(INDEX(FILTER(addresses!B:B, (addresses!A:A=F663)*(addresses!C:C=G663)), 1), """")"),"")</f>
        <v/>
      </c>
      <c r="J663" s="10"/>
    </row>
    <row r="664" customFormat="false" ht="15.75" hidden="false" customHeight="false" outlineLevel="0" collapsed="false">
      <c r="B664" s="6" t="str">
        <f aca="false" t="array" ref="B664:B664">IFERROR(xlookup(F664,contacts!A:A,contacts!C:C),"")</f>
        <v/>
      </c>
      <c r="E664" s="19"/>
      <c r="F664" s="8" t="str">
        <f aca="false" t="array" ref="F664:F664">IFERROR(xlookup(E664,contacts!B:B,contacts!A:A),"")</f>
        <v/>
      </c>
      <c r="G664" s="19"/>
      <c r="H664" s="8" t="str">
        <f aca="false">IFERROR(__xludf.dummyfunction("IFERROR(INDEX(FILTER(addresses!B:B, (addresses!A:A=F664)*(addresses!C:C=G664)), 1), """")"),"")</f>
        <v/>
      </c>
      <c r="J664" s="10"/>
    </row>
    <row r="665" customFormat="false" ht="15.75" hidden="false" customHeight="false" outlineLevel="0" collapsed="false">
      <c r="B665" s="6" t="str">
        <f aca="false" t="array" ref="B665:B665">IFERROR(xlookup(F665,contacts!A:A,contacts!C:C),"")</f>
        <v/>
      </c>
      <c r="E665" s="19"/>
      <c r="F665" s="8" t="str">
        <f aca="false" t="array" ref="F665:F665">IFERROR(xlookup(E665,contacts!B:B,contacts!A:A),"")</f>
        <v/>
      </c>
      <c r="G665" s="19"/>
      <c r="H665" s="8" t="str">
        <f aca="false">IFERROR(__xludf.dummyfunction("IFERROR(INDEX(FILTER(addresses!B:B, (addresses!A:A=F665)*(addresses!C:C=G665)), 1), """")"),"")</f>
        <v/>
      </c>
      <c r="J665" s="10"/>
    </row>
    <row r="666" customFormat="false" ht="15.75" hidden="false" customHeight="false" outlineLevel="0" collapsed="false">
      <c r="B666" s="6" t="str">
        <f aca="false" t="array" ref="B666:B666">IFERROR(xlookup(F666,contacts!A:A,contacts!C:C),"")</f>
        <v/>
      </c>
      <c r="E666" s="19"/>
      <c r="F666" s="8" t="str">
        <f aca="false" t="array" ref="F666:F666">IFERROR(xlookup(E666,contacts!B:B,contacts!A:A),"")</f>
        <v/>
      </c>
      <c r="G666" s="19"/>
      <c r="H666" s="8" t="str">
        <f aca="false">IFERROR(__xludf.dummyfunction("IFERROR(INDEX(FILTER(addresses!B:B, (addresses!A:A=F666)*(addresses!C:C=G666)), 1), """")"),"")</f>
        <v/>
      </c>
      <c r="J666" s="10"/>
    </row>
    <row r="667" customFormat="false" ht="15.75" hidden="false" customHeight="false" outlineLevel="0" collapsed="false">
      <c r="B667" s="6" t="str">
        <f aca="false" t="array" ref="B667:B667">IFERROR(xlookup(F667,contacts!A:A,contacts!C:C),"")</f>
        <v/>
      </c>
      <c r="E667" s="19"/>
      <c r="F667" s="8" t="str">
        <f aca="false" t="array" ref="F667:F667">IFERROR(xlookup(E667,contacts!B:B,contacts!A:A),"")</f>
        <v/>
      </c>
      <c r="G667" s="19"/>
      <c r="H667" s="8" t="str">
        <f aca="false">IFERROR(__xludf.dummyfunction("IFERROR(INDEX(FILTER(addresses!B:B, (addresses!A:A=F667)*(addresses!C:C=G667)), 1), """")"),"")</f>
        <v/>
      </c>
      <c r="J667" s="10"/>
    </row>
    <row r="668" customFormat="false" ht="15.75" hidden="false" customHeight="false" outlineLevel="0" collapsed="false">
      <c r="B668" s="6" t="str">
        <f aca="false" t="array" ref="B668:B668">IFERROR(xlookup(F668,contacts!A:A,contacts!C:C),"")</f>
        <v/>
      </c>
      <c r="E668" s="19"/>
      <c r="F668" s="8" t="str">
        <f aca="false" t="array" ref="F668:F668">IFERROR(xlookup(E668,contacts!B:B,contacts!A:A),"")</f>
        <v/>
      </c>
      <c r="G668" s="19"/>
      <c r="H668" s="8" t="str">
        <f aca="false">IFERROR(__xludf.dummyfunction("IFERROR(INDEX(FILTER(addresses!B:B, (addresses!A:A=F668)*(addresses!C:C=G668)), 1), """")"),"")</f>
        <v/>
      </c>
      <c r="J668" s="10"/>
    </row>
    <row r="669" customFormat="false" ht="15.75" hidden="false" customHeight="false" outlineLevel="0" collapsed="false">
      <c r="B669" s="6" t="str">
        <f aca="false" t="array" ref="B669:B669">IFERROR(xlookup(F669,contacts!A:A,contacts!C:C),"")</f>
        <v/>
      </c>
      <c r="E669" s="19"/>
      <c r="F669" s="8" t="str">
        <f aca="false" t="array" ref="F669:F669">IFERROR(xlookup(E669,contacts!B:B,contacts!A:A),"")</f>
        <v/>
      </c>
      <c r="G669" s="19"/>
      <c r="H669" s="8" t="str">
        <f aca="false">IFERROR(__xludf.dummyfunction("IFERROR(INDEX(FILTER(addresses!B:B, (addresses!A:A=F669)*(addresses!C:C=G669)), 1), """")"),"")</f>
        <v/>
      </c>
      <c r="J669" s="10"/>
    </row>
    <row r="670" customFormat="false" ht="15.75" hidden="false" customHeight="false" outlineLevel="0" collapsed="false">
      <c r="B670" s="6" t="str">
        <f aca="false" t="array" ref="B670:B670">IFERROR(xlookup(F670,contacts!A:A,contacts!C:C),"")</f>
        <v/>
      </c>
      <c r="E670" s="19"/>
      <c r="F670" s="8" t="str">
        <f aca="false" t="array" ref="F670:F670">IFERROR(xlookup(E670,contacts!B:B,contacts!A:A),"")</f>
        <v/>
      </c>
      <c r="G670" s="19"/>
      <c r="H670" s="8" t="str">
        <f aca="false">IFERROR(__xludf.dummyfunction("IFERROR(INDEX(FILTER(addresses!B:B, (addresses!A:A=F670)*(addresses!C:C=G670)), 1), """")"),"")</f>
        <v/>
      </c>
      <c r="J670" s="10"/>
    </row>
    <row r="671" customFormat="false" ht="15.75" hidden="false" customHeight="false" outlineLevel="0" collapsed="false">
      <c r="B671" s="6" t="str">
        <f aca="false" t="array" ref="B671:B671">IFERROR(xlookup(F671,contacts!A:A,contacts!C:C),"")</f>
        <v/>
      </c>
      <c r="E671" s="19"/>
      <c r="F671" s="8" t="str">
        <f aca="false" t="array" ref="F671:F671">IFERROR(xlookup(E671,contacts!B:B,contacts!A:A),"")</f>
        <v/>
      </c>
      <c r="G671" s="19"/>
      <c r="H671" s="8" t="str">
        <f aca="false">IFERROR(__xludf.dummyfunction("IFERROR(INDEX(FILTER(addresses!B:B, (addresses!A:A=F671)*(addresses!C:C=G671)), 1), """")"),"")</f>
        <v/>
      </c>
      <c r="J671" s="10"/>
    </row>
    <row r="672" customFormat="false" ht="15.75" hidden="false" customHeight="false" outlineLevel="0" collapsed="false">
      <c r="B672" s="6" t="str">
        <f aca="false" t="array" ref="B672:B672">IFERROR(xlookup(F672,contacts!A:A,contacts!C:C),"")</f>
        <v/>
      </c>
      <c r="E672" s="19"/>
      <c r="F672" s="8" t="str">
        <f aca="false" t="array" ref="F672:F672">IFERROR(xlookup(E672,contacts!B:B,contacts!A:A),"")</f>
        <v/>
      </c>
      <c r="G672" s="19"/>
      <c r="H672" s="8" t="str">
        <f aca="false">IFERROR(__xludf.dummyfunction("IFERROR(INDEX(FILTER(addresses!B:B, (addresses!A:A=F672)*(addresses!C:C=G672)), 1), """")"),"")</f>
        <v/>
      </c>
      <c r="J672" s="10"/>
    </row>
    <row r="673" customFormat="false" ht="15.75" hidden="false" customHeight="false" outlineLevel="0" collapsed="false">
      <c r="B673" s="6" t="str">
        <f aca="false" t="array" ref="B673:B673">IFERROR(xlookup(F673,contacts!A:A,contacts!C:C),"")</f>
        <v/>
      </c>
      <c r="E673" s="19"/>
      <c r="F673" s="8" t="str">
        <f aca="false" t="array" ref="F673:F673">IFERROR(xlookup(E673,contacts!B:B,contacts!A:A),"")</f>
        <v/>
      </c>
      <c r="G673" s="19"/>
      <c r="H673" s="8" t="str">
        <f aca="false">IFERROR(__xludf.dummyfunction("IFERROR(INDEX(FILTER(addresses!B:B, (addresses!A:A=F673)*(addresses!C:C=G673)), 1), """")"),"")</f>
        <v/>
      </c>
      <c r="J673" s="10"/>
    </row>
    <row r="674" customFormat="false" ht="15.75" hidden="false" customHeight="false" outlineLevel="0" collapsed="false">
      <c r="B674" s="6" t="str">
        <f aca="false" t="array" ref="B674:B674">IFERROR(xlookup(F674,contacts!A:A,contacts!C:C),"")</f>
        <v/>
      </c>
      <c r="E674" s="19"/>
      <c r="F674" s="8" t="str">
        <f aca="false" t="array" ref="F674:F674">IFERROR(xlookup(E674,contacts!B:B,contacts!A:A),"")</f>
        <v/>
      </c>
      <c r="G674" s="19"/>
      <c r="H674" s="8" t="str">
        <f aca="false">IFERROR(__xludf.dummyfunction("IFERROR(INDEX(FILTER(addresses!B:B, (addresses!A:A=F674)*(addresses!C:C=G674)), 1), """")"),"")</f>
        <v/>
      </c>
      <c r="J674" s="10"/>
    </row>
    <row r="675" customFormat="false" ht="15.75" hidden="false" customHeight="false" outlineLevel="0" collapsed="false">
      <c r="B675" s="6" t="str">
        <f aca="false" t="array" ref="B675:B675">IFERROR(xlookup(F675,contacts!A:A,contacts!C:C),"")</f>
        <v/>
      </c>
      <c r="E675" s="19"/>
      <c r="F675" s="8" t="str">
        <f aca="false" t="array" ref="F675:F675">IFERROR(xlookup(E675,contacts!B:B,contacts!A:A),"")</f>
        <v/>
      </c>
      <c r="G675" s="19"/>
      <c r="H675" s="8" t="str">
        <f aca="false">IFERROR(__xludf.dummyfunction("IFERROR(INDEX(FILTER(addresses!B:B, (addresses!A:A=F675)*(addresses!C:C=G675)), 1), """")"),"")</f>
        <v/>
      </c>
      <c r="J675" s="10"/>
    </row>
    <row r="676" customFormat="false" ht="15.75" hidden="false" customHeight="false" outlineLevel="0" collapsed="false">
      <c r="B676" s="6" t="str">
        <f aca="false" t="array" ref="B676:B676">IFERROR(xlookup(F676,contacts!A:A,contacts!C:C),"")</f>
        <v/>
      </c>
      <c r="E676" s="19"/>
      <c r="F676" s="8" t="str">
        <f aca="false" t="array" ref="F676:F676">IFERROR(xlookup(E676,contacts!B:B,contacts!A:A),"")</f>
        <v/>
      </c>
      <c r="G676" s="19"/>
      <c r="H676" s="8" t="str">
        <f aca="false">IFERROR(__xludf.dummyfunction("IFERROR(INDEX(FILTER(addresses!B:B, (addresses!A:A=F676)*(addresses!C:C=G676)), 1), """")"),"")</f>
        <v/>
      </c>
      <c r="J676" s="10"/>
    </row>
    <row r="677" customFormat="false" ht="15.75" hidden="false" customHeight="false" outlineLevel="0" collapsed="false">
      <c r="B677" s="6" t="str">
        <f aca="false" t="array" ref="B677:B677">IFERROR(xlookup(F677,contacts!A:A,contacts!C:C),"")</f>
        <v/>
      </c>
      <c r="E677" s="19"/>
      <c r="F677" s="8" t="str">
        <f aca="false" t="array" ref="F677:F677">IFERROR(xlookup(E677,contacts!B:B,contacts!A:A),"")</f>
        <v/>
      </c>
      <c r="G677" s="19"/>
      <c r="H677" s="8" t="str">
        <f aca="false">IFERROR(__xludf.dummyfunction("IFERROR(INDEX(FILTER(addresses!B:B, (addresses!A:A=F677)*(addresses!C:C=G677)), 1), """")"),"")</f>
        <v/>
      </c>
      <c r="J677" s="10"/>
    </row>
    <row r="678" customFormat="false" ht="15.75" hidden="false" customHeight="false" outlineLevel="0" collapsed="false">
      <c r="B678" s="6" t="str">
        <f aca="false" t="array" ref="B678:B678">IFERROR(xlookup(F678,contacts!A:A,contacts!C:C),"")</f>
        <v/>
      </c>
      <c r="E678" s="19"/>
      <c r="F678" s="8" t="str">
        <f aca="false" t="array" ref="F678:F678">IFERROR(xlookup(E678,contacts!B:B,contacts!A:A),"")</f>
        <v/>
      </c>
      <c r="G678" s="19"/>
      <c r="H678" s="8" t="str">
        <f aca="false">IFERROR(__xludf.dummyfunction("IFERROR(INDEX(FILTER(addresses!B:B, (addresses!A:A=F678)*(addresses!C:C=G678)), 1), """")"),"")</f>
        <v/>
      </c>
      <c r="J678" s="10"/>
    </row>
    <row r="679" customFormat="false" ht="15.75" hidden="false" customHeight="false" outlineLevel="0" collapsed="false">
      <c r="B679" s="6" t="str">
        <f aca="false" t="array" ref="B679:B679">IFERROR(xlookup(F679,contacts!A:A,contacts!C:C),"")</f>
        <v/>
      </c>
      <c r="E679" s="19"/>
      <c r="F679" s="8" t="str">
        <f aca="false" t="array" ref="F679:F679">IFERROR(xlookup(E679,contacts!B:B,contacts!A:A),"")</f>
        <v/>
      </c>
      <c r="G679" s="19"/>
      <c r="H679" s="8" t="str">
        <f aca="false">IFERROR(__xludf.dummyfunction("IFERROR(INDEX(FILTER(addresses!B:B, (addresses!A:A=F679)*(addresses!C:C=G679)), 1), """")"),"")</f>
        <v/>
      </c>
      <c r="J679" s="10"/>
    </row>
    <row r="680" customFormat="false" ht="15.75" hidden="false" customHeight="false" outlineLevel="0" collapsed="false">
      <c r="B680" s="6" t="str">
        <f aca="false" t="array" ref="B680:B680">IFERROR(xlookup(F680,contacts!A:A,contacts!C:C),"")</f>
        <v/>
      </c>
      <c r="E680" s="19"/>
      <c r="F680" s="8" t="str">
        <f aca="false" t="array" ref="F680:F680">IFERROR(xlookup(E680,contacts!B:B,contacts!A:A),"")</f>
        <v/>
      </c>
      <c r="G680" s="19"/>
      <c r="H680" s="8" t="str">
        <f aca="false">IFERROR(__xludf.dummyfunction("IFERROR(INDEX(FILTER(addresses!B:B, (addresses!A:A=F680)*(addresses!C:C=G680)), 1), """")"),"")</f>
        <v/>
      </c>
      <c r="J680" s="10"/>
    </row>
    <row r="681" customFormat="false" ht="15.75" hidden="false" customHeight="false" outlineLevel="0" collapsed="false">
      <c r="B681" s="6" t="str">
        <f aca="false" t="array" ref="B681:B681">IFERROR(xlookup(F681,contacts!A:A,contacts!C:C),"")</f>
        <v/>
      </c>
      <c r="E681" s="19"/>
      <c r="F681" s="8" t="str">
        <f aca="false" t="array" ref="F681:F681">IFERROR(xlookup(E681,contacts!B:B,contacts!A:A),"")</f>
        <v/>
      </c>
      <c r="G681" s="19"/>
      <c r="H681" s="8" t="str">
        <f aca="false">IFERROR(__xludf.dummyfunction("IFERROR(INDEX(FILTER(addresses!B:B, (addresses!A:A=F681)*(addresses!C:C=G681)), 1), """")"),"")</f>
        <v/>
      </c>
      <c r="J681" s="10"/>
    </row>
    <row r="682" customFormat="false" ht="15.75" hidden="false" customHeight="false" outlineLevel="0" collapsed="false">
      <c r="B682" s="6" t="str">
        <f aca="false" t="array" ref="B682:B682">IFERROR(xlookup(F682,contacts!A:A,contacts!C:C),"")</f>
        <v/>
      </c>
      <c r="E682" s="19"/>
      <c r="F682" s="8" t="str">
        <f aca="false" t="array" ref="F682:F682">IFERROR(xlookup(E682,contacts!B:B,contacts!A:A),"")</f>
        <v/>
      </c>
      <c r="G682" s="19"/>
      <c r="H682" s="8" t="str">
        <f aca="false">IFERROR(__xludf.dummyfunction("IFERROR(INDEX(FILTER(addresses!B:B, (addresses!A:A=F682)*(addresses!C:C=G682)), 1), """")"),"")</f>
        <v/>
      </c>
      <c r="J682" s="10"/>
    </row>
    <row r="683" customFormat="false" ht="15.75" hidden="false" customHeight="false" outlineLevel="0" collapsed="false">
      <c r="B683" s="6" t="str">
        <f aca="false" t="array" ref="B683:B683">IFERROR(xlookup(F683,contacts!A:A,contacts!C:C),"")</f>
        <v/>
      </c>
      <c r="E683" s="19"/>
      <c r="F683" s="8" t="str">
        <f aca="false" t="array" ref="F683:F683">IFERROR(xlookup(E683,contacts!B:B,contacts!A:A),"")</f>
        <v/>
      </c>
      <c r="G683" s="19"/>
      <c r="H683" s="8" t="str">
        <f aca="false">IFERROR(__xludf.dummyfunction("IFERROR(INDEX(FILTER(addresses!B:B, (addresses!A:A=F683)*(addresses!C:C=G683)), 1), """")"),"")</f>
        <v/>
      </c>
      <c r="J683" s="10"/>
    </row>
    <row r="684" customFormat="false" ht="15.75" hidden="false" customHeight="false" outlineLevel="0" collapsed="false">
      <c r="B684" s="6" t="str">
        <f aca="false" t="array" ref="B684:B684">IFERROR(xlookup(F684,contacts!A:A,contacts!C:C),"")</f>
        <v/>
      </c>
      <c r="E684" s="19"/>
      <c r="F684" s="8" t="str">
        <f aca="false" t="array" ref="F684:F684">IFERROR(xlookup(E684,contacts!B:B,contacts!A:A),"")</f>
        <v/>
      </c>
      <c r="G684" s="19"/>
      <c r="H684" s="8" t="str">
        <f aca="false">IFERROR(__xludf.dummyfunction("IFERROR(INDEX(FILTER(addresses!B:B, (addresses!A:A=F684)*(addresses!C:C=G684)), 1), """")"),"")</f>
        <v/>
      </c>
      <c r="J684" s="10"/>
    </row>
    <row r="685" customFormat="false" ht="15.75" hidden="false" customHeight="false" outlineLevel="0" collapsed="false">
      <c r="B685" s="6" t="str">
        <f aca="false" t="array" ref="B685:B685">IFERROR(xlookup(F685,contacts!A:A,contacts!C:C),"")</f>
        <v/>
      </c>
      <c r="E685" s="19"/>
      <c r="F685" s="8" t="str">
        <f aca="false" t="array" ref="F685:F685">IFERROR(xlookup(E685,contacts!B:B,contacts!A:A),"")</f>
        <v/>
      </c>
      <c r="G685" s="19"/>
      <c r="H685" s="8" t="str">
        <f aca="false">IFERROR(__xludf.dummyfunction("IFERROR(INDEX(FILTER(addresses!B:B, (addresses!A:A=F685)*(addresses!C:C=G685)), 1), """")"),"")</f>
        <v/>
      </c>
      <c r="J685" s="10"/>
    </row>
    <row r="686" customFormat="false" ht="15.75" hidden="false" customHeight="false" outlineLevel="0" collapsed="false">
      <c r="B686" s="6" t="str">
        <f aca="false" t="array" ref="B686:B686">IFERROR(xlookup(F686,contacts!A:A,contacts!C:C),"")</f>
        <v/>
      </c>
      <c r="E686" s="19"/>
      <c r="F686" s="8" t="str">
        <f aca="false" t="array" ref="F686:F686">IFERROR(xlookup(E686,contacts!B:B,contacts!A:A),"")</f>
        <v/>
      </c>
      <c r="G686" s="19"/>
      <c r="H686" s="8" t="str">
        <f aca="false">IFERROR(__xludf.dummyfunction("IFERROR(INDEX(FILTER(addresses!B:B, (addresses!A:A=F686)*(addresses!C:C=G686)), 1), """")"),"")</f>
        <v/>
      </c>
      <c r="J686" s="10"/>
    </row>
    <row r="687" customFormat="false" ht="15.75" hidden="false" customHeight="false" outlineLevel="0" collapsed="false">
      <c r="B687" s="6" t="str">
        <f aca="false" t="array" ref="B687:B687">IFERROR(xlookup(F687,contacts!A:A,contacts!C:C),"")</f>
        <v/>
      </c>
      <c r="E687" s="19"/>
      <c r="F687" s="8" t="str">
        <f aca="false" t="array" ref="F687:F687">IFERROR(xlookup(E687,contacts!B:B,contacts!A:A),"")</f>
        <v/>
      </c>
      <c r="G687" s="19"/>
      <c r="H687" s="8" t="str">
        <f aca="false">IFERROR(__xludf.dummyfunction("IFERROR(INDEX(FILTER(addresses!B:B, (addresses!A:A=F687)*(addresses!C:C=G687)), 1), """")"),"")</f>
        <v/>
      </c>
      <c r="J687" s="10"/>
    </row>
    <row r="688" customFormat="false" ht="15.75" hidden="false" customHeight="false" outlineLevel="0" collapsed="false">
      <c r="B688" s="6" t="str">
        <f aca="false" t="array" ref="B688:B688">IFERROR(xlookup(F688,contacts!A:A,contacts!C:C),"")</f>
        <v/>
      </c>
      <c r="E688" s="19"/>
      <c r="F688" s="8" t="str">
        <f aca="false" t="array" ref="F688:F688">IFERROR(xlookup(E688,contacts!B:B,contacts!A:A),"")</f>
        <v/>
      </c>
      <c r="G688" s="19"/>
      <c r="H688" s="8" t="str">
        <f aca="false">IFERROR(__xludf.dummyfunction("IFERROR(INDEX(FILTER(addresses!B:B, (addresses!A:A=F688)*(addresses!C:C=G688)), 1), """")"),"")</f>
        <v/>
      </c>
      <c r="J688" s="10"/>
    </row>
    <row r="689" customFormat="false" ht="15.75" hidden="false" customHeight="false" outlineLevel="0" collapsed="false">
      <c r="B689" s="6" t="str">
        <f aca="false" t="array" ref="B689:B689">IFERROR(xlookup(F689,contacts!A:A,contacts!C:C),"")</f>
        <v/>
      </c>
      <c r="E689" s="19"/>
      <c r="F689" s="8" t="str">
        <f aca="false" t="array" ref="F689:F689">IFERROR(xlookup(E689,contacts!B:B,contacts!A:A),"")</f>
        <v/>
      </c>
      <c r="G689" s="19"/>
      <c r="H689" s="8" t="str">
        <f aca="false">IFERROR(__xludf.dummyfunction("IFERROR(INDEX(FILTER(addresses!B:B, (addresses!A:A=F689)*(addresses!C:C=G689)), 1), """")"),"")</f>
        <v/>
      </c>
      <c r="J689" s="10"/>
    </row>
    <row r="690" customFormat="false" ht="15.75" hidden="false" customHeight="false" outlineLevel="0" collapsed="false">
      <c r="B690" s="6" t="str">
        <f aca="false" t="array" ref="B690:B690">IFERROR(xlookup(F690,contacts!A:A,contacts!C:C),"")</f>
        <v/>
      </c>
      <c r="E690" s="19"/>
      <c r="F690" s="8" t="str">
        <f aca="false" t="array" ref="F690:F690">IFERROR(xlookup(E690,contacts!B:B,contacts!A:A),"")</f>
        <v/>
      </c>
      <c r="G690" s="19"/>
      <c r="H690" s="8" t="str">
        <f aca="false">IFERROR(__xludf.dummyfunction("IFERROR(INDEX(FILTER(addresses!B:B, (addresses!A:A=F690)*(addresses!C:C=G690)), 1), """")"),"")</f>
        <v/>
      </c>
      <c r="J690" s="10"/>
    </row>
    <row r="691" customFormat="false" ht="15.75" hidden="false" customHeight="false" outlineLevel="0" collapsed="false">
      <c r="B691" s="6" t="str">
        <f aca="false" t="array" ref="B691:B691">IFERROR(xlookup(F691,contacts!A:A,contacts!C:C),"")</f>
        <v/>
      </c>
      <c r="E691" s="19"/>
      <c r="F691" s="8" t="str">
        <f aca="false" t="array" ref="F691:F691">IFERROR(xlookup(E691,contacts!B:B,contacts!A:A),"")</f>
        <v/>
      </c>
      <c r="G691" s="19"/>
      <c r="H691" s="8" t="str">
        <f aca="false">IFERROR(__xludf.dummyfunction("IFERROR(INDEX(FILTER(addresses!B:B, (addresses!A:A=F691)*(addresses!C:C=G691)), 1), """")"),"")</f>
        <v/>
      </c>
      <c r="J691" s="10"/>
    </row>
    <row r="692" customFormat="false" ht="15.75" hidden="false" customHeight="false" outlineLevel="0" collapsed="false">
      <c r="B692" s="6" t="str">
        <f aca="false" t="array" ref="B692:B692">IFERROR(xlookup(F692,contacts!A:A,contacts!C:C),"")</f>
        <v/>
      </c>
      <c r="E692" s="19"/>
      <c r="F692" s="8" t="str">
        <f aca="false" t="array" ref="F692:F692">IFERROR(xlookup(E692,contacts!B:B,contacts!A:A),"")</f>
        <v/>
      </c>
      <c r="G692" s="19"/>
      <c r="H692" s="8" t="str">
        <f aca="false">IFERROR(__xludf.dummyfunction("IFERROR(INDEX(FILTER(addresses!B:B, (addresses!A:A=F692)*(addresses!C:C=G692)), 1), """")"),"")</f>
        <v/>
      </c>
      <c r="J692" s="10"/>
    </row>
    <row r="693" customFormat="false" ht="15.75" hidden="false" customHeight="false" outlineLevel="0" collapsed="false">
      <c r="B693" s="6" t="str">
        <f aca="false" t="array" ref="B693:B693">IFERROR(xlookup(F693,contacts!A:A,contacts!C:C),"")</f>
        <v/>
      </c>
      <c r="E693" s="19"/>
      <c r="F693" s="8" t="str">
        <f aca="false" t="array" ref="F693:F693">IFERROR(xlookup(E693,contacts!B:B,contacts!A:A),"")</f>
        <v/>
      </c>
      <c r="G693" s="19"/>
      <c r="H693" s="8" t="str">
        <f aca="false">IFERROR(__xludf.dummyfunction("IFERROR(INDEX(FILTER(addresses!B:B, (addresses!A:A=F693)*(addresses!C:C=G693)), 1), """")"),"")</f>
        <v/>
      </c>
      <c r="J693" s="10"/>
    </row>
    <row r="694" customFormat="false" ht="15.75" hidden="false" customHeight="false" outlineLevel="0" collapsed="false">
      <c r="B694" s="6" t="str">
        <f aca="false" t="array" ref="B694:B694">IFERROR(xlookup(F694,contacts!A:A,contacts!C:C),"")</f>
        <v/>
      </c>
      <c r="E694" s="19"/>
      <c r="F694" s="8" t="str">
        <f aca="false" t="array" ref="F694:F694">IFERROR(xlookup(E694,contacts!B:B,contacts!A:A),"")</f>
        <v/>
      </c>
      <c r="G694" s="19"/>
      <c r="H694" s="8" t="str">
        <f aca="false">IFERROR(__xludf.dummyfunction("IFERROR(INDEX(FILTER(addresses!B:B, (addresses!A:A=F694)*(addresses!C:C=G694)), 1), """")"),"")</f>
        <v/>
      </c>
      <c r="J694" s="10"/>
    </row>
    <row r="695" customFormat="false" ht="15.75" hidden="false" customHeight="false" outlineLevel="0" collapsed="false">
      <c r="B695" s="6" t="str">
        <f aca="false" t="array" ref="B695:B695">IFERROR(xlookup(F695,contacts!A:A,contacts!C:C),"")</f>
        <v/>
      </c>
      <c r="E695" s="19"/>
      <c r="F695" s="8" t="str">
        <f aca="false" t="array" ref="F695:F695">IFERROR(xlookup(E695,contacts!B:B,contacts!A:A),"")</f>
        <v/>
      </c>
      <c r="G695" s="19"/>
      <c r="H695" s="8" t="str">
        <f aca="false">IFERROR(__xludf.dummyfunction("IFERROR(INDEX(FILTER(addresses!B:B, (addresses!A:A=F695)*(addresses!C:C=G695)), 1), """")"),"")</f>
        <v/>
      </c>
      <c r="J695" s="10"/>
    </row>
    <row r="696" customFormat="false" ht="15.75" hidden="false" customHeight="false" outlineLevel="0" collapsed="false">
      <c r="B696" s="6" t="str">
        <f aca="false" t="array" ref="B696:B696">IFERROR(xlookup(F696,contacts!A:A,contacts!C:C),"")</f>
        <v/>
      </c>
      <c r="E696" s="19"/>
      <c r="F696" s="8" t="str">
        <f aca="false" t="array" ref="F696:F696">IFERROR(xlookup(E696,contacts!B:B,contacts!A:A),"")</f>
        <v/>
      </c>
      <c r="G696" s="19"/>
      <c r="H696" s="8" t="str">
        <f aca="false">IFERROR(__xludf.dummyfunction("IFERROR(INDEX(FILTER(addresses!B:B, (addresses!A:A=F696)*(addresses!C:C=G696)), 1), """")"),"")</f>
        <v/>
      </c>
      <c r="J696" s="10"/>
    </row>
    <row r="697" customFormat="false" ht="15.75" hidden="false" customHeight="false" outlineLevel="0" collapsed="false">
      <c r="B697" s="6" t="str">
        <f aca="false" t="array" ref="B697:B697">IFERROR(xlookup(F697,contacts!A:A,contacts!C:C),"")</f>
        <v/>
      </c>
      <c r="E697" s="19"/>
      <c r="F697" s="8" t="str">
        <f aca="false" t="array" ref="F697:F697">IFERROR(xlookup(E697,contacts!B:B,contacts!A:A),"")</f>
        <v/>
      </c>
      <c r="G697" s="19"/>
      <c r="H697" s="8" t="str">
        <f aca="false">IFERROR(__xludf.dummyfunction("IFERROR(INDEX(FILTER(addresses!B:B, (addresses!A:A=F697)*(addresses!C:C=G697)), 1), """")"),"")</f>
        <v/>
      </c>
      <c r="J697" s="10"/>
    </row>
    <row r="698" customFormat="false" ht="15.75" hidden="false" customHeight="false" outlineLevel="0" collapsed="false">
      <c r="B698" s="6" t="str">
        <f aca="false" t="array" ref="B698:B698">IFERROR(xlookup(F698,contacts!A:A,contacts!C:C),"")</f>
        <v/>
      </c>
      <c r="E698" s="19"/>
      <c r="F698" s="8" t="str">
        <f aca="false" t="array" ref="F698:F698">IFERROR(xlookup(E698,contacts!B:B,contacts!A:A),"")</f>
        <v/>
      </c>
      <c r="G698" s="19"/>
      <c r="H698" s="8" t="str">
        <f aca="false">IFERROR(__xludf.dummyfunction("IFERROR(INDEX(FILTER(addresses!B:B, (addresses!A:A=F698)*(addresses!C:C=G698)), 1), """")"),"")</f>
        <v/>
      </c>
      <c r="J698" s="10"/>
    </row>
    <row r="699" customFormat="false" ht="15.75" hidden="false" customHeight="false" outlineLevel="0" collapsed="false">
      <c r="B699" s="6" t="str">
        <f aca="false" t="array" ref="B699:B699">IFERROR(xlookup(F699,contacts!A:A,contacts!C:C),"")</f>
        <v/>
      </c>
      <c r="E699" s="19"/>
      <c r="F699" s="8" t="str">
        <f aca="false" t="array" ref="F699:F699">IFERROR(xlookup(E699,contacts!B:B,contacts!A:A),"")</f>
        <v/>
      </c>
      <c r="G699" s="19"/>
      <c r="H699" s="8" t="str">
        <f aca="false">IFERROR(__xludf.dummyfunction("IFERROR(INDEX(FILTER(addresses!B:B, (addresses!A:A=F699)*(addresses!C:C=G699)), 1), """")"),"")</f>
        <v/>
      </c>
      <c r="J699" s="10"/>
    </row>
    <row r="700" customFormat="false" ht="15.75" hidden="false" customHeight="false" outlineLevel="0" collapsed="false">
      <c r="B700" s="6" t="str">
        <f aca="false" t="array" ref="B700:B700">IFERROR(xlookup(F700,contacts!A:A,contacts!C:C),"")</f>
        <v/>
      </c>
      <c r="E700" s="19"/>
      <c r="F700" s="8" t="str">
        <f aca="false" t="array" ref="F700:F700">IFERROR(xlookup(E700,contacts!B:B,contacts!A:A),"")</f>
        <v/>
      </c>
      <c r="G700" s="19"/>
      <c r="H700" s="8" t="str">
        <f aca="false">IFERROR(__xludf.dummyfunction("IFERROR(INDEX(FILTER(addresses!B:B, (addresses!A:A=F700)*(addresses!C:C=G700)), 1), """")"),"")</f>
        <v/>
      </c>
      <c r="J700" s="10"/>
    </row>
    <row r="701" customFormat="false" ht="15.75" hidden="false" customHeight="false" outlineLevel="0" collapsed="false">
      <c r="B701" s="6" t="str">
        <f aca="false" t="array" ref="B701:B701">IFERROR(xlookup(F701,contacts!A:A,contacts!C:C),"")</f>
        <v/>
      </c>
      <c r="E701" s="19"/>
      <c r="F701" s="8" t="str">
        <f aca="false" t="array" ref="F701:F701">IFERROR(xlookup(E701,contacts!B:B,contacts!A:A),"")</f>
        <v/>
      </c>
      <c r="G701" s="19"/>
      <c r="H701" s="8" t="str">
        <f aca="false">IFERROR(__xludf.dummyfunction("IFERROR(INDEX(FILTER(addresses!B:B, (addresses!A:A=F701)*(addresses!C:C=G701)), 1), """")"),"")</f>
        <v/>
      </c>
      <c r="J701" s="10"/>
    </row>
    <row r="702" customFormat="false" ht="15.75" hidden="false" customHeight="false" outlineLevel="0" collapsed="false">
      <c r="B702" s="6" t="str">
        <f aca="false" t="array" ref="B702:B702">IFERROR(xlookup(F702,contacts!A:A,contacts!C:C),"")</f>
        <v/>
      </c>
      <c r="E702" s="19"/>
      <c r="F702" s="8" t="str">
        <f aca="false" t="array" ref="F702:F702">IFERROR(xlookup(E702,contacts!B:B,contacts!A:A),"")</f>
        <v/>
      </c>
      <c r="G702" s="19"/>
      <c r="H702" s="8" t="str">
        <f aca="false">IFERROR(__xludf.dummyfunction("IFERROR(INDEX(FILTER(addresses!B:B, (addresses!A:A=F702)*(addresses!C:C=G702)), 1), """")"),"")</f>
        <v/>
      </c>
      <c r="J702" s="10"/>
    </row>
    <row r="703" customFormat="false" ht="15.75" hidden="false" customHeight="false" outlineLevel="0" collapsed="false">
      <c r="B703" s="6" t="str">
        <f aca="false" t="array" ref="B703:B703">IFERROR(xlookup(F703,contacts!A:A,contacts!C:C),"")</f>
        <v/>
      </c>
      <c r="E703" s="19"/>
      <c r="F703" s="8" t="str">
        <f aca="false" t="array" ref="F703:F703">IFERROR(xlookup(E703,contacts!B:B,contacts!A:A),"")</f>
        <v/>
      </c>
      <c r="G703" s="19"/>
      <c r="H703" s="8" t="str">
        <f aca="false">IFERROR(__xludf.dummyfunction("IFERROR(INDEX(FILTER(addresses!B:B, (addresses!A:A=F703)*(addresses!C:C=G703)), 1), """")"),"")</f>
        <v/>
      </c>
      <c r="J703" s="10"/>
    </row>
    <row r="704" customFormat="false" ht="15.75" hidden="false" customHeight="false" outlineLevel="0" collapsed="false">
      <c r="B704" s="6" t="str">
        <f aca="false" t="array" ref="B704:B704">IFERROR(xlookup(F704,contacts!A:A,contacts!C:C),"")</f>
        <v/>
      </c>
      <c r="E704" s="19"/>
      <c r="F704" s="8" t="str">
        <f aca="false" t="array" ref="F704:F704">IFERROR(xlookup(E704,contacts!B:B,contacts!A:A),"")</f>
        <v/>
      </c>
      <c r="G704" s="19"/>
      <c r="H704" s="8" t="str">
        <f aca="false">IFERROR(__xludf.dummyfunction("IFERROR(INDEX(FILTER(addresses!B:B, (addresses!A:A=F704)*(addresses!C:C=G704)), 1), """")"),"")</f>
        <v/>
      </c>
      <c r="J704" s="10"/>
    </row>
    <row r="705" customFormat="false" ht="15.75" hidden="false" customHeight="false" outlineLevel="0" collapsed="false">
      <c r="B705" s="6" t="str">
        <f aca="false" t="array" ref="B705:B705">IFERROR(xlookup(F705,contacts!A:A,contacts!C:C),"")</f>
        <v/>
      </c>
      <c r="E705" s="19"/>
      <c r="F705" s="8" t="str">
        <f aca="false" t="array" ref="F705:F705">IFERROR(xlookup(E705,contacts!B:B,contacts!A:A),"")</f>
        <v/>
      </c>
      <c r="G705" s="19"/>
      <c r="H705" s="8" t="str">
        <f aca="false">IFERROR(__xludf.dummyfunction("IFERROR(INDEX(FILTER(addresses!B:B, (addresses!A:A=F705)*(addresses!C:C=G705)), 1), """")"),"")</f>
        <v/>
      </c>
      <c r="J705" s="10"/>
    </row>
    <row r="706" customFormat="false" ht="15.75" hidden="false" customHeight="false" outlineLevel="0" collapsed="false">
      <c r="B706" s="6" t="str">
        <f aca="false" t="array" ref="B706:B706">IFERROR(xlookup(F706,contacts!A:A,contacts!C:C),"")</f>
        <v/>
      </c>
      <c r="E706" s="19"/>
      <c r="F706" s="8" t="str">
        <f aca="false" t="array" ref="F706:F706">IFERROR(xlookup(E706,contacts!B:B,contacts!A:A),"")</f>
        <v/>
      </c>
      <c r="G706" s="19"/>
      <c r="H706" s="8" t="str">
        <f aca="false">IFERROR(__xludf.dummyfunction("IFERROR(INDEX(FILTER(addresses!B:B, (addresses!A:A=F706)*(addresses!C:C=G706)), 1), """")"),"")</f>
        <v/>
      </c>
      <c r="J706" s="10"/>
    </row>
    <row r="707" customFormat="false" ht="15.75" hidden="false" customHeight="false" outlineLevel="0" collapsed="false">
      <c r="B707" s="6" t="str">
        <f aca="false" t="array" ref="B707:B707">IFERROR(xlookup(F707,contacts!A:A,contacts!C:C),"")</f>
        <v/>
      </c>
      <c r="E707" s="19"/>
      <c r="F707" s="8" t="str">
        <f aca="false" t="array" ref="F707:F707">IFERROR(xlookup(E707,contacts!B:B,contacts!A:A),"")</f>
        <v/>
      </c>
      <c r="G707" s="19"/>
      <c r="H707" s="8" t="str">
        <f aca="false">IFERROR(__xludf.dummyfunction("IFERROR(INDEX(FILTER(addresses!B:B, (addresses!A:A=F707)*(addresses!C:C=G707)), 1), """")"),"")</f>
        <v/>
      </c>
      <c r="J707" s="10"/>
    </row>
    <row r="708" customFormat="false" ht="15.75" hidden="false" customHeight="false" outlineLevel="0" collapsed="false">
      <c r="B708" s="6" t="str">
        <f aca="false" t="array" ref="B708:B708">IFERROR(xlookup(F708,contacts!A:A,contacts!C:C),"")</f>
        <v/>
      </c>
      <c r="E708" s="19"/>
      <c r="F708" s="8" t="str">
        <f aca="false" t="array" ref="F708:F708">IFERROR(xlookup(E708,contacts!B:B,contacts!A:A),"")</f>
        <v/>
      </c>
      <c r="G708" s="19"/>
      <c r="H708" s="8" t="str">
        <f aca="false">IFERROR(__xludf.dummyfunction("IFERROR(INDEX(FILTER(addresses!B:B, (addresses!A:A=F708)*(addresses!C:C=G708)), 1), """")"),"")</f>
        <v/>
      </c>
      <c r="J708" s="10"/>
    </row>
    <row r="709" customFormat="false" ht="15.75" hidden="false" customHeight="false" outlineLevel="0" collapsed="false">
      <c r="B709" s="6" t="str">
        <f aca="false" t="array" ref="B709:B709">IFERROR(xlookup(F709,contacts!A:A,contacts!C:C),"")</f>
        <v/>
      </c>
      <c r="E709" s="19"/>
      <c r="F709" s="8" t="str">
        <f aca="false" t="array" ref="F709:F709">IFERROR(xlookup(E709,contacts!B:B,contacts!A:A),"")</f>
        <v/>
      </c>
      <c r="G709" s="19"/>
      <c r="H709" s="8" t="str">
        <f aca="false">IFERROR(__xludf.dummyfunction("IFERROR(INDEX(FILTER(addresses!B:B, (addresses!A:A=F709)*(addresses!C:C=G709)), 1), """")"),"")</f>
        <v/>
      </c>
      <c r="J709" s="10"/>
    </row>
    <row r="710" customFormat="false" ht="15.75" hidden="false" customHeight="false" outlineLevel="0" collapsed="false">
      <c r="B710" s="6" t="str">
        <f aca="false" t="array" ref="B710:B710">IFERROR(xlookup(F710,contacts!A:A,contacts!C:C),"")</f>
        <v/>
      </c>
      <c r="E710" s="19"/>
      <c r="F710" s="8" t="str">
        <f aca="false" t="array" ref="F710:F710">IFERROR(xlookup(E710,contacts!B:B,contacts!A:A),"")</f>
        <v/>
      </c>
      <c r="G710" s="19"/>
      <c r="H710" s="8" t="str">
        <f aca="false">IFERROR(__xludf.dummyfunction("IFERROR(INDEX(FILTER(addresses!B:B, (addresses!A:A=F710)*(addresses!C:C=G710)), 1), """")"),"")</f>
        <v/>
      </c>
      <c r="J710" s="10"/>
    </row>
    <row r="711" customFormat="false" ht="15.75" hidden="false" customHeight="false" outlineLevel="0" collapsed="false">
      <c r="B711" s="6" t="str">
        <f aca="false" t="array" ref="B711:B711">IFERROR(xlookup(F711,contacts!A:A,contacts!C:C),"")</f>
        <v/>
      </c>
      <c r="E711" s="19"/>
      <c r="F711" s="8" t="str">
        <f aca="false" t="array" ref="F711:F711">IFERROR(xlookup(E711,contacts!B:B,contacts!A:A),"")</f>
        <v/>
      </c>
      <c r="G711" s="19"/>
      <c r="H711" s="8" t="str">
        <f aca="false">IFERROR(__xludf.dummyfunction("IFERROR(INDEX(FILTER(addresses!B:B, (addresses!A:A=F711)*(addresses!C:C=G711)), 1), """")"),"")</f>
        <v/>
      </c>
      <c r="J711" s="10"/>
    </row>
    <row r="712" customFormat="false" ht="15.75" hidden="false" customHeight="false" outlineLevel="0" collapsed="false">
      <c r="B712" s="6" t="str">
        <f aca="false" t="array" ref="B712:B712">IFERROR(xlookup(F712,contacts!A:A,contacts!C:C),"")</f>
        <v/>
      </c>
      <c r="E712" s="19"/>
      <c r="F712" s="8" t="str">
        <f aca="false" t="array" ref="F712:F712">IFERROR(xlookup(E712,contacts!B:B,contacts!A:A),"")</f>
        <v/>
      </c>
      <c r="G712" s="19"/>
      <c r="H712" s="8" t="str">
        <f aca="false">IFERROR(__xludf.dummyfunction("IFERROR(INDEX(FILTER(addresses!B:B, (addresses!A:A=F712)*(addresses!C:C=G712)), 1), """")"),"")</f>
        <v/>
      </c>
      <c r="J712" s="10"/>
    </row>
    <row r="713" customFormat="false" ht="15.75" hidden="false" customHeight="false" outlineLevel="0" collapsed="false">
      <c r="B713" s="6" t="str">
        <f aca="false" t="array" ref="B713:B713">IFERROR(xlookup(F713,contacts!A:A,contacts!C:C),"")</f>
        <v/>
      </c>
      <c r="E713" s="19"/>
      <c r="F713" s="8" t="str">
        <f aca="false" t="array" ref="F713:F713">IFERROR(xlookup(E713,contacts!B:B,contacts!A:A),"")</f>
        <v/>
      </c>
      <c r="G713" s="19"/>
      <c r="H713" s="8" t="str">
        <f aca="false">IFERROR(__xludf.dummyfunction("IFERROR(INDEX(FILTER(addresses!B:B, (addresses!A:A=F713)*(addresses!C:C=G713)), 1), """")"),"")</f>
        <v/>
      </c>
      <c r="J713" s="10"/>
    </row>
    <row r="714" customFormat="false" ht="15.75" hidden="false" customHeight="false" outlineLevel="0" collapsed="false">
      <c r="B714" s="6" t="str">
        <f aca="false" t="array" ref="B714:B714">IFERROR(xlookup(F714,contacts!A:A,contacts!C:C),"")</f>
        <v/>
      </c>
      <c r="E714" s="19"/>
      <c r="F714" s="8" t="str">
        <f aca="false" t="array" ref="F714:F714">IFERROR(xlookup(E714,contacts!B:B,contacts!A:A),"")</f>
        <v/>
      </c>
      <c r="G714" s="19"/>
      <c r="H714" s="8" t="str">
        <f aca="false">IFERROR(__xludf.dummyfunction("IFERROR(INDEX(FILTER(addresses!B:B, (addresses!A:A=F714)*(addresses!C:C=G714)), 1), """")"),"")</f>
        <v/>
      </c>
      <c r="J714" s="10"/>
    </row>
    <row r="715" customFormat="false" ht="15.75" hidden="false" customHeight="false" outlineLevel="0" collapsed="false">
      <c r="B715" s="6" t="str">
        <f aca="false" t="array" ref="B715:B715">IFERROR(xlookup(F715,contacts!A:A,contacts!C:C),"")</f>
        <v/>
      </c>
      <c r="E715" s="19"/>
      <c r="F715" s="8" t="str">
        <f aca="false" t="array" ref="F715:F715">IFERROR(xlookup(E715,contacts!B:B,contacts!A:A),"")</f>
        <v/>
      </c>
      <c r="G715" s="19"/>
      <c r="H715" s="8" t="str">
        <f aca="false">IFERROR(__xludf.dummyfunction("IFERROR(INDEX(FILTER(addresses!B:B, (addresses!A:A=F715)*(addresses!C:C=G715)), 1), """")"),"")</f>
        <v/>
      </c>
      <c r="J715" s="10"/>
    </row>
    <row r="716" customFormat="false" ht="15.75" hidden="false" customHeight="false" outlineLevel="0" collapsed="false">
      <c r="B716" s="6" t="str">
        <f aca="false" t="array" ref="B716:B716">IFERROR(xlookup(F716,contacts!A:A,contacts!C:C),"")</f>
        <v/>
      </c>
      <c r="E716" s="19"/>
      <c r="F716" s="8" t="str">
        <f aca="false" t="array" ref="F716:F716">IFERROR(xlookup(E716,contacts!B:B,contacts!A:A),"")</f>
        <v/>
      </c>
      <c r="G716" s="19"/>
      <c r="H716" s="8" t="str">
        <f aca="false">IFERROR(__xludf.dummyfunction("IFERROR(INDEX(FILTER(addresses!B:B, (addresses!A:A=F716)*(addresses!C:C=G716)), 1), """")"),"")</f>
        <v/>
      </c>
      <c r="J716" s="10"/>
    </row>
    <row r="717" customFormat="false" ht="15.75" hidden="false" customHeight="false" outlineLevel="0" collapsed="false">
      <c r="B717" s="6" t="str">
        <f aca="false" t="array" ref="B717:B717">IFERROR(xlookup(F717,contacts!A:A,contacts!C:C),"")</f>
        <v/>
      </c>
      <c r="E717" s="19"/>
      <c r="F717" s="8" t="str">
        <f aca="false" t="array" ref="F717:F717">IFERROR(xlookup(E717,contacts!B:B,contacts!A:A),"")</f>
        <v/>
      </c>
      <c r="G717" s="19"/>
      <c r="H717" s="8" t="str">
        <f aca="false">IFERROR(__xludf.dummyfunction("IFERROR(INDEX(FILTER(addresses!B:B, (addresses!A:A=F717)*(addresses!C:C=G717)), 1), """")"),"")</f>
        <v/>
      </c>
      <c r="J717" s="10"/>
    </row>
    <row r="718" customFormat="false" ht="15.75" hidden="false" customHeight="false" outlineLevel="0" collapsed="false">
      <c r="B718" s="6" t="str">
        <f aca="false" t="array" ref="B718:B718">IFERROR(xlookup(F718,contacts!A:A,contacts!C:C),"")</f>
        <v/>
      </c>
      <c r="E718" s="19"/>
      <c r="F718" s="8" t="str">
        <f aca="false" t="array" ref="F718:F718">IFERROR(xlookup(E718,contacts!B:B,contacts!A:A),"")</f>
        <v/>
      </c>
      <c r="G718" s="19"/>
      <c r="H718" s="8" t="str">
        <f aca="false">IFERROR(__xludf.dummyfunction("IFERROR(INDEX(FILTER(addresses!B:B, (addresses!A:A=F718)*(addresses!C:C=G718)), 1), """")"),"")</f>
        <v/>
      </c>
      <c r="J718" s="10"/>
    </row>
    <row r="719" customFormat="false" ht="15.75" hidden="false" customHeight="false" outlineLevel="0" collapsed="false">
      <c r="B719" s="6" t="str">
        <f aca="false" t="array" ref="B719:B719">IFERROR(xlookup(F719,contacts!A:A,contacts!C:C),"")</f>
        <v/>
      </c>
      <c r="E719" s="19"/>
      <c r="F719" s="8" t="str">
        <f aca="false" t="array" ref="F719:F719">IFERROR(xlookup(E719,contacts!B:B,contacts!A:A),"")</f>
        <v/>
      </c>
      <c r="G719" s="19"/>
      <c r="H719" s="8" t="str">
        <f aca="false">IFERROR(__xludf.dummyfunction("IFERROR(INDEX(FILTER(addresses!B:B, (addresses!A:A=F719)*(addresses!C:C=G719)), 1), """")"),"")</f>
        <v/>
      </c>
      <c r="J719" s="10"/>
    </row>
    <row r="720" customFormat="false" ht="15.75" hidden="false" customHeight="false" outlineLevel="0" collapsed="false">
      <c r="B720" s="6" t="str">
        <f aca="false" t="array" ref="B720:B720">IFERROR(xlookup(F720,contacts!A:A,contacts!C:C),"")</f>
        <v/>
      </c>
      <c r="E720" s="19"/>
      <c r="F720" s="8" t="str">
        <f aca="false" t="array" ref="F720:F720">IFERROR(xlookup(E720,contacts!B:B,contacts!A:A),"")</f>
        <v/>
      </c>
      <c r="G720" s="19"/>
      <c r="H720" s="8" t="str">
        <f aca="false">IFERROR(__xludf.dummyfunction("IFERROR(INDEX(FILTER(addresses!B:B, (addresses!A:A=F720)*(addresses!C:C=G720)), 1), """")"),"")</f>
        <v/>
      </c>
      <c r="J720" s="10"/>
    </row>
    <row r="721" customFormat="false" ht="15.75" hidden="false" customHeight="false" outlineLevel="0" collapsed="false">
      <c r="B721" s="6" t="str">
        <f aca="false" t="array" ref="B721:B721">IFERROR(xlookup(F721,contacts!A:A,contacts!C:C),"")</f>
        <v/>
      </c>
      <c r="E721" s="19"/>
      <c r="F721" s="8" t="str">
        <f aca="false" t="array" ref="F721:F721">IFERROR(xlookup(E721,contacts!B:B,contacts!A:A),"")</f>
        <v/>
      </c>
      <c r="G721" s="19"/>
      <c r="H721" s="8" t="str">
        <f aca="false">IFERROR(__xludf.dummyfunction("IFERROR(INDEX(FILTER(addresses!B:B, (addresses!A:A=F721)*(addresses!C:C=G721)), 1), """")"),"")</f>
        <v/>
      </c>
      <c r="J721" s="10"/>
    </row>
    <row r="722" customFormat="false" ht="15.75" hidden="false" customHeight="false" outlineLevel="0" collapsed="false">
      <c r="B722" s="6" t="str">
        <f aca="false" t="array" ref="B722:B722">IFERROR(xlookup(F722,contacts!A:A,contacts!C:C),"")</f>
        <v/>
      </c>
      <c r="E722" s="19"/>
      <c r="F722" s="8" t="str">
        <f aca="false" t="array" ref="F722:F722">IFERROR(xlookup(E722,contacts!B:B,contacts!A:A),"")</f>
        <v/>
      </c>
      <c r="G722" s="19"/>
      <c r="H722" s="8" t="str">
        <f aca="false">IFERROR(__xludf.dummyfunction("IFERROR(INDEX(FILTER(addresses!B:B, (addresses!A:A=F722)*(addresses!C:C=G722)), 1), """")"),"")</f>
        <v/>
      </c>
      <c r="J722" s="10"/>
    </row>
    <row r="723" customFormat="false" ht="15.75" hidden="false" customHeight="false" outlineLevel="0" collapsed="false">
      <c r="B723" s="6" t="str">
        <f aca="false" t="array" ref="B723:B723">IFERROR(xlookup(F723,contacts!A:A,contacts!C:C),"")</f>
        <v/>
      </c>
      <c r="E723" s="19"/>
      <c r="F723" s="8" t="str">
        <f aca="false" t="array" ref="F723:F723">IFERROR(xlookup(E723,contacts!B:B,contacts!A:A),"")</f>
        <v/>
      </c>
      <c r="G723" s="19"/>
      <c r="H723" s="8" t="str">
        <f aca="false">IFERROR(__xludf.dummyfunction("IFERROR(INDEX(FILTER(addresses!B:B, (addresses!A:A=F723)*(addresses!C:C=G723)), 1), """")"),"")</f>
        <v/>
      </c>
      <c r="J723" s="10"/>
    </row>
    <row r="724" customFormat="false" ht="15.75" hidden="false" customHeight="false" outlineLevel="0" collapsed="false">
      <c r="B724" s="6" t="str">
        <f aca="false" t="array" ref="B724:B724">IFERROR(xlookup(F724,contacts!A:A,contacts!C:C),"")</f>
        <v/>
      </c>
      <c r="E724" s="19"/>
      <c r="F724" s="8" t="str">
        <f aca="false" t="array" ref="F724:F724">IFERROR(xlookup(E724,contacts!B:B,contacts!A:A),"")</f>
        <v/>
      </c>
      <c r="G724" s="19"/>
      <c r="H724" s="8" t="str">
        <f aca="false">IFERROR(__xludf.dummyfunction("IFERROR(INDEX(FILTER(addresses!B:B, (addresses!A:A=F724)*(addresses!C:C=G724)), 1), """")"),"")</f>
        <v/>
      </c>
      <c r="J724" s="10"/>
    </row>
    <row r="725" customFormat="false" ht="15.75" hidden="false" customHeight="false" outlineLevel="0" collapsed="false">
      <c r="B725" s="6" t="str">
        <f aca="false" t="array" ref="B725:B725">IFERROR(xlookup(F725,contacts!A:A,contacts!C:C),"")</f>
        <v/>
      </c>
      <c r="E725" s="19"/>
      <c r="F725" s="8" t="str">
        <f aca="false" t="array" ref="F725:F725">IFERROR(xlookup(E725,contacts!B:B,contacts!A:A),"")</f>
        <v/>
      </c>
      <c r="G725" s="19"/>
      <c r="H725" s="8" t="str">
        <f aca="false">IFERROR(__xludf.dummyfunction("IFERROR(INDEX(FILTER(addresses!B:B, (addresses!A:A=F725)*(addresses!C:C=G725)), 1), """")"),"")</f>
        <v/>
      </c>
      <c r="J725" s="10"/>
    </row>
    <row r="726" customFormat="false" ht="15.75" hidden="false" customHeight="false" outlineLevel="0" collapsed="false">
      <c r="B726" s="6" t="str">
        <f aca="false" t="array" ref="B726:B726">IFERROR(xlookup(F726,contacts!A:A,contacts!C:C),"")</f>
        <v/>
      </c>
      <c r="E726" s="19"/>
      <c r="F726" s="8" t="str">
        <f aca="false" t="array" ref="F726:F726">IFERROR(xlookup(E726,contacts!B:B,contacts!A:A),"")</f>
        <v/>
      </c>
      <c r="G726" s="19"/>
      <c r="H726" s="8" t="str">
        <f aca="false">IFERROR(__xludf.dummyfunction("IFERROR(INDEX(FILTER(addresses!B:B, (addresses!A:A=F726)*(addresses!C:C=G726)), 1), """")"),"")</f>
        <v/>
      </c>
      <c r="J726" s="10"/>
    </row>
    <row r="727" customFormat="false" ht="15.75" hidden="false" customHeight="false" outlineLevel="0" collapsed="false">
      <c r="B727" s="6" t="str">
        <f aca="false" t="array" ref="B727:B727">IFERROR(xlookup(F727,contacts!A:A,contacts!C:C),"")</f>
        <v/>
      </c>
      <c r="E727" s="19"/>
      <c r="F727" s="8" t="str">
        <f aca="false" t="array" ref="F727:F727">IFERROR(xlookup(E727,contacts!B:B,contacts!A:A),"")</f>
        <v/>
      </c>
      <c r="G727" s="19"/>
      <c r="H727" s="8" t="str">
        <f aca="false">IFERROR(__xludf.dummyfunction("IFERROR(INDEX(FILTER(addresses!B:B, (addresses!A:A=F727)*(addresses!C:C=G727)), 1), """")"),"")</f>
        <v/>
      </c>
      <c r="J727" s="10"/>
    </row>
    <row r="728" customFormat="false" ht="15.75" hidden="false" customHeight="false" outlineLevel="0" collapsed="false">
      <c r="B728" s="6" t="str">
        <f aca="false" t="array" ref="B728:B728">IFERROR(xlookup(F728,contacts!A:A,contacts!C:C),"")</f>
        <v/>
      </c>
      <c r="E728" s="19"/>
      <c r="F728" s="8" t="str">
        <f aca="false" t="array" ref="F728:F728">IFERROR(xlookup(E728,contacts!B:B,contacts!A:A),"")</f>
        <v/>
      </c>
      <c r="G728" s="19"/>
      <c r="H728" s="8" t="str">
        <f aca="false">IFERROR(__xludf.dummyfunction("IFERROR(INDEX(FILTER(addresses!B:B, (addresses!A:A=F728)*(addresses!C:C=G728)), 1), """")"),"")</f>
        <v/>
      </c>
      <c r="J728" s="10"/>
    </row>
    <row r="729" customFormat="false" ht="15.75" hidden="false" customHeight="false" outlineLevel="0" collapsed="false">
      <c r="B729" s="6" t="str">
        <f aca="false" t="array" ref="B729:B729">IFERROR(xlookup(F729,contacts!A:A,contacts!C:C),"")</f>
        <v/>
      </c>
      <c r="E729" s="19"/>
      <c r="F729" s="8" t="str">
        <f aca="false" t="array" ref="F729:F729">IFERROR(xlookup(E729,contacts!B:B,contacts!A:A),"")</f>
        <v/>
      </c>
      <c r="G729" s="19"/>
      <c r="H729" s="8" t="str">
        <f aca="false">IFERROR(__xludf.dummyfunction("IFERROR(INDEX(FILTER(addresses!B:B, (addresses!A:A=F729)*(addresses!C:C=G729)), 1), """")"),"")</f>
        <v/>
      </c>
      <c r="J729" s="10"/>
    </row>
    <row r="730" customFormat="false" ht="15.75" hidden="false" customHeight="false" outlineLevel="0" collapsed="false">
      <c r="B730" s="6" t="str">
        <f aca="false" t="array" ref="B730:B730">IFERROR(xlookup(F730,contacts!A:A,contacts!C:C),"")</f>
        <v/>
      </c>
      <c r="E730" s="19"/>
      <c r="F730" s="8" t="str">
        <f aca="false" t="array" ref="F730:F730">IFERROR(xlookup(E730,contacts!B:B,contacts!A:A),"")</f>
        <v/>
      </c>
      <c r="G730" s="19"/>
      <c r="H730" s="8" t="str">
        <f aca="false">IFERROR(__xludf.dummyfunction("IFERROR(INDEX(FILTER(addresses!B:B, (addresses!A:A=F730)*(addresses!C:C=G730)), 1), """")"),"")</f>
        <v/>
      </c>
      <c r="J730" s="10"/>
    </row>
    <row r="731" customFormat="false" ht="15.75" hidden="false" customHeight="false" outlineLevel="0" collapsed="false">
      <c r="B731" s="6" t="str">
        <f aca="false" t="array" ref="B731:B731">IFERROR(xlookup(F731,contacts!A:A,contacts!C:C),"")</f>
        <v/>
      </c>
      <c r="E731" s="19"/>
      <c r="F731" s="8" t="str">
        <f aca="false" t="array" ref="F731:F731">IFERROR(xlookup(E731,contacts!B:B,contacts!A:A),"")</f>
        <v/>
      </c>
      <c r="G731" s="19"/>
      <c r="H731" s="8" t="str">
        <f aca="false">IFERROR(__xludf.dummyfunction("IFERROR(INDEX(FILTER(addresses!B:B, (addresses!A:A=F731)*(addresses!C:C=G731)), 1), """")"),"")</f>
        <v/>
      </c>
      <c r="J731" s="10"/>
    </row>
    <row r="732" customFormat="false" ht="15.75" hidden="false" customHeight="false" outlineLevel="0" collapsed="false">
      <c r="B732" s="6" t="str">
        <f aca="false" t="array" ref="B732:B732">IFERROR(xlookup(F732,contacts!A:A,contacts!C:C),"")</f>
        <v/>
      </c>
      <c r="E732" s="19"/>
      <c r="F732" s="8" t="str">
        <f aca="false" t="array" ref="F732:F732">IFERROR(xlookup(E732,contacts!B:B,contacts!A:A),"")</f>
        <v/>
      </c>
      <c r="G732" s="19"/>
      <c r="H732" s="8" t="str">
        <f aca="false">IFERROR(__xludf.dummyfunction("IFERROR(INDEX(FILTER(addresses!B:B, (addresses!A:A=F732)*(addresses!C:C=G732)), 1), """")"),"")</f>
        <v/>
      </c>
      <c r="J732" s="10"/>
    </row>
    <row r="733" customFormat="false" ht="15.75" hidden="false" customHeight="false" outlineLevel="0" collapsed="false">
      <c r="B733" s="6" t="str">
        <f aca="false" t="array" ref="B733:B733">IFERROR(xlookup(F733,contacts!A:A,contacts!C:C),"")</f>
        <v/>
      </c>
      <c r="E733" s="19"/>
      <c r="F733" s="8" t="str">
        <f aca="false" t="array" ref="F733:F733">IFERROR(xlookup(E733,contacts!B:B,contacts!A:A),"")</f>
        <v/>
      </c>
      <c r="G733" s="19"/>
      <c r="H733" s="8" t="str">
        <f aca="false">IFERROR(__xludf.dummyfunction("IFERROR(INDEX(FILTER(addresses!B:B, (addresses!A:A=F733)*(addresses!C:C=G733)), 1), """")"),"")</f>
        <v/>
      </c>
      <c r="J733" s="10"/>
    </row>
    <row r="734" customFormat="false" ht="15.75" hidden="false" customHeight="false" outlineLevel="0" collapsed="false">
      <c r="B734" s="6" t="str">
        <f aca="false" t="array" ref="B734:B734">IFERROR(xlookup(F734,contacts!A:A,contacts!C:C),"")</f>
        <v/>
      </c>
      <c r="E734" s="19"/>
      <c r="F734" s="8" t="str">
        <f aca="false" t="array" ref="F734:F734">IFERROR(xlookup(E734,contacts!B:B,contacts!A:A),"")</f>
        <v/>
      </c>
      <c r="G734" s="19"/>
      <c r="H734" s="8" t="str">
        <f aca="false">IFERROR(__xludf.dummyfunction("IFERROR(INDEX(FILTER(addresses!B:B, (addresses!A:A=F734)*(addresses!C:C=G734)), 1), """")"),"")</f>
        <v/>
      </c>
      <c r="J734" s="10"/>
    </row>
    <row r="735" customFormat="false" ht="15.75" hidden="false" customHeight="false" outlineLevel="0" collapsed="false">
      <c r="B735" s="6" t="str">
        <f aca="false" t="array" ref="B735:B735">IFERROR(xlookup(F735,contacts!A:A,contacts!C:C),"")</f>
        <v/>
      </c>
      <c r="E735" s="19"/>
      <c r="F735" s="8" t="str">
        <f aca="false" t="array" ref="F735:F735">IFERROR(xlookup(E735,contacts!B:B,contacts!A:A),"")</f>
        <v/>
      </c>
      <c r="G735" s="19"/>
      <c r="H735" s="8" t="str">
        <f aca="false">IFERROR(__xludf.dummyfunction("IFERROR(INDEX(FILTER(addresses!B:B, (addresses!A:A=F735)*(addresses!C:C=G735)), 1), """")"),"")</f>
        <v/>
      </c>
      <c r="J735" s="10"/>
    </row>
    <row r="736" customFormat="false" ht="15.75" hidden="false" customHeight="false" outlineLevel="0" collapsed="false">
      <c r="B736" s="6" t="str">
        <f aca="false" t="array" ref="B736:B736">IFERROR(xlookup(F736,contacts!A:A,contacts!C:C),"")</f>
        <v/>
      </c>
      <c r="E736" s="19"/>
      <c r="F736" s="8" t="str">
        <f aca="false" t="array" ref="F736:F736">IFERROR(xlookup(E736,contacts!B:B,contacts!A:A),"")</f>
        <v/>
      </c>
      <c r="G736" s="19"/>
      <c r="H736" s="8" t="str">
        <f aca="false">IFERROR(__xludf.dummyfunction("IFERROR(INDEX(FILTER(addresses!B:B, (addresses!A:A=F736)*(addresses!C:C=G736)), 1), """")"),"")</f>
        <v/>
      </c>
      <c r="J736" s="10"/>
    </row>
    <row r="737" customFormat="false" ht="15.75" hidden="false" customHeight="false" outlineLevel="0" collapsed="false">
      <c r="B737" s="6" t="str">
        <f aca="false" t="array" ref="B737:B737">IFERROR(xlookup(F737,contacts!A:A,contacts!C:C),"")</f>
        <v/>
      </c>
      <c r="E737" s="19"/>
      <c r="F737" s="8" t="str">
        <f aca="false" t="array" ref="F737:F737">IFERROR(xlookup(E737,contacts!B:B,contacts!A:A),"")</f>
        <v/>
      </c>
      <c r="G737" s="19"/>
      <c r="H737" s="8" t="str">
        <f aca="false">IFERROR(__xludf.dummyfunction("IFERROR(INDEX(FILTER(addresses!B:B, (addresses!A:A=F737)*(addresses!C:C=G737)), 1), """")"),"")</f>
        <v/>
      </c>
      <c r="J737" s="10"/>
    </row>
    <row r="738" customFormat="false" ht="15.75" hidden="false" customHeight="false" outlineLevel="0" collapsed="false">
      <c r="B738" s="6" t="str">
        <f aca="false" t="array" ref="B738:B738">IFERROR(xlookup(F738,contacts!A:A,contacts!C:C),"")</f>
        <v/>
      </c>
      <c r="E738" s="19"/>
      <c r="F738" s="8" t="str">
        <f aca="false" t="array" ref="F738:F738">IFERROR(xlookup(E738,contacts!B:B,contacts!A:A),"")</f>
        <v/>
      </c>
      <c r="G738" s="19"/>
      <c r="H738" s="8" t="str">
        <f aca="false">IFERROR(__xludf.dummyfunction("IFERROR(INDEX(FILTER(addresses!B:B, (addresses!A:A=F738)*(addresses!C:C=G738)), 1), """")"),"")</f>
        <v/>
      </c>
      <c r="J738" s="10"/>
    </row>
    <row r="739" customFormat="false" ht="15.75" hidden="false" customHeight="false" outlineLevel="0" collapsed="false">
      <c r="B739" s="6" t="str">
        <f aca="false" t="array" ref="B739:B739">IFERROR(xlookup(F739,contacts!A:A,contacts!C:C),"")</f>
        <v/>
      </c>
      <c r="E739" s="19"/>
      <c r="F739" s="8" t="str">
        <f aca="false" t="array" ref="F739:F739">IFERROR(xlookup(E739,contacts!B:B,contacts!A:A),"")</f>
        <v/>
      </c>
      <c r="G739" s="19"/>
      <c r="H739" s="8" t="str">
        <f aca="false">IFERROR(__xludf.dummyfunction("IFERROR(INDEX(FILTER(addresses!B:B, (addresses!A:A=F739)*(addresses!C:C=G739)), 1), """")"),"")</f>
        <v/>
      </c>
      <c r="J739" s="10"/>
    </row>
    <row r="740" customFormat="false" ht="15.75" hidden="false" customHeight="false" outlineLevel="0" collapsed="false">
      <c r="B740" s="6" t="str">
        <f aca="false" t="array" ref="B740:B740">IFERROR(xlookup(F740,contacts!A:A,contacts!C:C),"")</f>
        <v/>
      </c>
      <c r="E740" s="19"/>
      <c r="F740" s="8" t="str">
        <f aca="false" t="array" ref="F740:F740">IFERROR(xlookup(E740,contacts!B:B,contacts!A:A),"")</f>
        <v/>
      </c>
      <c r="G740" s="19"/>
      <c r="H740" s="8" t="str">
        <f aca="false">IFERROR(__xludf.dummyfunction("IFERROR(INDEX(FILTER(addresses!B:B, (addresses!A:A=F740)*(addresses!C:C=G740)), 1), """")"),"")</f>
        <v/>
      </c>
      <c r="J740" s="10"/>
    </row>
    <row r="741" customFormat="false" ht="15.75" hidden="false" customHeight="false" outlineLevel="0" collapsed="false">
      <c r="B741" s="6" t="str">
        <f aca="false" t="array" ref="B741:B741">IFERROR(xlookup(F741,contacts!A:A,contacts!C:C),"")</f>
        <v/>
      </c>
      <c r="E741" s="19"/>
      <c r="F741" s="8" t="str">
        <f aca="false" t="array" ref="F741:F741">IFERROR(xlookup(E741,contacts!B:B,contacts!A:A),"")</f>
        <v/>
      </c>
      <c r="G741" s="19"/>
      <c r="H741" s="8" t="str">
        <f aca="false">IFERROR(__xludf.dummyfunction("IFERROR(INDEX(FILTER(addresses!B:B, (addresses!A:A=F741)*(addresses!C:C=G741)), 1), """")"),"")</f>
        <v/>
      </c>
      <c r="J741" s="10"/>
    </row>
    <row r="742" customFormat="false" ht="15.75" hidden="false" customHeight="false" outlineLevel="0" collapsed="false">
      <c r="B742" s="6" t="str">
        <f aca="false" t="array" ref="B742:B742">IFERROR(xlookup(F742,contacts!A:A,contacts!C:C),"")</f>
        <v/>
      </c>
      <c r="E742" s="19"/>
      <c r="F742" s="8" t="str">
        <f aca="false" t="array" ref="F742:F742">IFERROR(xlookup(E742,contacts!B:B,contacts!A:A),"")</f>
        <v/>
      </c>
      <c r="G742" s="19"/>
      <c r="H742" s="8" t="str">
        <f aca="false">IFERROR(__xludf.dummyfunction("IFERROR(INDEX(FILTER(addresses!B:B, (addresses!A:A=F742)*(addresses!C:C=G742)), 1), """")"),"")</f>
        <v/>
      </c>
      <c r="J742" s="10"/>
    </row>
    <row r="743" customFormat="false" ht="15.75" hidden="false" customHeight="false" outlineLevel="0" collapsed="false">
      <c r="B743" s="6" t="str">
        <f aca="false" t="array" ref="B743:B743">IFERROR(xlookup(F743,contacts!A:A,contacts!C:C),"")</f>
        <v/>
      </c>
      <c r="E743" s="19"/>
      <c r="F743" s="8" t="str">
        <f aca="false" t="array" ref="F743:F743">IFERROR(xlookup(E743,contacts!B:B,contacts!A:A),"")</f>
        <v/>
      </c>
      <c r="G743" s="19"/>
      <c r="H743" s="8" t="str">
        <f aca="false">IFERROR(__xludf.dummyfunction("IFERROR(INDEX(FILTER(addresses!B:B, (addresses!A:A=F743)*(addresses!C:C=G743)), 1), """")"),"")</f>
        <v/>
      </c>
      <c r="J743" s="10"/>
    </row>
    <row r="744" customFormat="false" ht="15.75" hidden="false" customHeight="false" outlineLevel="0" collapsed="false">
      <c r="B744" s="6" t="str">
        <f aca="false" t="array" ref="B744:B744">IFERROR(xlookup(F744,contacts!A:A,contacts!C:C),"")</f>
        <v/>
      </c>
      <c r="E744" s="19"/>
      <c r="F744" s="8" t="str">
        <f aca="false" t="array" ref="F744:F744">IFERROR(xlookup(E744,contacts!B:B,contacts!A:A),"")</f>
        <v/>
      </c>
      <c r="G744" s="19"/>
      <c r="H744" s="8" t="str">
        <f aca="false">IFERROR(__xludf.dummyfunction("IFERROR(INDEX(FILTER(addresses!B:B, (addresses!A:A=F744)*(addresses!C:C=G744)), 1), """")"),"")</f>
        <v/>
      </c>
      <c r="J744" s="10"/>
    </row>
    <row r="745" customFormat="false" ht="15.75" hidden="false" customHeight="false" outlineLevel="0" collapsed="false">
      <c r="B745" s="6" t="str">
        <f aca="false" t="array" ref="B745:B745">IFERROR(xlookup(F745,contacts!A:A,contacts!C:C),"")</f>
        <v/>
      </c>
      <c r="E745" s="19"/>
      <c r="F745" s="8" t="str">
        <f aca="false" t="array" ref="F745:F745">IFERROR(xlookup(E745,contacts!B:B,contacts!A:A),"")</f>
        <v/>
      </c>
      <c r="G745" s="19"/>
      <c r="H745" s="8" t="str">
        <f aca="false">IFERROR(__xludf.dummyfunction("IFERROR(INDEX(FILTER(addresses!B:B, (addresses!A:A=F745)*(addresses!C:C=G745)), 1), """")"),"")</f>
        <v/>
      </c>
      <c r="J745" s="10"/>
    </row>
    <row r="746" customFormat="false" ht="15.75" hidden="false" customHeight="false" outlineLevel="0" collapsed="false">
      <c r="B746" s="6" t="str">
        <f aca="false" t="array" ref="B746:B746">IFERROR(xlookup(F746,contacts!A:A,contacts!C:C),"")</f>
        <v/>
      </c>
      <c r="E746" s="19"/>
      <c r="F746" s="8" t="str">
        <f aca="false" t="array" ref="F746:F746">IFERROR(xlookup(E746,contacts!B:B,contacts!A:A),"")</f>
        <v/>
      </c>
      <c r="G746" s="19"/>
      <c r="H746" s="8" t="str">
        <f aca="false">IFERROR(__xludf.dummyfunction("IFERROR(INDEX(FILTER(addresses!B:B, (addresses!A:A=F746)*(addresses!C:C=G746)), 1), """")"),"")</f>
        <v/>
      </c>
      <c r="J746" s="10"/>
    </row>
    <row r="747" customFormat="false" ht="15.75" hidden="false" customHeight="false" outlineLevel="0" collapsed="false">
      <c r="B747" s="6" t="str">
        <f aca="false" t="array" ref="B747:B747">IFERROR(xlookup(F747,contacts!A:A,contacts!C:C),"")</f>
        <v/>
      </c>
      <c r="E747" s="19"/>
      <c r="F747" s="8" t="str">
        <f aca="false" t="array" ref="F747:F747">IFERROR(xlookup(E747,contacts!B:B,contacts!A:A),"")</f>
        <v/>
      </c>
      <c r="G747" s="19"/>
      <c r="H747" s="8" t="str">
        <f aca="false">IFERROR(__xludf.dummyfunction("IFERROR(INDEX(FILTER(addresses!B:B, (addresses!A:A=F747)*(addresses!C:C=G747)), 1), """")"),"")</f>
        <v/>
      </c>
      <c r="J747" s="10"/>
    </row>
    <row r="748" customFormat="false" ht="15.75" hidden="false" customHeight="false" outlineLevel="0" collapsed="false">
      <c r="B748" s="6" t="str">
        <f aca="false" t="array" ref="B748:B748">IFERROR(xlookup(F748,contacts!A:A,contacts!C:C),"")</f>
        <v/>
      </c>
      <c r="E748" s="19"/>
      <c r="F748" s="8" t="str">
        <f aca="false" t="array" ref="F748:F748">IFERROR(xlookup(E748,contacts!B:B,contacts!A:A),"")</f>
        <v/>
      </c>
      <c r="G748" s="19"/>
      <c r="H748" s="8" t="str">
        <f aca="false">IFERROR(__xludf.dummyfunction("IFERROR(INDEX(FILTER(addresses!B:B, (addresses!A:A=F748)*(addresses!C:C=G748)), 1), """")"),"")</f>
        <v/>
      </c>
      <c r="J748" s="10"/>
    </row>
    <row r="749" customFormat="false" ht="15.75" hidden="false" customHeight="false" outlineLevel="0" collapsed="false">
      <c r="B749" s="6" t="str">
        <f aca="false" t="array" ref="B749:B749">IFERROR(xlookup(F749,contacts!A:A,contacts!C:C),"")</f>
        <v/>
      </c>
      <c r="E749" s="19"/>
      <c r="F749" s="8" t="str">
        <f aca="false" t="array" ref="F749:F749">IFERROR(xlookup(E749,contacts!B:B,contacts!A:A),"")</f>
        <v/>
      </c>
      <c r="G749" s="19"/>
      <c r="H749" s="8" t="str">
        <f aca="false">IFERROR(__xludf.dummyfunction("IFERROR(INDEX(FILTER(addresses!B:B, (addresses!A:A=F749)*(addresses!C:C=G749)), 1), """")"),"")</f>
        <v/>
      </c>
      <c r="J749" s="10"/>
    </row>
    <row r="750" customFormat="false" ht="15.75" hidden="false" customHeight="false" outlineLevel="0" collapsed="false">
      <c r="B750" s="6" t="str">
        <f aca="false" t="array" ref="B750:B750">IFERROR(xlookup(F750,contacts!A:A,contacts!C:C),"")</f>
        <v/>
      </c>
      <c r="E750" s="19"/>
      <c r="F750" s="8" t="str">
        <f aca="false" t="array" ref="F750:F750">IFERROR(xlookup(E750,contacts!B:B,contacts!A:A),"")</f>
        <v/>
      </c>
      <c r="G750" s="19"/>
      <c r="H750" s="8" t="str">
        <f aca="false">IFERROR(__xludf.dummyfunction("IFERROR(INDEX(FILTER(addresses!B:B, (addresses!A:A=F750)*(addresses!C:C=G750)), 1), """")"),"")</f>
        <v/>
      </c>
      <c r="J750" s="10"/>
    </row>
    <row r="751" customFormat="false" ht="15.75" hidden="false" customHeight="false" outlineLevel="0" collapsed="false">
      <c r="B751" s="6" t="str">
        <f aca="false" t="array" ref="B751:B751">IFERROR(xlookup(F751,contacts!A:A,contacts!C:C),"")</f>
        <v/>
      </c>
      <c r="E751" s="19"/>
      <c r="F751" s="8" t="str">
        <f aca="false" t="array" ref="F751:F751">IFERROR(xlookup(E751,contacts!B:B,contacts!A:A),"")</f>
        <v/>
      </c>
      <c r="G751" s="19"/>
      <c r="H751" s="8" t="str">
        <f aca="false">IFERROR(__xludf.dummyfunction("IFERROR(INDEX(FILTER(addresses!B:B, (addresses!A:A=F751)*(addresses!C:C=G751)), 1), """")"),"")</f>
        <v/>
      </c>
      <c r="J751" s="10"/>
    </row>
    <row r="752" customFormat="false" ht="15.75" hidden="false" customHeight="false" outlineLevel="0" collapsed="false">
      <c r="B752" s="6" t="str">
        <f aca="false" t="array" ref="B752:B752">IFERROR(xlookup(F752,contacts!A:A,contacts!C:C),"")</f>
        <v/>
      </c>
      <c r="E752" s="19"/>
      <c r="F752" s="8" t="str">
        <f aca="false" t="array" ref="F752:F752">IFERROR(xlookup(E752,contacts!B:B,contacts!A:A),"")</f>
        <v/>
      </c>
      <c r="G752" s="19"/>
      <c r="H752" s="8" t="str">
        <f aca="false">IFERROR(__xludf.dummyfunction("IFERROR(INDEX(FILTER(addresses!B:B, (addresses!A:A=F752)*(addresses!C:C=G752)), 1), """")"),"")</f>
        <v/>
      </c>
      <c r="J752" s="10"/>
    </row>
    <row r="753" customFormat="false" ht="15.75" hidden="false" customHeight="false" outlineLevel="0" collapsed="false">
      <c r="B753" s="6" t="str">
        <f aca="false" t="array" ref="B753:B753">IFERROR(xlookup(F753,contacts!A:A,contacts!C:C),"")</f>
        <v/>
      </c>
      <c r="E753" s="19"/>
      <c r="F753" s="8" t="str">
        <f aca="false" t="array" ref="F753:F753">IFERROR(xlookup(E753,contacts!B:B,contacts!A:A),"")</f>
        <v/>
      </c>
      <c r="G753" s="19"/>
      <c r="H753" s="8" t="str">
        <f aca="false">IFERROR(__xludf.dummyfunction("IFERROR(INDEX(FILTER(addresses!B:B, (addresses!A:A=F753)*(addresses!C:C=G753)), 1), """")"),"")</f>
        <v/>
      </c>
      <c r="J753" s="10"/>
    </row>
    <row r="754" customFormat="false" ht="15.75" hidden="false" customHeight="false" outlineLevel="0" collapsed="false">
      <c r="B754" s="6" t="str">
        <f aca="false" t="array" ref="B754:B754">IFERROR(xlookup(F754,contacts!A:A,contacts!C:C),"")</f>
        <v/>
      </c>
      <c r="E754" s="19"/>
      <c r="F754" s="8" t="str">
        <f aca="false" t="array" ref="F754:F754">IFERROR(xlookup(E754,contacts!B:B,contacts!A:A),"")</f>
        <v/>
      </c>
      <c r="G754" s="19"/>
      <c r="H754" s="8" t="str">
        <f aca="false">IFERROR(__xludf.dummyfunction("IFERROR(INDEX(FILTER(addresses!B:B, (addresses!A:A=F754)*(addresses!C:C=G754)), 1), """")"),"")</f>
        <v/>
      </c>
      <c r="J754" s="10"/>
    </row>
    <row r="755" customFormat="false" ht="15.75" hidden="false" customHeight="false" outlineLevel="0" collapsed="false">
      <c r="B755" s="6" t="str">
        <f aca="false" t="array" ref="B755:B755">IFERROR(xlookup(F755,contacts!A:A,contacts!C:C),"")</f>
        <v/>
      </c>
      <c r="E755" s="19"/>
      <c r="F755" s="8" t="str">
        <f aca="false" t="array" ref="F755:F755">IFERROR(xlookup(E755,contacts!B:B,contacts!A:A),"")</f>
        <v/>
      </c>
      <c r="G755" s="19"/>
      <c r="H755" s="8" t="str">
        <f aca="false">IFERROR(__xludf.dummyfunction("IFERROR(INDEX(FILTER(addresses!B:B, (addresses!A:A=F755)*(addresses!C:C=G755)), 1), """")"),"")</f>
        <v/>
      </c>
      <c r="J755" s="10"/>
    </row>
    <row r="756" customFormat="false" ht="15.75" hidden="false" customHeight="false" outlineLevel="0" collapsed="false">
      <c r="B756" s="6" t="str">
        <f aca="false" t="array" ref="B756:B756">IFERROR(xlookup(F756,contacts!A:A,contacts!C:C),"")</f>
        <v/>
      </c>
      <c r="E756" s="19"/>
      <c r="F756" s="8" t="str">
        <f aca="false" t="array" ref="F756:F756">IFERROR(xlookup(E756,contacts!B:B,contacts!A:A),"")</f>
        <v/>
      </c>
      <c r="G756" s="19"/>
      <c r="H756" s="8" t="str">
        <f aca="false">IFERROR(__xludf.dummyfunction("IFERROR(INDEX(FILTER(addresses!B:B, (addresses!A:A=F756)*(addresses!C:C=G756)), 1), """")"),"")</f>
        <v/>
      </c>
      <c r="J756" s="10"/>
    </row>
    <row r="757" customFormat="false" ht="15.75" hidden="false" customHeight="false" outlineLevel="0" collapsed="false">
      <c r="B757" s="6" t="str">
        <f aca="false" t="array" ref="B757:B757">IFERROR(xlookup(F757,contacts!A:A,contacts!C:C),"")</f>
        <v/>
      </c>
      <c r="E757" s="19"/>
      <c r="F757" s="8" t="str">
        <f aca="false" t="array" ref="F757:F757">IFERROR(xlookup(E757,contacts!B:B,contacts!A:A),"")</f>
        <v/>
      </c>
      <c r="G757" s="19"/>
      <c r="H757" s="8" t="str">
        <f aca="false">IFERROR(__xludf.dummyfunction("IFERROR(INDEX(FILTER(addresses!B:B, (addresses!A:A=F757)*(addresses!C:C=G757)), 1), """")"),"")</f>
        <v/>
      </c>
      <c r="J757" s="10"/>
    </row>
    <row r="758" customFormat="false" ht="15.75" hidden="false" customHeight="false" outlineLevel="0" collapsed="false">
      <c r="B758" s="6" t="str">
        <f aca="false" t="array" ref="B758:B758">IFERROR(xlookup(F758,contacts!A:A,contacts!C:C),"")</f>
        <v/>
      </c>
      <c r="E758" s="19"/>
      <c r="F758" s="8" t="str">
        <f aca="false" t="array" ref="F758:F758">IFERROR(xlookup(E758,contacts!B:B,contacts!A:A),"")</f>
        <v/>
      </c>
      <c r="G758" s="19"/>
      <c r="H758" s="8" t="str">
        <f aca="false">IFERROR(__xludf.dummyfunction("IFERROR(INDEX(FILTER(addresses!B:B, (addresses!A:A=F758)*(addresses!C:C=G758)), 1), """")"),"")</f>
        <v/>
      </c>
      <c r="J758" s="10"/>
    </row>
    <row r="759" customFormat="false" ht="15.75" hidden="false" customHeight="false" outlineLevel="0" collapsed="false">
      <c r="B759" s="6" t="str">
        <f aca="false" t="array" ref="B759:B759">IFERROR(xlookup(F759,contacts!A:A,contacts!C:C),"")</f>
        <v/>
      </c>
      <c r="E759" s="19"/>
      <c r="F759" s="8" t="str">
        <f aca="false" t="array" ref="F759:F759">IFERROR(xlookup(E759,contacts!B:B,contacts!A:A),"")</f>
        <v/>
      </c>
      <c r="G759" s="19"/>
      <c r="H759" s="8" t="str">
        <f aca="false">IFERROR(__xludf.dummyfunction("IFERROR(INDEX(FILTER(addresses!B:B, (addresses!A:A=F759)*(addresses!C:C=G759)), 1), """")"),"")</f>
        <v/>
      </c>
      <c r="J759" s="10"/>
    </row>
    <row r="760" customFormat="false" ht="15.75" hidden="false" customHeight="false" outlineLevel="0" collapsed="false">
      <c r="B760" s="6" t="str">
        <f aca="false" t="array" ref="B760:B760">IFERROR(xlookup(F760,contacts!A:A,contacts!C:C),"")</f>
        <v/>
      </c>
      <c r="E760" s="19"/>
      <c r="F760" s="8" t="str">
        <f aca="false" t="array" ref="F760:F760">IFERROR(xlookup(E760,contacts!B:B,contacts!A:A),"")</f>
        <v/>
      </c>
      <c r="G760" s="19"/>
      <c r="H760" s="8" t="str">
        <f aca="false">IFERROR(__xludf.dummyfunction("IFERROR(INDEX(FILTER(addresses!B:B, (addresses!A:A=F760)*(addresses!C:C=G760)), 1), """")"),"")</f>
        <v/>
      </c>
      <c r="J760" s="10"/>
    </row>
    <row r="761" customFormat="false" ht="15.75" hidden="false" customHeight="false" outlineLevel="0" collapsed="false">
      <c r="B761" s="6" t="str">
        <f aca="false" t="array" ref="B761:B761">IFERROR(xlookup(F761,contacts!A:A,contacts!C:C),"")</f>
        <v/>
      </c>
      <c r="E761" s="19"/>
      <c r="F761" s="8" t="str">
        <f aca="false" t="array" ref="F761:F761">IFERROR(xlookup(E761,contacts!B:B,contacts!A:A),"")</f>
        <v/>
      </c>
      <c r="G761" s="19"/>
      <c r="H761" s="8" t="str">
        <f aca="false">IFERROR(__xludf.dummyfunction("IFERROR(INDEX(FILTER(addresses!B:B, (addresses!A:A=F761)*(addresses!C:C=G761)), 1), """")"),"")</f>
        <v/>
      </c>
      <c r="J761" s="10"/>
    </row>
    <row r="762" customFormat="false" ht="15.75" hidden="false" customHeight="false" outlineLevel="0" collapsed="false">
      <c r="B762" s="6" t="str">
        <f aca="false" t="array" ref="B762:B762">IFERROR(xlookup(F762,contacts!A:A,contacts!C:C),"")</f>
        <v/>
      </c>
      <c r="E762" s="19"/>
      <c r="F762" s="8" t="str">
        <f aca="false" t="array" ref="F762:F762">IFERROR(xlookup(E762,contacts!B:B,contacts!A:A),"")</f>
        <v/>
      </c>
      <c r="G762" s="19"/>
      <c r="H762" s="8" t="str">
        <f aca="false">IFERROR(__xludf.dummyfunction("IFERROR(INDEX(FILTER(addresses!B:B, (addresses!A:A=F762)*(addresses!C:C=G762)), 1), """")"),"")</f>
        <v/>
      </c>
      <c r="J762" s="10"/>
    </row>
    <row r="763" customFormat="false" ht="15.75" hidden="false" customHeight="false" outlineLevel="0" collapsed="false">
      <c r="B763" s="6" t="str">
        <f aca="false" t="array" ref="B763:B763">IFERROR(xlookup(F763,contacts!A:A,contacts!C:C),"")</f>
        <v/>
      </c>
      <c r="E763" s="19"/>
      <c r="F763" s="8" t="str">
        <f aca="false" t="array" ref="F763:F763">IFERROR(xlookup(E763,contacts!B:B,contacts!A:A),"")</f>
        <v/>
      </c>
      <c r="G763" s="19"/>
      <c r="H763" s="8" t="str">
        <f aca="false">IFERROR(__xludf.dummyfunction("IFERROR(INDEX(FILTER(addresses!B:B, (addresses!A:A=F763)*(addresses!C:C=G763)), 1), """")"),"")</f>
        <v/>
      </c>
      <c r="J763" s="10"/>
    </row>
    <row r="764" customFormat="false" ht="15.75" hidden="false" customHeight="false" outlineLevel="0" collapsed="false">
      <c r="B764" s="6" t="str">
        <f aca="false" t="array" ref="B764:B764">IFERROR(xlookup(F764,contacts!A:A,contacts!C:C),"")</f>
        <v/>
      </c>
      <c r="E764" s="19"/>
      <c r="F764" s="8" t="str">
        <f aca="false" t="array" ref="F764:F764">IFERROR(xlookup(E764,contacts!B:B,contacts!A:A),"")</f>
        <v/>
      </c>
      <c r="G764" s="19"/>
      <c r="H764" s="8" t="str">
        <f aca="false">IFERROR(__xludf.dummyfunction("IFERROR(INDEX(FILTER(addresses!B:B, (addresses!A:A=F764)*(addresses!C:C=G764)), 1), """")"),"")</f>
        <v/>
      </c>
      <c r="J764" s="10"/>
    </row>
    <row r="765" customFormat="false" ht="15.75" hidden="false" customHeight="false" outlineLevel="0" collapsed="false">
      <c r="B765" s="6" t="str">
        <f aca="false" t="array" ref="B765:B765">IFERROR(xlookup(F765,contacts!A:A,contacts!C:C),"")</f>
        <v/>
      </c>
      <c r="E765" s="19"/>
      <c r="F765" s="8" t="str">
        <f aca="false" t="array" ref="F765:F765">IFERROR(xlookup(E765,contacts!B:B,contacts!A:A),"")</f>
        <v/>
      </c>
      <c r="G765" s="19"/>
      <c r="H765" s="8" t="str">
        <f aca="false">IFERROR(__xludf.dummyfunction("IFERROR(INDEX(FILTER(addresses!B:B, (addresses!A:A=F765)*(addresses!C:C=G765)), 1), """")"),"")</f>
        <v/>
      </c>
      <c r="J765" s="10"/>
    </row>
    <row r="766" customFormat="false" ht="15.75" hidden="false" customHeight="false" outlineLevel="0" collapsed="false">
      <c r="B766" s="6" t="str">
        <f aca="false" t="array" ref="B766:B766">IFERROR(xlookup(F766,contacts!A:A,contacts!C:C),"")</f>
        <v/>
      </c>
      <c r="E766" s="19"/>
      <c r="F766" s="8" t="str">
        <f aca="false" t="array" ref="F766:F766">IFERROR(xlookup(E766,contacts!B:B,contacts!A:A),"")</f>
        <v/>
      </c>
      <c r="G766" s="19"/>
      <c r="H766" s="8" t="str">
        <f aca="false">IFERROR(__xludf.dummyfunction("IFERROR(INDEX(FILTER(addresses!B:B, (addresses!A:A=F766)*(addresses!C:C=G766)), 1), """")"),"")</f>
        <v/>
      </c>
      <c r="J766" s="10"/>
    </row>
    <row r="767" customFormat="false" ht="15.75" hidden="false" customHeight="false" outlineLevel="0" collapsed="false">
      <c r="B767" s="6" t="str">
        <f aca="false" t="array" ref="B767:B767">IFERROR(xlookup(F767,contacts!A:A,contacts!C:C),"")</f>
        <v/>
      </c>
      <c r="E767" s="19"/>
      <c r="F767" s="8" t="str">
        <f aca="false" t="array" ref="F767:F767">IFERROR(xlookup(E767,contacts!B:B,contacts!A:A),"")</f>
        <v/>
      </c>
      <c r="G767" s="19"/>
      <c r="H767" s="8" t="str">
        <f aca="false">IFERROR(__xludf.dummyfunction("IFERROR(INDEX(FILTER(addresses!B:B, (addresses!A:A=F767)*(addresses!C:C=G767)), 1), """")"),"")</f>
        <v/>
      </c>
      <c r="J767" s="10"/>
    </row>
    <row r="768" customFormat="false" ht="15.75" hidden="false" customHeight="false" outlineLevel="0" collapsed="false">
      <c r="B768" s="6" t="str">
        <f aca="false" t="array" ref="B768:B768">IFERROR(xlookup(F768,contacts!A:A,contacts!C:C),"")</f>
        <v/>
      </c>
      <c r="E768" s="19"/>
      <c r="F768" s="8" t="str">
        <f aca="false" t="array" ref="F768:F768">IFERROR(xlookup(E768,contacts!B:B,contacts!A:A),"")</f>
        <v/>
      </c>
      <c r="G768" s="19"/>
      <c r="H768" s="8" t="str">
        <f aca="false">IFERROR(__xludf.dummyfunction("IFERROR(INDEX(FILTER(addresses!B:B, (addresses!A:A=F768)*(addresses!C:C=G768)), 1), """")"),"")</f>
        <v/>
      </c>
      <c r="J768" s="10"/>
    </row>
    <row r="769" customFormat="false" ht="15.75" hidden="false" customHeight="false" outlineLevel="0" collapsed="false">
      <c r="B769" s="6" t="str">
        <f aca="false" t="array" ref="B769:B769">IFERROR(xlookup(F769,contacts!A:A,contacts!C:C),"")</f>
        <v/>
      </c>
      <c r="E769" s="19"/>
      <c r="F769" s="8" t="str">
        <f aca="false" t="array" ref="F769:F769">IFERROR(xlookup(E769,contacts!B:B,contacts!A:A),"")</f>
        <v/>
      </c>
      <c r="G769" s="19"/>
      <c r="H769" s="8" t="str">
        <f aca="false">IFERROR(__xludf.dummyfunction("IFERROR(INDEX(FILTER(addresses!B:B, (addresses!A:A=F769)*(addresses!C:C=G769)), 1), """")"),"")</f>
        <v/>
      </c>
      <c r="J769" s="10"/>
    </row>
    <row r="770" customFormat="false" ht="15.75" hidden="false" customHeight="false" outlineLevel="0" collapsed="false">
      <c r="B770" s="6" t="str">
        <f aca="false" t="array" ref="B770:B770">IFERROR(xlookup(F770,contacts!A:A,contacts!C:C),"")</f>
        <v/>
      </c>
      <c r="E770" s="19"/>
      <c r="F770" s="8" t="str">
        <f aca="false" t="array" ref="F770:F770">IFERROR(xlookup(E770,contacts!B:B,contacts!A:A),"")</f>
        <v/>
      </c>
      <c r="G770" s="19"/>
      <c r="H770" s="8" t="str">
        <f aca="false">IFERROR(__xludf.dummyfunction("IFERROR(INDEX(FILTER(addresses!B:B, (addresses!A:A=F770)*(addresses!C:C=G770)), 1), """")"),"")</f>
        <v/>
      </c>
      <c r="J770" s="10"/>
    </row>
    <row r="771" customFormat="false" ht="15.75" hidden="false" customHeight="false" outlineLevel="0" collapsed="false">
      <c r="B771" s="6" t="str">
        <f aca="false" t="array" ref="B771:B771">IFERROR(xlookup(F771,contacts!A:A,contacts!C:C),"")</f>
        <v/>
      </c>
      <c r="E771" s="19"/>
      <c r="F771" s="8" t="str">
        <f aca="false" t="array" ref="F771:F771">IFERROR(xlookup(E771,contacts!B:B,contacts!A:A),"")</f>
        <v/>
      </c>
      <c r="G771" s="19"/>
      <c r="H771" s="8" t="str">
        <f aca="false">IFERROR(__xludf.dummyfunction("IFERROR(INDEX(FILTER(addresses!B:B, (addresses!A:A=F771)*(addresses!C:C=G771)), 1), """")"),"")</f>
        <v/>
      </c>
      <c r="J771" s="10"/>
    </row>
    <row r="772" customFormat="false" ht="15.75" hidden="false" customHeight="false" outlineLevel="0" collapsed="false">
      <c r="B772" s="6" t="str">
        <f aca="false" t="array" ref="B772:B772">IFERROR(xlookup(F772,contacts!A:A,contacts!C:C),"")</f>
        <v/>
      </c>
      <c r="E772" s="19"/>
      <c r="F772" s="8" t="str">
        <f aca="false" t="array" ref="F772:F772">IFERROR(xlookup(E772,contacts!B:B,contacts!A:A),"")</f>
        <v/>
      </c>
      <c r="G772" s="19"/>
      <c r="H772" s="8" t="str">
        <f aca="false">IFERROR(__xludf.dummyfunction("IFERROR(INDEX(FILTER(addresses!B:B, (addresses!A:A=F772)*(addresses!C:C=G772)), 1), """")"),"")</f>
        <v/>
      </c>
      <c r="J772" s="10"/>
    </row>
    <row r="773" customFormat="false" ht="15.75" hidden="false" customHeight="false" outlineLevel="0" collapsed="false">
      <c r="B773" s="6" t="str">
        <f aca="false" t="array" ref="B773:B773">IFERROR(xlookup(F773,contacts!A:A,contacts!C:C),"")</f>
        <v/>
      </c>
      <c r="E773" s="19"/>
      <c r="F773" s="8" t="str">
        <f aca="false" t="array" ref="F773:F773">IFERROR(xlookup(E773,contacts!B:B,contacts!A:A),"")</f>
        <v/>
      </c>
      <c r="G773" s="19"/>
      <c r="H773" s="8" t="str">
        <f aca="false">IFERROR(__xludf.dummyfunction("IFERROR(INDEX(FILTER(addresses!B:B, (addresses!A:A=F773)*(addresses!C:C=G773)), 1), """")"),"")</f>
        <v/>
      </c>
      <c r="J773" s="10"/>
    </row>
    <row r="774" customFormat="false" ht="15.75" hidden="false" customHeight="false" outlineLevel="0" collapsed="false">
      <c r="B774" s="6" t="str">
        <f aca="false" t="array" ref="B774:B774">IFERROR(xlookup(F774,contacts!A:A,contacts!C:C),"")</f>
        <v/>
      </c>
      <c r="E774" s="19"/>
      <c r="F774" s="8" t="str">
        <f aca="false" t="array" ref="F774:F774">IFERROR(xlookup(E774,contacts!B:B,contacts!A:A),"")</f>
        <v/>
      </c>
      <c r="G774" s="19"/>
      <c r="H774" s="8" t="str">
        <f aca="false">IFERROR(__xludf.dummyfunction("IFERROR(INDEX(FILTER(addresses!B:B, (addresses!A:A=F774)*(addresses!C:C=G774)), 1), """")"),"")</f>
        <v/>
      </c>
      <c r="J774" s="10"/>
    </row>
    <row r="775" customFormat="false" ht="15.75" hidden="false" customHeight="false" outlineLevel="0" collapsed="false">
      <c r="B775" s="6" t="str">
        <f aca="false" t="array" ref="B775:B775">IFERROR(xlookup(F775,contacts!A:A,contacts!C:C),"")</f>
        <v/>
      </c>
      <c r="E775" s="19"/>
      <c r="F775" s="8" t="str">
        <f aca="false" t="array" ref="F775:F775">IFERROR(xlookup(E775,contacts!B:B,contacts!A:A),"")</f>
        <v/>
      </c>
      <c r="G775" s="19"/>
      <c r="H775" s="8" t="str">
        <f aca="false">IFERROR(__xludf.dummyfunction("IFERROR(INDEX(FILTER(addresses!B:B, (addresses!A:A=F775)*(addresses!C:C=G775)), 1), """")"),"")</f>
        <v/>
      </c>
      <c r="J775" s="10"/>
    </row>
    <row r="776" customFormat="false" ht="15.75" hidden="false" customHeight="false" outlineLevel="0" collapsed="false">
      <c r="B776" s="6" t="str">
        <f aca="false" t="array" ref="B776:B776">IFERROR(xlookup(F776,contacts!A:A,contacts!C:C),"")</f>
        <v/>
      </c>
      <c r="E776" s="19"/>
      <c r="F776" s="8" t="str">
        <f aca="false" t="array" ref="F776:F776">IFERROR(xlookup(E776,contacts!B:B,contacts!A:A),"")</f>
        <v/>
      </c>
      <c r="G776" s="19"/>
      <c r="H776" s="8" t="str">
        <f aca="false">IFERROR(__xludf.dummyfunction("IFERROR(INDEX(FILTER(addresses!B:B, (addresses!A:A=F776)*(addresses!C:C=G776)), 1), """")"),"")</f>
        <v/>
      </c>
      <c r="J776" s="10"/>
    </row>
    <row r="777" customFormat="false" ht="15.75" hidden="false" customHeight="false" outlineLevel="0" collapsed="false">
      <c r="B777" s="6" t="str">
        <f aca="false" t="array" ref="B777:B777">IFERROR(xlookup(F777,contacts!A:A,contacts!C:C),"")</f>
        <v/>
      </c>
      <c r="E777" s="19"/>
      <c r="F777" s="8" t="str">
        <f aca="false" t="array" ref="F777:F777">IFERROR(xlookup(E777,contacts!B:B,contacts!A:A),"")</f>
        <v/>
      </c>
      <c r="G777" s="19"/>
      <c r="H777" s="8" t="str">
        <f aca="false">IFERROR(__xludf.dummyfunction("IFERROR(INDEX(FILTER(addresses!B:B, (addresses!A:A=F777)*(addresses!C:C=G777)), 1), """")"),"")</f>
        <v/>
      </c>
      <c r="J777" s="10"/>
    </row>
    <row r="778" customFormat="false" ht="15.75" hidden="false" customHeight="false" outlineLevel="0" collapsed="false">
      <c r="B778" s="6" t="str">
        <f aca="false" t="array" ref="B778:B778">IFERROR(xlookup(F778,contacts!A:A,contacts!C:C),"")</f>
        <v/>
      </c>
      <c r="E778" s="19"/>
      <c r="F778" s="8" t="str">
        <f aca="false" t="array" ref="F778:F778">IFERROR(xlookup(E778,contacts!B:B,contacts!A:A),"")</f>
        <v/>
      </c>
      <c r="G778" s="19"/>
      <c r="H778" s="8" t="str">
        <f aca="false">IFERROR(__xludf.dummyfunction("IFERROR(INDEX(FILTER(addresses!B:B, (addresses!A:A=F778)*(addresses!C:C=G778)), 1), """")"),"")</f>
        <v/>
      </c>
      <c r="J778" s="10"/>
    </row>
    <row r="779" customFormat="false" ht="15.75" hidden="false" customHeight="false" outlineLevel="0" collapsed="false">
      <c r="B779" s="6" t="str">
        <f aca="false" t="array" ref="B779:B779">IFERROR(xlookup(F779,contacts!A:A,contacts!C:C),"")</f>
        <v/>
      </c>
      <c r="E779" s="19"/>
      <c r="F779" s="8" t="str">
        <f aca="false" t="array" ref="F779:F779">IFERROR(xlookup(E779,contacts!B:B,contacts!A:A),"")</f>
        <v/>
      </c>
      <c r="G779" s="19"/>
      <c r="H779" s="8" t="str">
        <f aca="false">IFERROR(__xludf.dummyfunction("IFERROR(INDEX(FILTER(addresses!B:B, (addresses!A:A=F779)*(addresses!C:C=G779)), 1), """")"),"")</f>
        <v/>
      </c>
      <c r="J779" s="10"/>
    </row>
    <row r="780" customFormat="false" ht="15.75" hidden="false" customHeight="false" outlineLevel="0" collapsed="false">
      <c r="B780" s="6" t="str">
        <f aca="false" t="array" ref="B780:B780">IFERROR(xlookup(F780,contacts!A:A,contacts!C:C),"")</f>
        <v/>
      </c>
      <c r="E780" s="19"/>
      <c r="F780" s="8" t="str">
        <f aca="false" t="array" ref="F780:F780">IFERROR(xlookup(E780,contacts!B:B,contacts!A:A),"")</f>
        <v/>
      </c>
      <c r="G780" s="19"/>
      <c r="H780" s="8" t="str">
        <f aca="false">IFERROR(__xludf.dummyfunction("IFERROR(INDEX(FILTER(addresses!B:B, (addresses!A:A=F780)*(addresses!C:C=G780)), 1), """")"),"")</f>
        <v/>
      </c>
      <c r="J780" s="10"/>
    </row>
    <row r="781" customFormat="false" ht="15.75" hidden="false" customHeight="false" outlineLevel="0" collapsed="false">
      <c r="B781" s="6" t="str">
        <f aca="false" t="array" ref="B781:B781">IFERROR(xlookup(F781,contacts!A:A,contacts!C:C),"")</f>
        <v/>
      </c>
      <c r="E781" s="19"/>
      <c r="F781" s="8" t="str">
        <f aca="false" t="array" ref="F781:F781">IFERROR(xlookup(E781,contacts!B:B,contacts!A:A),"")</f>
        <v/>
      </c>
      <c r="G781" s="19"/>
      <c r="H781" s="8" t="str">
        <f aca="false">IFERROR(__xludf.dummyfunction("IFERROR(INDEX(FILTER(addresses!B:B, (addresses!A:A=F781)*(addresses!C:C=G781)), 1), """")"),"")</f>
        <v/>
      </c>
      <c r="J781" s="10"/>
    </row>
    <row r="782" customFormat="false" ht="15.75" hidden="false" customHeight="false" outlineLevel="0" collapsed="false">
      <c r="B782" s="6" t="str">
        <f aca="false" t="array" ref="B782:B782">IFERROR(xlookup(F782,contacts!A:A,contacts!C:C),"")</f>
        <v/>
      </c>
      <c r="E782" s="19"/>
      <c r="F782" s="8" t="str">
        <f aca="false" t="array" ref="F782:F782">IFERROR(xlookup(E782,contacts!B:B,contacts!A:A),"")</f>
        <v/>
      </c>
      <c r="G782" s="19"/>
      <c r="H782" s="8" t="str">
        <f aca="false">IFERROR(__xludf.dummyfunction("IFERROR(INDEX(FILTER(addresses!B:B, (addresses!A:A=F782)*(addresses!C:C=G782)), 1), """")"),"")</f>
        <v/>
      </c>
      <c r="J782" s="10"/>
    </row>
    <row r="783" customFormat="false" ht="15.75" hidden="false" customHeight="false" outlineLevel="0" collapsed="false">
      <c r="B783" s="6" t="str">
        <f aca="false" t="array" ref="B783:B783">IFERROR(xlookup(F783,contacts!A:A,contacts!C:C),"")</f>
        <v/>
      </c>
      <c r="E783" s="19"/>
      <c r="F783" s="8" t="str">
        <f aca="false" t="array" ref="F783:F783">IFERROR(xlookup(E783,contacts!B:B,contacts!A:A),"")</f>
        <v/>
      </c>
      <c r="G783" s="19"/>
      <c r="H783" s="8" t="str">
        <f aca="false">IFERROR(__xludf.dummyfunction("IFERROR(INDEX(FILTER(addresses!B:B, (addresses!A:A=F783)*(addresses!C:C=G783)), 1), """")"),"")</f>
        <v/>
      </c>
      <c r="J783" s="10"/>
    </row>
    <row r="784" customFormat="false" ht="15.75" hidden="false" customHeight="false" outlineLevel="0" collapsed="false">
      <c r="B784" s="6" t="str">
        <f aca="false" t="array" ref="B784:B784">IFERROR(xlookup(F784,contacts!A:A,contacts!C:C),"")</f>
        <v/>
      </c>
      <c r="E784" s="19"/>
      <c r="F784" s="8" t="str">
        <f aca="false" t="array" ref="F784:F784">IFERROR(xlookup(E784,contacts!B:B,contacts!A:A),"")</f>
        <v/>
      </c>
      <c r="G784" s="19"/>
      <c r="H784" s="8" t="str">
        <f aca="false">IFERROR(__xludf.dummyfunction("IFERROR(INDEX(FILTER(addresses!B:B, (addresses!A:A=F784)*(addresses!C:C=G784)), 1), """")"),"")</f>
        <v/>
      </c>
      <c r="J784" s="10"/>
    </row>
    <row r="785" customFormat="false" ht="15.75" hidden="false" customHeight="false" outlineLevel="0" collapsed="false">
      <c r="B785" s="6" t="str">
        <f aca="false" t="array" ref="B785:B785">IFERROR(xlookup(F785,contacts!A:A,contacts!C:C),"")</f>
        <v/>
      </c>
      <c r="E785" s="19"/>
      <c r="F785" s="8" t="str">
        <f aca="false" t="array" ref="F785:F785">IFERROR(xlookup(E785,contacts!B:B,contacts!A:A),"")</f>
        <v/>
      </c>
      <c r="G785" s="19"/>
      <c r="H785" s="8" t="str">
        <f aca="false">IFERROR(__xludf.dummyfunction("IFERROR(INDEX(FILTER(addresses!B:B, (addresses!A:A=F785)*(addresses!C:C=G785)), 1), """")"),"")</f>
        <v/>
      </c>
      <c r="J785" s="10"/>
    </row>
    <row r="786" customFormat="false" ht="15.75" hidden="false" customHeight="false" outlineLevel="0" collapsed="false">
      <c r="B786" s="6" t="str">
        <f aca="false" t="array" ref="B786:B786">IFERROR(xlookup(F786,contacts!A:A,contacts!C:C),"")</f>
        <v/>
      </c>
      <c r="E786" s="19"/>
      <c r="F786" s="8" t="str">
        <f aca="false" t="array" ref="F786:F786">IFERROR(xlookup(E786,contacts!B:B,contacts!A:A),"")</f>
        <v/>
      </c>
      <c r="G786" s="19"/>
      <c r="H786" s="8" t="str">
        <f aca="false">IFERROR(__xludf.dummyfunction("IFERROR(INDEX(FILTER(addresses!B:B, (addresses!A:A=F786)*(addresses!C:C=G786)), 1), """")"),"")</f>
        <v/>
      </c>
      <c r="J786" s="10"/>
    </row>
    <row r="787" customFormat="false" ht="15.75" hidden="false" customHeight="false" outlineLevel="0" collapsed="false">
      <c r="B787" s="6" t="str">
        <f aca="false" t="array" ref="B787:B787">IFERROR(xlookup(F787,contacts!A:A,contacts!C:C),"")</f>
        <v/>
      </c>
      <c r="E787" s="19"/>
      <c r="F787" s="8" t="str">
        <f aca="false" t="array" ref="F787:F787">IFERROR(xlookup(E787,contacts!B:B,contacts!A:A),"")</f>
        <v/>
      </c>
      <c r="G787" s="19"/>
      <c r="H787" s="8" t="str">
        <f aca="false">IFERROR(__xludf.dummyfunction("IFERROR(INDEX(FILTER(addresses!B:B, (addresses!A:A=F787)*(addresses!C:C=G787)), 1), """")"),"")</f>
        <v/>
      </c>
      <c r="J787" s="10"/>
    </row>
    <row r="788" customFormat="false" ht="15.75" hidden="false" customHeight="false" outlineLevel="0" collapsed="false">
      <c r="B788" s="6" t="str">
        <f aca="false" t="array" ref="B788:B788">IFERROR(xlookup(F788,contacts!A:A,contacts!C:C),"")</f>
        <v/>
      </c>
      <c r="E788" s="19"/>
      <c r="F788" s="8" t="str">
        <f aca="false" t="array" ref="F788:F788">IFERROR(xlookup(E788,contacts!B:B,contacts!A:A),"")</f>
        <v/>
      </c>
      <c r="G788" s="19"/>
      <c r="H788" s="8" t="str">
        <f aca="false">IFERROR(__xludf.dummyfunction("IFERROR(INDEX(FILTER(addresses!B:B, (addresses!A:A=F788)*(addresses!C:C=G788)), 1), """")"),"")</f>
        <v/>
      </c>
      <c r="J788" s="10"/>
    </row>
    <row r="789" customFormat="false" ht="15.75" hidden="false" customHeight="false" outlineLevel="0" collapsed="false">
      <c r="B789" s="6" t="str">
        <f aca="false" t="array" ref="B789:B789">IFERROR(xlookup(F789,contacts!A:A,contacts!C:C),"")</f>
        <v/>
      </c>
      <c r="E789" s="19"/>
      <c r="F789" s="8" t="str">
        <f aca="false" t="array" ref="F789:F789">IFERROR(xlookup(E789,contacts!B:B,contacts!A:A),"")</f>
        <v/>
      </c>
      <c r="G789" s="19"/>
      <c r="H789" s="8" t="str">
        <f aca="false">IFERROR(__xludf.dummyfunction("IFERROR(INDEX(FILTER(addresses!B:B, (addresses!A:A=F789)*(addresses!C:C=G789)), 1), """")"),"")</f>
        <v/>
      </c>
      <c r="J789" s="10"/>
    </row>
    <row r="790" customFormat="false" ht="15.75" hidden="false" customHeight="false" outlineLevel="0" collapsed="false">
      <c r="B790" s="6" t="str">
        <f aca="false" t="array" ref="B790:B790">IFERROR(xlookup(F790,contacts!A:A,contacts!C:C),"")</f>
        <v/>
      </c>
      <c r="E790" s="19"/>
      <c r="F790" s="8" t="str">
        <f aca="false" t="array" ref="F790:F790">IFERROR(xlookup(E790,contacts!B:B,contacts!A:A),"")</f>
        <v/>
      </c>
      <c r="G790" s="19"/>
      <c r="H790" s="8" t="str">
        <f aca="false">IFERROR(__xludf.dummyfunction("IFERROR(INDEX(FILTER(addresses!B:B, (addresses!A:A=F790)*(addresses!C:C=G790)), 1), """")"),"")</f>
        <v/>
      </c>
      <c r="J790" s="10"/>
    </row>
    <row r="791" customFormat="false" ht="15.75" hidden="false" customHeight="false" outlineLevel="0" collapsed="false">
      <c r="B791" s="6" t="str">
        <f aca="false" t="array" ref="B791:B791">IFERROR(xlookup(F791,contacts!A:A,contacts!C:C),"")</f>
        <v/>
      </c>
      <c r="E791" s="19"/>
      <c r="F791" s="8" t="str">
        <f aca="false" t="array" ref="F791:F791">IFERROR(xlookup(E791,contacts!B:B,contacts!A:A),"")</f>
        <v/>
      </c>
      <c r="G791" s="19"/>
      <c r="H791" s="8" t="str">
        <f aca="false">IFERROR(__xludf.dummyfunction("IFERROR(INDEX(FILTER(addresses!B:B, (addresses!A:A=F791)*(addresses!C:C=G791)), 1), """")"),"")</f>
        <v/>
      </c>
      <c r="J791" s="10"/>
    </row>
    <row r="792" customFormat="false" ht="15.75" hidden="false" customHeight="false" outlineLevel="0" collapsed="false">
      <c r="B792" s="6" t="str">
        <f aca="false" t="array" ref="B792:B792">IFERROR(xlookup(F792,contacts!A:A,contacts!C:C),"")</f>
        <v/>
      </c>
      <c r="E792" s="19"/>
      <c r="F792" s="8" t="str">
        <f aca="false" t="array" ref="F792:F792">IFERROR(xlookup(E792,contacts!B:B,contacts!A:A),"")</f>
        <v/>
      </c>
      <c r="G792" s="19"/>
      <c r="H792" s="8" t="str">
        <f aca="false">IFERROR(__xludf.dummyfunction("IFERROR(INDEX(FILTER(addresses!B:B, (addresses!A:A=F792)*(addresses!C:C=G792)), 1), """")"),"")</f>
        <v/>
      </c>
      <c r="J792" s="10"/>
    </row>
    <row r="793" customFormat="false" ht="15.75" hidden="false" customHeight="false" outlineLevel="0" collapsed="false">
      <c r="B793" s="6" t="str">
        <f aca="false" t="array" ref="B793:B793">IFERROR(xlookup(F793,contacts!A:A,contacts!C:C),"")</f>
        <v/>
      </c>
      <c r="E793" s="19"/>
      <c r="F793" s="8" t="str">
        <f aca="false" t="array" ref="F793:F793">IFERROR(xlookup(E793,contacts!B:B,contacts!A:A),"")</f>
        <v/>
      </c>
      <c r="G793" s="19"/>
      <c r="H793" s="8" t="str">
        <f aca="false">IFERROR(__xludf.dummyfunction("IFERROR(INDEX(FILTER(addresses!B:B, (addresses!A:A=F793)*(addresses!C:C=G793)), 1), """")"),"")</f>
        <v/>
      </c>
      <c r="J793" s="10"/>
    </row>
    <row r="794" customFormat="false" ht="15.75" hidden="false" customHeight="false" outlineLevel="0" collapsed="false">
      <c r="B794" s="6" t="str">
        <f aca="false" t="array" ref="B794:B794">IFERROR(xlookup(F794,contacts!A:A,contacts!C:C),"")</f>
        <v/>
      </c>
      <c r="E794" s="19"/>
      <c r="F794" s="8" t="str">
        <f aca="false" t="array" ref="F794:F794">IFERROR(xlookup(E794,contacts!B:B,contacts!A:A),"")</f>
        <v/>
      </c>
      <c r="G794" s="19"/>
      <c r="H794" s="8" t="str">
        <f aca="false">IFERROR(__xludf.dummyfunction("IFERROR(INDEX(FILTER(addresses!B:B, (addresses!A:A=F794)*(addresses!C:C=G794)), 1), """")"),"")</f>
        <v/>
      </c>
      <c r="J794" s="10"/>
    </row>
    <row r="795" customFormat="false" ht="15.75" hidden="false" customHeight="false" outlineLevel="0" collapsed="false">
      <c r="B795" s="6" t="str">
        <f aca="false" t="array" ref="B795:B795">IFERROR(xlookup(F795,contacts!A:A,contacts!C:C),"")</f>
        <v/>
      </c>
      <c r="E795" s="19"/>
      <c r="F795" s="8" t="str">
        <f aca="false" t="array" ref="F795:F795">IFERROR(xlookup(E795,contacts!B:B,contacts!A:A),"")</f>
        <v/>
      </c>
      <c r="G795" s="19"/>
      <c r="H795" s="8" t="str">
        <f aca="false">IFERROR(__xludf.dummyfunction("IFERROR(INDEX(FILTER(addresses!B:B, (addresses!A:A=F795)*(addresses!C:C=G795)), 1), """")"),"")</f>
        <v/>
      </c>
      <c r="J795" s="10"/>
    </row>
    <row r="796" customFormat="false" ht="15.75" hidden="false" customHeight="false" outlineLevel="0" collapsed="false">
      <c r="B796" s="6" t="str">
        <f aca="false" t="array" ref="B796:B796">IFERROR(xlookup(F796,contacts!A:A,contacts!C:C),"")</f>
        <v/>
      </c>
      <c r="E796" s="19"/>
      <c r="F796" s="8" t="str">
        <f aca="false" t="array" ref="F796:F796">IFERROR(xlookup(E796,contacts!B:B,contacts!A:A),"")</f>
        <v/>
      </c>
      <c r="G796" s="19"/>
      <c r="H796" s="8" t="str">
        <f aca="false">IFERROR(__xludf.dummyfunction("IFERROR(INDEX(FILTER(addresses!B:B, (addresses!A:A=F796)*(addresses!C:C=G796)), 1), """")"),"")</f>
        <v/>
      </c>
      <c r="J796" s="10"/>
    </row>
    <row r="797" customFormat="false" ht="15.75" hidden="false" customHeight="false" outlineLevel="0" collapsed="false">
      <c r="B797" s="6" t="str">
        <f aca="false" t="array" ref="B797:B797">IFERROR(xlookup(F797,contacts!A:A,contacts!C:C),"")</f>
        <v/>
      </c>
      <c r="E797" s="19"/>
      <c r="F797" s="8" t="str">
        <f aca="false" t="array" ref="F797:F797">IFERROR(xlookup(E797,contacts!B:B,contacts!A:A),"")</f>
        <v/>
      </c>
      <c r="G797" s="19"/>
      <c r="H797" s="8" t="str">
        <f aca="false">IFERROR(__xludf.dummyfunction("IFERROR(INDEX(FILTER(addresses!B:B, (addresses!A:A=F797)*(addresses!C:C=G797)), 1), """")"),"")</f>
        <v/>
      </c>
      <c r="J797" s="10"/>
    </row>
    <row r="798" customFormat="false" ht="15.75" hidden="false" customHeight="false" outlineLevel="0" collapsed="false">
      <c r="B798" s="6" t="str">
        <f aca="false" t="array" ref="B798:B798">IFERROR(xlookup(F798,contacts!A:A,contacts!C:C),"")</f>
        <v/>
      </c>
      <c r="E798" s="19"/>
      <c r="F798" s="8" t="str">
        <f aca="false" t="array" ref="F798:F798">IFERROR(xlookup(E798,contacts!B:B,contacts!A:A),"")</f>
        <v/>
      </c>
      <c r="G798" s="19"/>
      <c r="H798" s="8" t="str">
        <f aca="false">IFERROR(__xludf.dummyfunction("IFERROR(INDEX(FILTER(addresses!B:B, (addresses!A:A=F798)*(addresses!C:C=G798)), 1), """")"),"")</f>
        <v/>
      </c>
      <c r="J798" s="10"/>
    </row>
    <row r="799" customFormat="false" ht="15.75" hidden="false" customHeight="false" outlineLevel="0" collapsed="false">
      <c r="B799" s="6" t="str">
        <f aca="false" t="array" ref="B799:B799">IFERROR(xlookup(F799,contacts!A:A,contacts!C:C),"")</f>
        <v/>
      </c>
      <c r="E799" s="19"/>
      <c r="F799" s="8" t="str">
        <f aca="false" t="array" ref="F799:F799">IFERROR(xlookup(E799,contacts!B:B,contacts!A:A),"")</f>
        <v/>
      </c>
      <c r="G799" s="19"/>
      <c r="H799" s="8" t="str">
        <f aca="false">IFERROR(__xludf.dummyfunction("IFERROR(INDEX(FILTER(addresses!B:B, (addresses!A:A=F799)*(addresses!C:C=G799)), 1), """")"),"")</f>
        <v/>
      </c>
      <c r="J799" s="10"/>
    </row>
    <row r="800" customFormat="false" ht="15.75" hidden="false" customHeight="false" outlineLevel="0" collapsed="false">
      <c r="B800" s="6" t="str">
        <f aca="false" t="array" ref="B800:B800">IFERROR(xlookup(F800,contacts!A:A,contacts!C:C),"")</f>
        <v/>
      </c>
      <c r="E800" s="19"/>
      <c r="F800" s="8" t="str">
        <f aca="false" t="array" ref="F800:F800">IFERROR(xlookup(E800,contacts!B:B,contacts!A:A),"")</f>
        <v/>
      </c>
      <c r="G800" s="19"/>
      <c r="H800" s="8" t="str">
        <f aca="false">IFERROR(__xludf.dummyfunction("IFERROR(INDEX(FILTER(addresses!B:B, (addresses!A:A=F800)*(addresses!C:C=G800)), 1), """")"),"")</f>
        <v/>
      </c>
      <c r="J800" s="10"/>
    </row>
    <row r="801" customFormat="false" ht="15.75" hidden="false" customHeight="false" outlineLevel="0" collapsed="false">
      <c r="B801" s="6" t="str">
        <f aca="false" t="array" ref="B801:B801">IFERROR(xlookup(F801,contacts!A:A,contacts!C:C),"")</f>
        <v/>
      </c>
      <c r="E801" s="19"/>
      <c r="F801" s="8" t="str">
        <f aca="false" t="array" ref="F801:F801">IFERROR(xlookup(E801,contacts!B:B,contacts!A:A),"")</f>
        <v/>
      </c>
      <c r="G801" s="19"/>
      <c r="H801" s="8" t="str">
        <f aca="false">IFERROR(__xludf.dummyfunction("IFERROR(INDEX(FILTER(addresses!B:B, (addresses!A:A=F801)*(addresses!C:C=G801)), 1), """")"),"")</f>
        <v/>
      </c>
      <c r="J801" s="10"/>
    </row>
    <row r="802" customFormat="false" ht="15.75" hidden="false" customHeight="false" outlineLevel="0" collapsed="false">
      <c r="B802" s="6" t="str">
        <f aca="false" t="array" ref="B802:B802">IFERROR(xlookup(F802,contacts!A:A,contacts!C:C),"")</f>
        <v/>
      </c>
      <c r="E802" s="19"/>
      <c r="F802" s="8" t="str">
        <f aca="false" t="array" ref="F802:F802">IFERROR(xlookup(E802,contacts!B:B,contacts!A:A),"")</f>
        <v/>
      </c>
      <c r="G802" s="19"/>
      <c r="H802" s="8" t="str">
        <f aca="false">IFERROR(__xludf.dummyfunction("IFERROR(INDEX(FILTER(addresses!B:B, (addresses!A:A=F802)*(addresses!C:C=G802)), 1), """")"),"")</f>
        <v/>
      </c>
      <c r="J802" s="10"/>
    </row>
    <row r="803" customFormat="false" ht="15.75" hidden="false" customHeight="false" outlineLevel="0" collapsed="false">
      <c r="B803" s="6" t="str">
        <f aca="false" t="array" ref="B803:B803">IFERROR(xlookup(F803,contacts!A:A,contacts!C:C),"")</f>
        <v/>
      </c>
      <c r="E803" s="19"/>
      <c r="F803" s="8" t="str">
        <f aca="false" t="array" ref="F803:F803">IFERROR(xlookup(E803,contacts!B:B,contacts!A:A),"")</f>
        <v/>
      </c>
      <c r="G803" s="19"/>
      <c r="H803" s="8" t="str">
        <f aca="false">IFERROR(__xludf.dummyfunction("IFERROR(INDEX(FILTER(addresses!B:B, (addresses!A:A=F803)*(addresses!C:C=G803)), 1), """")"),"")</f>
        <v/>
      </c>
      <c r="J803" s="10"/>
    </row>
    <row r="804" customFormat="false" ht="15.75" hidden="false" customHeight="false" outlineLevel="0" collapsed="false">
      <c r="B804" s="6" t="str">
        <f aca="false" t="array" ref="B804:B804">IFERROR(xlookup(F804,contacts!A:A,contacts!C:C),"")</f>
        <v/>
      </c>
      <c r="E804" s="19"/>
      <c r="F804" s="8" t="str">
        <f aca="false" t="array" ref="F804:F804">IFERROR(xlookup(E804,contacts!B:B,contacts!A:A),"")</f>
        <v/>
      </c>
      <c r="G804" s="19"/>
      <c r="H804" s="8" t="str">
        <f aca="false">IFERROR(__xludf.dummyfunction("IFERROR(INDEX(FILTER(addresses!B:B, (addresses!A:A=F804)*(addresses!C:C=G804)), 1), """")"),"")</f>
        <v/>
      </c>
      <c r="J804" s="10"/>
    </row>
    <row r="805" customFormat="false" ht="15.75" hidden="false" customHeight="false" outlineLevel="0" collapsed="false">
      <c r="B805" s="6" t="str">
        <f aca="false" t="array" ref="B805:B805">IFERROR(xlookup(F805,contacts!A:A,contacts!C:C),"")</f>
        <v/>
      </c>
      <c r="E805" s="19"/>
      <c r="F805" s="8" t="str">
        <f aca="false" t="array" ref="F805:F805">IFERROR(xlookup(E805,contacts!B:B,contacts!A:A),"")</f>
        <v/>
      </c>
      <c r="G805" s="19"/>
      <c r="H805" s="8" t="str">
        <f aca="false">IFERROR(__xludf.dummyfunction("IFERROR(INDEX(FILTER(addresses!B:B, (addresses!A:A=F805)*(addresses!C:C=G805)), 1), """")"),"")</f>
        <v/>
      </c>
      <c r="J805" s="10"/>
    </row>
    <row r="806" customFormat="false" ht="15.75" hidden="false" customHeight="false" outlineLevel="0" collapsed="false">
      <c r="B806" s="6" t="str">
        <f aca="false" t="array" ref="B806:B806">IFERROR(xlookup(F806,contacts!A:A,contacts!C:C),"")</f>
        <v/>
      </c>
      <c r="E806" s="19"/>
      <c r="F806" s="8" t="str">
        <f aca="false" t="array" ref="F806:F806">IFERROR(xlookup(E806,contacts!B:B,contacts!A:A),"")</f>
        <v/>
      </c>
      <c r="G806" s="19"/>
      <c r="H806" s="8" t="str">
        <f aca="false">IFERROR(__xludf.dummyfunction("IFERROR(INDEX(FILTER(addresses!B:B, (addresses!A:A=F806)*(addresses!C:C=G806)), 1), """")"),"")</f>
        <v/>
      </c>
      <c r="J806" s="10"/>
    </row>
    <row r="807" customFormat="false" ht="15.75" hidden="false" customHeight="false" outlineLevel="0" collapsed="false">
      <c r="B807" s="6" t="str">
        <f aca="false" t="array" ref="B807:B807">IFERROR(xlookup(F807,contacts!A:A,contacts!C:C),"")</f>
        <v/>
      </c>
      <c r="E807" s="19"/>
      <c r="F807" s="8" t="str">
        <f aca="false" t="array" ref="F807:F807">IFERROR(xlookup(E807,contacts!B:B,contacts!A:A),"")</f>
        <v/>
      </c>
      <c r="G807" s="19"/>
      <c r="H807" s="8" t="str">
        <f aca="false">IFERROR(__xludf.dummyfunction("IFERROR(INDEX(FILTER(addresses!B:B, (addresses!A:A=F807)*(addresses!C:C=G807)), 1), """")"),"")</f>
        <v/>
      </c>
      <c r="J807" s="10"/>
    </row>
    <row r="808" customFormat="false" ht="15.75" hidden="false" customHeight="false" outlineLevel="0" collapsed="false">
      <c r="B808" s="6" t="str">
        <f aca="false" t="array" ref="B808:B808">IFERROR(xlookup(F808,contacts!A:A,contacts!C:C),"")</f>
        <v/>
      </c>
      <c r="E808" s="19"/>
      <c r="F808" s="8" t="str">
        <f aca="false" t="array" ref="F808:F808">IFERROR(xlookup(E808,contacts!B:B,contacts!A:A),"")</f>
        <v/>
      </c>
      <c r="G808" s="19"/>
      <c r="H808" s="8" t="str">
        <f aca="false">IFERROR(__xludf.dummyfunction("IFERROR(INDEX(FILTER(addresses!B:B, (addresses!A:A=F808)*(addresses!C:C=G808)), 1), """")"),"")</f>
        <v/>
      </c>
      <c r="J808" s="10"/>
    </row>
    <row r="809" customFormat="false" ht="15.75" hidden="false" customHeight="false" outlineLevel="0" collapsed="false">
      <c r="B809" s="6" t="str">
        <f aca="false" t="array" ref="B809:B809">IFERROR(xlookup(F809,contacts!A:A,contacts!C:C),"")</f>
        <v/>
      </c>
      <c r="E809" s="19"/>
      <c r="F809" s="8" t="str">
        <f aca="false" t="array" ref="F809:F809">IFERROR(xlookup(E809,contacts!B:B,contacts!A:A),"")</f>
        <v/>
      </c>
      <c r="G809" s="19"/>
      <c r="H809" s="8" t="str">
        <f aca="false">IFERROR(__xludf.dummyfunction("IFERROR(INDEX(FILTER(addresses!B:B, (addresses!A:A=F809)*(addresses!C:C=G809)), 1), """")"),"")</f>
        <v/>
      </c>
      <c r="J809" s="10"/>
    </row>
    <row r="810" customFormat="false" ht="15.75" hidden="false" customHeight="false" outlineLevel="0" collapsed="false">
      <c r="B810" s="6" t="str">
        <f aca="false" t="array" ref="B810:B810">IFERROR(xlookup(F810,contacts!A:A,contacts!C:C),"")</f>
        <v/>
      </c>
      <c r="E810" s="19"/>
      <c r="F810" s="8" t="str">
        <f aca="false" t="array" ref="F810:F810">IFERROR(xlookup(E810,contacts!B:B,contacts!A:A),"")</f>
        <v/>
      </c>
      <c r="G810" s="19"/>
      <c r="H810" s="8" t="str">
        <f aca="false">IFERROR(__xludf.dummyfunction("IFERROR(INDEX(FILTER(addresses!B:B, (addresses!A:A=F810)*(addresses!C:C=G810)), 1), """")"),"")</f>
        <v/>
      </c>
      <c r="J810" s="10"/>
    </row>
    <row r="811" customFormat="false" ht="15.75" hidden="false" customHeight="false" outlineLevel="0" collapsed="false">
      <c r="B811" s="6" t="str">
        <f aca="false" t="array" ref="B811:B811">IFERROR(xlookup(F811,contacts!A:A,contacts!C:C),"")</f>
        <v/>
      </c>
      <c r="E811" s="19"/>
      <c r="F811" s="8" t="str">
        <f aca="false" t="array" ref="F811:F811">IFERROR(xlookup(E811,contacts!B:B,contacts!A:A),"")</f>
        <v/>
      </c>
      <c r="G811" s="19"/>
      <c r="H811" s="8" t="str">
        <f aca="false">IFERROR(__xludf.dummyfunction("IFERROR(INDEX(FILTER(addresses!B:B, (addresses!A:A=F811)*(addresses!C:C=G811)), 1), """")"),"")</f>
        <v/>
      </c>
      <c r="J811" s="10"/>
    </row>
    <row r="812" customFormat="false" ht="15.75" hidden="false" customHeight="false" outlineLevel="0" collapsed="false">
      <c r="B812" s="6" t="str">
        <f aca="false" t="array" ref="B812:B812">IFERROR(xlookup(F812,contacts!A:A,contacts!C:C),"")</f>
        <v/>
      </c>
      <c r="E812" s="19"/>
      <c r="F812" s="8" t="str">
        <f aca="false" t="array" ref="F812:F812">IFERROR(xlookup(E812,contacts!B:B,contacts!A:A),"")</f>
        <v/>
      </c>
      <c r="G812" s="19"/>
      <c r="H812" s="8" t="str">
        <f aca="false">IFERROR(__xludf.dummyfunction("IFERROR(INDEX(FILTER(addresses!B:B, (addresses!A:A=F812)*(addresses!C:C=G812)), 1), """")"),"")</f>
        <v/>
      </c>
      <c r="J812" s="10"/>
    </row>
    <row r="813" customFormat="false" ht="15.75" hidden="false" customHeight="false" outlineLevel="0" collapsed="false">
      <c r="B813" s="6" t="str">
        <f aca="false" t="array" ref="B813:B813">IFERROR(xlookup(F813,contacts!A:A,contacts!C:C),"")</f>
        <v/>
      </c>
      <c r="E813" s="19"/>
      <c r="F813" s="8" t="str">
        <f aca="false" t="array" ref="F813:F813">IFERROR(xlookup(E813,contacts!B:B,contacts!A:A),"")</f>
        <v/>
      </c>
      <c r="G813" s="19"/>
      <c r="H813" s="8" t="str">
        <f aca="false">IFERROR(__xludf.dummyfunction("IFERROR(INDEX(FILTER(addresses!B:B, (addresses!A:A=F813)*(addresses!C:C=G813)), 1), """")"),"")</f>
        <v/>
      </c>
      <c r="J813" s="10"/>
    </row>
    <row r="814" customFormat="false" ht="15.75" hidden="false" customHeight="false" outlineLevel="0" collapsed="false">
      <c r="B814" s="6" t="str">
        <f aca="false" t="array" ref="B814:B814">IFERROR(xlookup(F814,contacts!A:A,contacts!C:C),"")</f>
        <v/>
      </c>
      <c r="E814" s="19"/>
      <c r="F814" s="8" t="str">
        <f aca="false" t="array" ref="F814:F814">IFERROR(xlookup(E814,contacts!B:B,contacts!A:A),"")</f>
        <v/>
      </c>
      <c r="G814" s="19"/>
      <c r="H814" s="8" t="str">
        <f aca="false">IFERROR(__xludf.dummyfunction("IFERROR(INDEX(FILTER(addresses!B:B, (addresses!A:A=F814)*(addresses!C:C=G814)), 1), """")"),"")</f>
        <v/>
      </c>
      <c r="J814" s="10"/>
    </row>
    <row r="815" customFormat="false" ht="15.75" hidden="false" customHeight="false" outlineLevel="0" collapsed="false">
      <c r="B815" s="6" t="str">
        <f aca="false" t="array" ref="B815:B815">IFERROR(xlookup(F815,contacts!A:A,contacts!C:C),"")</f>
        <v/>
      </c>
      <c r="E815" s="19"/>
      <c r="F815" s="8" t="str">
        <f aca="false" t="array" ref="F815:F815">IFERROR(xlookup(E815,contacts!B:B,contacts!A:A),"")</f>
        <v/>
      </c>
      <c r="G815" s="19"/>
      <c r="H815" s="8" t="str">
        <f aca="false">IFERROR(__xludf.dummyfunction("IFERROR(INDEX(FILTER(addresses!B:B, (addresses!A:A=F815)*(addresses!C:C=G815)), 1), """")"),"")</f>
        <v/>
      </c>
      <c r="J815" s="10"/>
    </row>
    <row r="816" customFormat="false" ht="15.75" hidden="false" customHeight="false" outlineLevel="0" collapsed="false">
      <c r="B816" s="6" t="str">
        <f aca="false" t="array" ref="B816:B816">IFERROR(xlookup(F816,contacts!A:A,contacts!C:C),"")</f>
        <v/>
      </c>
      <c r="E816" s="19"/>
      <c r="F816" s="8" t="str">
        <f aca="false" t="array" ref="F816:F816">IFERROR(xlookup(E816,contacts!B:B,contacts!A:A),"")</f>
        <v/>
      </c>
      <c r="G816" s="19"/>
      <c r="H816" s="8" t="str">
        <f aca="false">IFERROR(__xludf.dummyfunction("IFERROR(INDEX(FILTER(addresses!B:B, (addresses!A:A=F816)*(addresses!C:C=G816)), 1), """")"),"")</f>
        <v/>
      </c>
      <c r="J816" s="10"/>
    </row>
    <row r="817" customFormat="false" ht="15.75" hidden="false" customHeight="false" outlineLevel="0" collapsed="false">
      <c r="B817" s="6" t="str">
        <f aca="false" t="array" ref="B817:B817">IFERROR(xlookup(F817,contacts!A:A,contacts!C:C),"")</f>
        <v/>
      </c>
      <c r="E817" s="19"/>
      <c r="F817" s="8" t="str">
        <f aca="false" t="array" ref="F817:F817">IFERROR(xlookup(E817,contacts!B:B,contacts!A:A),"")</f>
        <v/>
      </c>
      <c r="G817" s="19"/>
      <c r="H817" s="8" t="str">
        <f aca="false">IFERROR(__xludf.dummyfunction("IFERROR(INDEX(FILTER(addresses!B:B, (addresses!A:A=F817)*(addresses!C:C=G817)), 1), """")"),"")</f>
        <v/>
      </c>
      <c r="J817" s="10"/>
    </row>
    <row r="818" customFormat="false" ht="15.75" hidden="false" customHeight="false" outlineLevel="0" collapsed="false">
      <c r="B818" s="6" t="str">
        <f aca="false" t="array" ref="B818:B818">IFERROR(xlookup(F818,contacts!A:A,contacts!C:C),"")</f>
        <v/>
      </c>
      <c r="E818" s="19"/>
      <c r="F818" s="8" t="str">
        <f aca="false" t="array" ref="F818:F818">IFERROR(xlookup(E818,contacts!B:B,contacts!A:A),"")</f>
        <v/>
      </c>
      <c r="G818" s="19"/>
      <c r="H818" s="8" t="str">
        <f aca="false">IFERROR(__xludf.dummyfunction("IFERROR(INDEX(FILTER(addresses!B:B, (addresses!A:A=F818)*(addresses!C:C=G818)), 1), """")"),"")</f>
        <v/>
      </c>
      <c r="J818" s="10"/>
    </row>
    <row r="819" customFormat="false" ht="15.75" hidden="false" customHeight="false" outlineLevel="0" collapsed="false">
      <c r="B819" s="6" t="str">
        <f aca="false" t="array" ref="B819:B819">IFERROR(xlookup(F819,contacts!A:A,contacts!C:C),"")</f>
        <v/>
      </c>
      <c r="E819" s="19"/>
      <c r="F819" s="8" t="str">
        <f aca="false" t="array" ref="F819:F819">IFERROR(xlookup(E819,contacts!B:B,contacts!A:A),"")</f>
        <v/>
      </c>
      <c r="G819" s="19"/>
      <c r="H819" s="8" t="str">
        <f aca="false">IFERROR(__xludf.dummyfunction("IFERROR(INDEX(FILTER(addresses!B:B, (addresses!A:A=F819)*(addresses!C:C=G819)), 1), """")"),"")</f>
        <v/>
      </c>
      <c r="J819" s="10"/>
    </row>
    <row r="820" customFormat="false" ht="15.75" hidden="false" customHeight="false" outlineLevel="0" collapsed="false">
      <c r="B820" s="6" t="str">
        <f aca="false" t="array" ref="B820:B820">IFERROR(xlookup(F820,contacts!A:A,contacts!C:C),"")</f>
        <v/>
      </c>
      <c r="E820" s="19"/>
      <c r="F820" s="8" t="str">
        <f aca="false" t="array" ref="F820:F820">IFERROR(xlookup(E820,contacts!B:B,contacts!A:A),"")</f>
        <v/>
      </c>
      <c r="G820" s="19"/>
      <c r="H820" s="8" t="str">
        <f aca="false">IFERROR(__xludf.dummyfunction("IFERROR(INDEX(FILTER(addresses!B:B, (addresses!A:A=F820)*(addresses!C:C=G820)), 1), """")"),"")</f>
        <v/>
      </c>
      <c r="J820" s="10"/>
    </row>
    <row r="821" customFormat="false" ht="15.75" hidden="false" customHeight="false" outlineLevel="0" collapsed="false">
      <c r="B821" s="6" t="str">
        <f aca="false" t="array" ref="B821:B821">IFERROR(xlookup(F821,contacts!A:A,contacts!C:C),"")</f>
        <v/>
      </c>
      <c r="E821" s="19"/>
      <c r="F821" s="8" t="str">
        <f aca="false" t="array" ref="F821:F821">IFERROR(xlookup(E821,contacts!B:B,contacts!A:A),"")</f>
        <v/>
      </c>
      <c r="G821" s="19"/>
      <c r="H821" s="8" t="str">
        <f aca="false">IFERROR(__xludf.dummyfunction("IFERROR(INDEX(FILTER(addresses!B:B, (addresses!A:A=F821)*(addresses!C:C=G821)), 1), """")"),"")</f>
        <v/>
      </c>
      <c r="J821" s="10"/>
    </row>
    <row r="822" customFormat="false" ht="15.75" hidden="false" customHeight="false" outlineLevel="0" collapsed="false">
      <c r="B822" s="6" t="str">
        <f aca="false" t="array" ref="B822:B822">IFERROR(xlookup(F822,contacts!A:A,contacts!C:C),"")</f>
        <v/>
      </c>
      <c r="E822" s="19"/>
      <c r="F822" s="8" t="str">
        <f aca="false" t="array" ref="F822:F822">IFERROR(xlookup(E822,contacts!B:B,contacts!A:A),"")</f>
        <v/>
      </c>
      <c r="G822" s="19"/>
      <c r="H822" s="8" t="str">
        <f aca="false">IFERROR(__xludf.dummyfunction("IFERROR(INDEX(FILTER(addresses!B:B, (addresses!A:A=F822)*(addresses!C:C=G822)), 1), """")"),"")</f>
        <v/>
      </c>
      <c r="J822" s="10"/>
    </row>
    <row r="823" customFormat="false" ht="15.75" hidden="false" customHeight="false" outlineLevel="0" collapsed="false">
      <c r="B823" s="6" t="str">
        <f aca="false" t="array" ref="B823:B823">IFERROR(xlookup(F823,contacts!A:A,contacts!C:C),"")</f>
        <v/>
      </c>
      <c r="E823" s="19"/>
      <c r="F823" s="8" t="str">
        <f aca="false" t="array" ref="F823:F823">IFERROR(xlookup(E823,contacts!B:B,contacts!A:A),"")</f>
        <v/>
      </c>
      <c r="G823" s="19"/>
      <c r="H823" s="8" t="str">
        <f aca="false">IFERROR(__xludf.dummyfunction("IFERROR(INDEX(FILTER(addresses!B:B, (addresses!A:A=F823)*(addresses!C:C=G823)), 1), """")"),"")</f>
        <v/>
      </c>
      <c r="J823" s="10"/>
    </row>
    <row r="824" customFormat="false" ht="15.75" hidden="false" customHeight="false" outlineLevel="0" collapsed="false">
      <c r="B824" s="6" t="str">
        <f aca="false" t="array" ref="B824:B824">IFERROR(xlookup(F824,contacts!A:A,contacts!C:C),"")</f>
        <v/>
      </c>
      <c r="E824" s="19"/>
      <c r="F824" s="8" t="str">
        <f aca="false" t="array" ref="F824:F824">IFERROR(xlookup(E824,contacts!B:B,contacts!A:A),"")</f>
        <v/>
      </c>
      <c r="G824" s="19"/>
      <c r="H824" s="8" t="str">
        <f aca="false">IFERROR(__xludf.dummyfunction("IFERROR(INDEX(FILTER(addresses!B:B, (addresses!A:A=F824)*(addresses!C:C=G824)), 1), """")"),"")</f>
        <v/>
      </c>
      <c r="J824" s="10"/>
    </row>
    <row r="825" customFormat="false" ht="15.75" hidden="false" customHeight="false" outlineLevel="0" collapsed="false">
      <c r="B825" s="6" t="str">
        <f aca="false" t="array" ref="B825:B825">IFERROR(xlookup(F825,contacts!A:A,contacts!C:C),"")</f>
        <v/>
      </c>
      <c r="E825" s="19"/>
      <c r="F825" s="8" t="str">
        <f aca="false" t="array" ref="F825:F825">IFERROR(xlookup(E825,contacts!B:B,contacts!A:A),"")</f>
        <v/>
      </c>
      <c r="G825" s="19"/>
      <c r="H825" s="8" t="str">
        <f aca="false">IFERROR(__xludf.dummyfunction("IFERROR(INDEX(FILTER(addresses!B:B, (addresses!A:A=F825)*(addresses!C:C=G825)), 1), """")"),"")</f>
        <v/>
      </c>
      <c r="J825" s="10"/>
    </row>
    <row r="826" customFormat="false" ht="15.75" hidden="false" customHeight="false" outlineLevel="0" collapsed="false">
      <c r="B826" s="6" t="str">
        <f aca="false" t="array" ref="B826:B826">IFERROR(xlookup(F826,contacts!A:A,contacts!C:C),"")</f>
        <v/>
      </c>
      <c r="E826" s="19"/>
      <c r="F826" s="8" t="str">
        <f aca="false" t="array" ref="F826:F826">IFERROR(xlookup(E826,contacts!B:B,contacts!A:A),"")</f>
        <v/>
      </c>
      <c r="G826" s="19"/>
      <c r="H826" s="8" t="str">
        <f aca="false">IFERROR(__xludf.dummyfunction("IFERROR(INDEX(FILTER(addresses!B:B, (addresses!A:A=F826)*(addresses!C:C=G826)), 1), """")"),"")</f>
        <v/>
      </c>
      <c r="J826" s="10"/>
    </row>
    <row r="827" customFormat="false" ht="15.75" hidden="false" customHeight="false" outlineLevel="0" collapsed="false">
      <c r="B827" s="6" t="str">
        <f aca="false" t="array" ref="B827:B827">IFERROR(xlookup(F827,contacts!A:A,contacts!C:C),"")</f>
        <v/>
      </c>
      <c r="E827" s="19"/>
      <c r="F827" s="8" t="str">
        <f aca="false" t="array" ref="F827:F827">IFERROR(xlookup(E827,contacts!B:B,contacts!A:A),"")</f>
        <v/>
      </c>
      <c r="G827" s="19"/>
      <c r="H827" s="8" t="str">
        <f aca="false">IFERROR(__xludf.dummyfunction("IFERROR(INDEX(FILTER(addresses!B:B, (addresses!A:A=F827)*(addresses!C:C=G827)), 1), """")"),"")</f>
        <v/>
      </c>
      <c r="J827" s="10"/>
    </row>
    <row r="828" customFormat="false" ht="15.75" hidden="false" customHeight="false" outlineLevel="0" collapsed="false">
      <c r="B828" s="6" t="str">
        <f aca="false" t="array" ref="B828:B828">IFERROR(xlookup(F828,contacts!A:A,contacts!C:C),"")</f>
        <v/>
      </c>
      <c r="E828" s="19"/>
      <c r="F828" s="8" t="str">
        <f aca="false" t="array" ref="F828:F828">IFERROR(xlookup(E828,contacts!B:B,contacts!A:A),"")</f>
        <v/>
      </c>
      <c r="G828" s="19"/>
      <c r="H828" s="8" t="str">
        <f aca="false">IFERROR(__xludf.dummyfunction("IFERROR(INDEX(FILTER(addresses!B:B, (addresses!A:A=F828)*(addresses!C:C=G828)), 1), """")"),"")</f>
        <v/>
      </c>
      <c r="J828" s="10"/>
    </row>
    <row r="829" customFormat="false" ht="15.75" hidden="false" customHeight="false" outlineLevel="0" collapsed="false">
      <c r="B829" s="6" t="str">
        <f aca="false" t="array" ref="B829:B829">IFERROR(xlookup(F829,contacts!A:A,contacts!C:C),"")</f>
        <v/>
      </c>
      <c r="E829" s="19"/>
      <c r="F829" s="8" t="str">
        <f aca="false" t="array" ref="F829:F829">IFERROR(xlookup(E829,contacts!B:B,contacts!A:A),"")</f>
        <v/>
      </c>
      <c r="G829" s="19"/>
      <c r="H829" s="8" t="str">
        <f aca="false">IFERROR(__xludf.dummyfunction("IFERROR(INDEX(FILTER(addresses!B:B, (addresses!A:A=F829)*(addresses!C:C=G829)), 1), """")"),"")</f>
        <v/>
      </c>
      <c r="J829" s="10"/>
    </row>
    <row r="830" customFormat="false" ht="15.75" hidden="false" customHeight="false" outlineLevel="0" collapsed="false">
      <c r="B830" s="6" t="str">
        <f aca="false" t="array" ref="B830:B830">IFERROR(xlookup(F830,contacts!A:A,contacts!C:C),"")</f>
        <v/>
      </c>
      <c r="E830" s="19"/>
      <c r="F830" s="8" t="str">
        <f aca="false" t="array" ref="F830:F830">IFERROR(xlookup(E830,contacts!B:B,contacts!A:A),"")</f>
        <v/>
      </c>
      <c r="G830" s="19"/>
      <c r="H830" s="8" t="str">
        <f aca="false">IFERROR(__xludf.dummyfunction("IFERROR(INDEX(FILTER(addresses!B:B, (addresses!A:A=F830)*(addresses!C:C=G830)), 1), """")"),"")</f>
        <v/>
      </c>
      <c r="J830" s="10"/>
    </row>
    <row r="831" customFormat="false" ht="15.75" hidden="false" customHeight="false" outlineLevel="0" collapsed="false">
      <c r="B831" s="6" t="str">
        <f aca="false" t="array" ref="B831:B831">IFERROR(xlookup(F831,contacts!A:A,contacts!C:C),"")</f>
        <v/>
      </c>
      <c r="E831" s="19"/>
      <c r="F831" s="8" t="str">
        <f aca="false" t="array" ref="F831:F831">IFERROR(xlookup(E831,contacts!B:B,contacts!A:A),"")</f>
        <v/>
      </c>
      <c r="G831" s="19"/>
      <c r="H831" s="8" t="str">
        <f aca="false">IFERROR(__xludf.dummyfunction("IFERROR(INDEX(FILTER(addresses!B:B, (addresses!A:A=F831)*(addresses!C:C=G831)), 1), """")"),"")</f>
        <v/>
      </c>
      <c r="J831" s="10"/>
    </row>
    <row r="832" customFormat="false" ht="15.75" hidden="false" customHeight="false" outlineLevel="0" collapsed="false">
      <c r="B832" s="6" t="str">
        <f aca="false" t="array" ref="B832:B832">IFERROR(xlookup(F832,contacts!A:A,contacts!C:C),"")</f>
        <v/>
      </c>
      <c r="E832" s="19"/>
      <c r="F832" s="8" t="str">
        <f aca="false" t="array" ref="F832:F832">IFERROR(xlookup(E832,contacts!B:B,contacts!A:A),"")</f>
        <v/>
      </c>
      <c r="G832" s="19"/>
      <c r="H832" s="8" t="str">
        <f aca="false">IFERROR(__xludf.dummyfunction("IFERROR(INDEX(FILTER(addresses!B:B, (addresses!A:A=F832)*(addresses!C:C=G832)), 1), """")"),"")</f>
        <v/>
      </c>
      <c r="J832" s="10"/>
    </row>
    <row r="833" customFormat="false" ht="15.75" hidden="false" customHeight="false" outlineLevel="0" collapsed="false">
      <c r="B833" s="6" t="str">
        <f aca="false" t="array" ref="B833:B833">IFERROR(xlookup(F833,contacts!A:A,contacts!C:C),"")</f>
        <v/>
      </c>
      <c r="E833" s="19"/>
      <c r="F833" s="8" t="str">
        <f aca="false" t="array" ref="F833:F833">IFERROR(xlookup(E833,contacts!B:B,contacts!A:A),"")</f>
        <v/>
      </c>
      <c r="G833" s="19"/>
      <c r="H833" s="8" t="str">
        <f aca="false">IFERROR(__xludf.dummyfunction("IFERROR(INDEX(FILTER(addresses!B:B, (addresses!A:A=F833)*(addresses!C:C=G833)), 1), """")"),"")</f>
        <v/>
      </c>
      <c r="J833" s="10"/>
    </row>
    <row r="834" customFormat="false" ht="15.75" hidden="false" customHeight="false" outlineLevel="0" collapsed="false">
      <c r="B834" s="6" t="str">
        <f aca="false" t="array" ref="B834:B834">IFERROR(xlookup(F834,contacts!A:A,contacts!C:C),"")</f>
        <v/>
      </c>
      <c r="E834" s="19"/>
      <c r="F834" s="8" t="str">
        <f aca="false" t="array" ref="F834:F834">IFERROR(xlookup(E834,contacts!B:B,contacts!A:A),"")</f>
        <v/>
      </c>
      <c r="G834" s="19"/>
      <c r="H834" s="8" t="str">
        <f aca="false">IFERROR(__xludf.dummyfunction("IFERROR(INDEX(FILTER(addresses!B:B, (addresses!A:A=F834)*(addresses!C:C=G834)), 1), """")"),"")</f>
        <v/>
      </c>
      <c r="J834" s="10"/>
    </row>
    <row r="835" customFormat="false" ht="15.75" hidden="false" customHeight="false" outlineLevel="0" collapsed="false">
      <c r="B835" s="6" t="str">
        <f aca="false" t="array" ref="B835:B835">IFERROR(xlookup(F835,contacts!A:A,contacts!C:C),"")</f>
        <v/>
      </c>
      <c r="E835" s="19"/>
      <c r="F835" s="8" t="str">
        <f aca="false" t="array" ref="F835:F835">IFERROR(xlookup(E835,contacts!B:B,contacts!A:A),"")</f>
        <v/>
      </c>
      <c r="G835" s="19"/>
      <c r="H835" s="8" t="str">
        <f aca="false">IFERROR(__xludf.dummyfunction("IFERROR(INDEX(FILTER(addresses!B:B, (addresses!A:A=F835)*(addresses!C:C=G835)), 1), """")"),"")</f>
        <v/>
      </c>
      <c r="J835" s="10"/>
    </row>
    <row r="836" customFormat="false" ht="15.75" hidden="false" customHeight="false" outlineLevel="0" collapsed="false">
      <c r="B836" s="6" t="str">
        <f aca="false" t="array" ref="B836:B836">IFERROR(xlookup(F836,contacts!A:A,contacts!C:C),"")</f>
        <v/>
      </c>
      <c r="E836" s="19"/>
      <c r="F836" s="8" t="str">
        <f aca="false" t="array" ref="F836:F836">IFERROR(xlookup(E836,contacts!B:B,contacts!A:A),"")</f>
        <v/>
      </c>
      <c r="G836" s="19"/>
      <c r="H836" s="8" t="str">
        <f aca="false">IFERROR(__xludf.dummyfunction("IFERROR(INDEX(FILTER(addresses!B:B, (addresses!A:A=F836)*(addresses!C:C=G836)), 1), """")"),"")</f>
        <v/>
      </c>
      <c r="J836" s="10"/>
    </row>
    <row r="837" customFormat="false" ht="15.75" hidden="false" customHeight="false" outlineLevel="0" collapsed="false">
      <c r="B837" s="6" t="str">
        <f aca="false" t="array" ref="B837:B837">IFERROR(xlookup(F837,contacts!A:A,contacts!C:C),"")</f>
        <v/>
      </c>
      <c r="E837" s="19"/>
      <c r="F837" s="8" t="str">
        <f aca="false" t="array" ref="F837:F837">IFERROR(xlookup(E837,contacts!B:B,contacts!A:A),"")</f>
        <v/>
      </c>
      <c r="G837" s="19"/>
      <c r="H837" s="8" t="str">
        <f aca="false">IFERROR(__xludf.dummyfunction("IFERROR(INDEX(FILTER(addresses!B:B, (addresses!A:A=F837)*(addresses!C:C=G837)), 1), """")"),"")</f>
        <v/>
      </c>
      <c r="J837" s="10"/>
    </row>
    <row r="838" customFormat="false" ht="15.75" hidden="false" customHeight="false" outlineLevel="0" collapsed="false">
      <c r="B838" s="6" t="str">
        <f aca="false" t="array" ref="B838:B838">IFERROR(xlookup(F838,contacts!A:A,contacts!C:C),"")</f>
        <v/>
      </c>
      <c r="E838" s="19"/>
      <c r="F838" s="8" t="str">
        <f aca="false" t="array" ref="F838:F838">IFERROR(xlookup(E838,contacts!B:B,contacts!A:A),"")</f>
        <v/>
      </c>
      <c r="G838" s="19"/>
      <c r="H838" s="8" t="str">
        <f aca="false">IFERROR(__xludf.dummyfunction("IFERROR(INDEX(FILTER(addresses!B:B, (addresses!A:A=F838)*(addresses!C:C=G838)), 1), """")"),"")</f>
        <v/>
      </c>
      <c r="J838" s="10"/>
    </row>
    <row r="839" customFormat="false" ht="15.75" hidden="false" customHeight="false" outlineLevel="0" collapsed="false">
      <c r="B839" s="6" t="str">
        <f aca="false" t="array" ref="B839:B839">IFERROR(xlookup(F839,contacts!A:A,contacts!C:C),"")</f>
        <v/>
      </c>
      <c r="E839" s="19"/>
      <c r="F839" s="8" t="str">
        <f aca="false" t="array" ref="F839:F839">IFERROR(xlookup(E839,contacts!B:B,contacts!A:A),"")</f>
        <v/>
      </c>
      <c r="G839" s="19"/>
      <c r="H839" s="8" t="str">
        <f aca="false">IFERROR(__xludf.dummyfunction("IFERROR(INDEX(FILTER(addresses!B:B, (addresses!A:A=F839)*(addresses!C:C=G839)), 1), """")"),"")</f>
        <v/>
      </c>
      <c r="J839" s="10"/>
    </row>
    <row r="840" customFormat="false" ht="15.75" hidden="false" customHeight="false" outlineLevel="0" collapsed="false">
      <c r="B840" s="6" t="str">
        <f aca="false" t="array" ref="B840:B840">IFERROR(xlookup(F840,contacts!A:A,contacts!C:C),"")</f>
        <v/>
      </c>
      <c r="E840" s="19"/>
      <c r="F840" s="8" t="str">
        <f aca="false" t="array" ref="F840:F840">IFERROR(xlookup(E840,contacts!B:B,contacts!A:A),"")</f>
        <v/>
      </c>
      <c r="G840" s="19"/>
      <c r="H840" s="8" t="str">
        <f aca="false">IFERROR(__xludf.dummyfunction("IFERROR(INDEX(FILTER(addresses!B:B, (addresses!A:A=F840)*(addresses!C:C=G840)), 1), """")"),"")</f>
        <v/>
      </c>
      <c r="J840" s="10"/>
    </row>
    <row r="841" customFormat="false" ht="15.75" hidden="false" customHeight="false" outlineLevel="0" collapsed="false">
      <c r="B841" s="6" t="str">
        <f aca="false" t="array" ref="B841:B841">IFERROR(xlookup(F841,contacts!A:A,contacts!C:C),"")</f>
        <v/>
      </c>
      <c r="E841" s="19"/>
      <c r="F841" s="8" t="str">
        <f aca="false" t="array" ref="F841:F841">IFERROR(xlookup(E841,contacts!B:B,contacts!A:A),"")</f>
        <v/>
      </c>
      <c r="G841" s="19"/>
      <c r="H841" s="8" t="str">
        <f aca="false">IFERROR(__xludf.dummyfunction("IFERROR(INDEX(FILTER(addresses!B:B, (addresses!A:A=F841)*(addresses!C:C=G841)), 1), """")"),"")</f>
        <v/>
      </c>
      <c r="J841" s="10"/>
    </row>
    <row r="842" customFormat="false" ht="15.75" hidden="false" customHeight="false" outlineLevel="0" collapsed="false">
      <c r="B842" s="6" t="str">
        <f aca="false" t="array" ref="B842:B842">IFERROR(xlookup(F842,contacts!A:A,contacts!C:C),"")</f>
        <v/>
      </c>
      <c r="E842" s="19"/>
      <c r="F842" s="8" t="str">
        <f aca="false" t="array" ref="F842:F842">IFERROR(xlookup(E842,contacts!B:B,contacts!A:A),"")</f>
        <v/>
      </c>
      <c r="G842" s="19"/>
      <c r="H842" s="8" t="str">
        <f aca="false">IFERROR(__xludf.dummyfunction("IFERROR(INDEX(FILTER(addresses!B:B, (addresses!A:A=F842)*(addresses!C:C=G842)), 1), """")"),"")</f>
        <v/>
      </c>
      <c r="J842" s="10"/>
    </row>
    <row r="843" customFormat="false" ht="15.75" hidden="false" customHeight="false" outlineLevel="0" collapsed="false">
      <c r="B843" s="6" t="str">
        <f aca="false" t="array" ref="B843:B843">IFERROR(xlookup(F843,contacts!A:A,contacts!C:C),"")</f>
        <v/>
      </c>
      <c r="E843" s="19"/>
      <c r="F843" s="8" t="str">
        <f aca="false" t="array" ref="F843:F843">IFERROR(xlookup(E843,contacts!B:B,contacts!A:A),"")</f>
        <v/>
      </c>
      <c r="G843" s="19"/>
      <c r="H843" s="8" t="str">
        <f aca="false">IFERROR(__xludf.dummyfunction("IFERROR(INDEX(FILTER(addresses!B:B, (addresses!A:A=F843)*(addresses!C:C=G843)), 1), """")"),"")</f>
        <v/>
      </c>
      <c r="J843" s="10"/>
    </row>
    <row r="844" customFormat="false" ht="15.75" hidden="false" customHeight="false" outlineLevel="0" collapsed="false">
      <c r="B844" s="6" t="str">
        <f aca="false" t="array" ref="B844:B844">IFERROR(xlookup(F844,contacts!A:A,contacts!C:C),"")</f>
        <v/>
      </c>
      <c r="E844" s="19"/>
      <c r="F844" s="8" t="str">
        <f aca="false" t="array" ref="F844:F844">IFERROR(xlookup(E844,contacts!B:B,contacts!A:A),"")</f>
        <v/>
      </c>
      <c r="G844" s="19"/>
      <c r="H844" s="8" t="str">
        <f aca="false">IFERROR(__xludf.dummyfunction("IFERROR(INDEX(FILTER(addresses!B:B, (addresses!A:A=F844)*(addresses!C:C=G844)), 1), """")"),"")</f>
        <v/>
      </c>
      <c r="J844" s="10"/>
    </row>
    <row r="845" customFormat="false" ht="15.75" hidden="false" customHeight="false" outlineLevel="0" collapsed="false">
      <c r="B845" s="6" t="str">
        <f aca="false" t="array" ref="B845:B845">IFERROR(xlookup(F845,contacts!A:A,contacts!C:C),"")</f>
        <v/>
      </c>
      <c r="E845" s="19"/>
      <c r="F845" s="8" t="str">
        <f aca="false" t="array" ref="F845:F845">IFERROR(xlookup(E845,contacts!B:B,contacts!A:A),"")</f>
        <v/>
      </c>
      <c r="G845" s="19"/>
      <c r="H845" s="8" t="str">
        <f aca="false">IFERROR(__xludf.dummyfunction("IFERROR(INDEX(FILTER(addresses!B:B, (addresses!A:A=F845)*(addresses!C:C=G845)), 1), """")"),"")</f>
        <v/>
      </c>
      <c r="J845" s="10"/>
    </row>
    <row r="846" customFormat="false" ht="15.75" hidden="false" customHeight="false" outlineLevel="0" collapsed="false">
      <c r="B846" s="6" t="str">
        <f aca="false" t="array" ref="B846:B846">IFERROR(xlookup(F846,contacts!A:A,contacts!C:C),"")</f>
        <v/>
      </c>
      <c r="E846" s="19"/>
      <c r="F846" s="8" t="str">
        <f aca="false" t="array" ref="F846:F846">IFERROR(xlookup(E846,contacts!B:B,contacts!A:A),"")</f>
        <v/>
      </c>
      <c r="G846" s="19"/>
      <c r="H846" s="8" t="str">
        <f aca="false">IFERROR(__xludf.dummyfunction("IFERROR(INDEX(FILTER(addresses!B:B, (addresses!A:A=F846)*(addresses!C:C=G846)), 1), """")"),"")</f>
        <v/>
      </c>
      <c r="J846" s="10"/>
    </row>
    <row r="847" customFormat="false" ht="15.75" hidden="false" customHeight="false" outlineLevel="0" collapsed="false">
      <c r="B847" s="6" t="str">
        <f aca="false" t="array" ref="B847:B847">IFERROR(xlookup(F847,contacts!A:A,contacts!C:C),"")</f>
        <v/>
      </c>
      <c r="E847" s="19"/>
      <c r="F847" s="8" t="str">
        <f aca="false" t="array" ref="F847:F847">IFERROR(xlookup(E847,contacts!B:B,contacts!A:A),"")</f>
        <v/>
      </c>
      <c r="G847" s="19"/>
      <c r="H847" s="8" t="str">
        <f aca="false">IFERROR(__xludf.dummyfunction("IFERROR(INDEX(FILTER(addresses!B:B, (addresses!A:A=F847)*(addresses!C:C=G847)), 1), """")"),"")</f>
        <v/>
      </c>
      <c r="J847" s="10"/>
    </row>
    <row r="848" customFormat="false" ht="15.75" hidden="false" customHeight="false" outlineLevel="0" collapsed="false">
      <c r="B848" s="6" t="str">
        <f aca="false" t="array" ref="B848:B848">IFERROR(xlookup(F848,contacts!A:A,contacts!C:C),"")</f>
        <v/>
      </c>
      <c r="E848" s="19"/>
      <c r="F848" s="8" t="str">
        <f aca="false" t="array" ref="F848:F848">IFERROR(xlookup(E848,contacts!B:B,contacts!A:A),"")</f>
        <v/>
      </c>
      <c r="G848" s="19"/>
      <c r="H848" s="8" t="str">
        <f aca="false">IFERROR(__xludf.dummyfunction("IFERROR(INDEX(FILTER(addresses!B:B, (addresses!A:A=F848)*(addresses!C:C=G848)), 1), """")"),"")</f>
        <v/>
      </c>
      <c r="J848" s="10"/>
    </row>
    <row r="849" customFormat="false" ht="15.75" hidden="false" customHeight="false" outlineLevel="0" collapsed="false">
      <c r="B849" s="6" t="str">
        <f aca="false" t="array" ref="B849:B849">IFERROR(xlookup(F849,contacts!A:A,contacts!C:C),"")</f>
        <v/>
      </c>
      <c r="E849" s="19"/>
      <c r="F849" s="8" t="str">
        <f aca="false" t="array" ref="F849:F849">IFERROR(xlookup(E849,contacts!B:B,contacts!A:A),"")</f>
        <v/>
      </c>
      <c r="G849" s="19"/>
      <c r="H849" s="8" t="str">
        <f aca="false">IFERROR(__xludf.dummyfunction("IFERROR(INDEX(FILTER(addresses!B:B, (addresses!A:A=F849)*(addresses!C:C=G849)), 1), """")"),"")</f>
        <v/>
      </c>
      <c r="J849" s="10"/>
    </row>
    <row r="850" customFormat="false" ht="15.75" hidden="false" customHeight="false" outlineLevel="0" collapsed="false">
      <c r="B850" s="6" t="str">
        <f aca="false" t="array" ref="B850:B850">IFERROR(xlookup(F850,contacts!A:A,contacts!C:C),"")</f>
        <v/>
      </c>
      <c r="E850" s="19"/>
      <c r="F850" s="8" t="str">
        <f aca="false" t="array" ref="F850:F850">IFERROR(xlookup(E850,contacts!B:B,contacts!A:A),"")</f>
        <v/>
      </c>
      <c r="G850" s="19"/>
      <c r="H850" s="8" t="str">
        <f aca="false">IFERROR(__xludf.dummyfunction("IFERROR(INDEX(FILTER(addresses!B:B, (addresses!A:A=F850)*(addresses!C:C=G850)), 1), """")"),"")</f>
        <v/>
      </c>
      <c r="J850" s="10"/>
    </row>
    <row r="851" customFormat="false" ht="15.75" hidden="false" customHeight="false" outlineLevel="0" collapsed="false">
      <c r="B851" s="6" t="str">
        <f aca="false" t="array" ref="B851:B851">IFERROR(xlookup(F851,contacts!A:A,contacts!C:C),"")</f>
        <v/>
      </c>
      <c r="E851" s="19"/>
      <c r="F851" s="8" t="str">
        <f aca="false" t="array" ref="F851:F851">IFERROR(xlookup(E851,contacts!B:B,contacts!A:A),"")</f>
        <v/>
      </c>
      <c r="G851" s="19"/>
      <c r="H851" s="8" t="str">
        <f aca="false">IFERROR(__xludf.dummyfunction("IFERROR(INDEX(FILTER(addresses!B:B, (addresses!A:A=F851)*(addresses!C:C=G851)), 1), """")"),"")</f>
        <v/>
      </c>
      <c r="J851" s="10"/>
    </row>
    <row r="852" customFormat="false" ht="15.75" hidden="false" customHeight="false" outlineLevel="0" collapsed="false">
      <c r="B852" s="6" t="str">
        <f aca="false" t="array" ref="B852:B852">IFERROR(xlookup(F852,contacts!A:A,contacts!C:C),"")</f>
        <v/>
      </c>
      <c r="E852" s="19"/>
      <c r="F852" s="8" t="str">
        <f aca="false" t="array" ref="F852:F852">IFERROR(xlookup(E852,contacts!B:B,contacts!A:A),"")</f>
        <v/>
      </c>
      <c r="G852" s="19"/>
      <c r="H852" s="8" t="str">
        <f aca="false">IFERROR(__xludf.dummyfunction("IFERROR(INDEX(FILTER(addresses!B:B, (addresses!A:A=F852)*(addresses!C:C=G852)), 1), """")"),"")</f>
        <v/>
      </c>
      <c r="J852" s="10"/>
    </row>
    <row r="853" customFormat="false" ht="15.75" hidden="false" customHeight="false" outlineLevel="0" collapsed="false">
      <c r="B853" s="6" t="str">
        <f aca="false" t="array" ref="B853:B853">IFERROR(xlookup(F853,contacts!A:A,contacts!C:C),"")</f>
        <v/>
      </c>
      <c r="E853" s="19"/>
      <c r="F853" s="8" t="str">
        <f aca="false" t="array" ref="F853:F853">IFERROR(xlookup(E853,contacts!B:B,contacts!A:A),"")</f>
        <v/>
      </c>
      <c r="G853" s="19"/>
      <c r="H853" s="8" t="str">
        <f aca="false">IFERROR(__xludf.dummyfunction("IFERROR(INDEX(FILTER(addresses!B:B, (addresses!A:A=F853)*(addresses!C:C=G853)), 1), """")"),"")</f>
        <v/>
      </c>
      <c r="J853" s="10"/>
    </row>
    <row r="854" customFormat="false" ht="15.75" hidden="false" customHeight="false" outlineLevel="0" collapsed="false">
      <c r="B854" s="6" t="str">
        <f aca="false" t="array" ref="B854:B854">IFERROR(xlookup(F854,contacts!A:A,contacts!C:C),"")</f>
        <v/>
      </c>
      <c r="E854" s="19"/>
      <c r="F854" s="8" t="str">
        <f aca="false" t="array" ref="F854:F854">IFERROR(xlookup(E854,contacts!B:B,contacts!A:A),"")</f>
        <v/>
      </c>
      <c r="G854" s="19"/>
      <c r="H854" s="8" t="str">
        <f aca="false">IFERROR(__xludf.dummyfunction("IFERROR(INDEX(FILTER(addresses!B:B, (addresses!A:A=F854)*(addresses!C:C=G854)), 1), """")"),"")</f>
        <v/>
      </c>
      <c r="J854" s="10"/>
    </row>
    <row r="855" customFormat="false" ht="15.75" hidden="false" customHeight="false" outlineLevel="0" collapsed="false">
      <c r="B855" s="6" t="str">
        <f aca="false" t="array" ref="B855:B855">IFERROR(xlookup(F855,contacts!A:A,contacts!C:C),"")</f>
        <v/>
      </c>
      <c r="E855" s="19"/>
      <c r="F855" s="8" t="str">
        <f aca="false" t="array" ref="F855:F855">IFERROR(xlookup(E855,contacts!B:B,contacts!A:A),"")</f>
        <v/>
      </c>
      <c r="G855" s="19"/>
      <c r="H855" s="8" t="str">
        <f aca="false">IFERROR(__xludf.dummyfunction("IFERROR(INDEX(FILTER(addresses!B:B, (addresses!A:A=F855)*(addresses!C:C=G855)), 1), """")"),"")</f>
        <v/>
      </c>
      <c r="J855" s="10"/>
    </row>
    <row r="856" customFormat="false" ht="15.75" hidden="false" customHeight="false" outlineLevel="0" collapsed="false">
      <c r="B856" s="6" t="str">
        <f aca="false" t="array" ref="B856:B856">IFERROR(xlookup(F856,contacts!A:A,contacts!C:C),"")</f>
        <v/>
      </c>
      <c r="E856" s="19"/>
      <c r="F856" s="8" t="str">
        <f aca="false" t="array" ref="F856:F856">IFERROR(xlookup(E856,contacts!B:B,contacts!A:A),"")</f>
        <v/>
      </c>
      <c r="G856" s="19"/>
      <c r="H856" s="8" t="str">
        <f aca="false">IFERROR(__xludf.dummyfunction("IFERROR(INDEX(FILTER(addresses!B:B, (addresses!A:A=F856)*(addresses!C:C=G856)), 1), """")"),"")</f>
        <v/>
      </c>
      <c r="J856" s="10"/>
    </row>
    <row r="857" customFormat="false" ht="15.75" hidden="false" customHeight="false" outlineLevel="0" collapsed="false">
      <c r="B857" s="6" t="str">
        <f aca="false" t="array" ref="B857:B857">IFERROR(xlookup(F857,contacts!A:A,contacts!C:C),"")</f>
        <v/>
      </c>
      <c r="E857" s="19"/>
      <c r="F857" s="8" t="str">
        <f aca="false" t="array" ref="F857:F857">IFERROR(xlookup(E857,contacts!B:B,contacts!A:A),"")</f>
        <v/>
      </c>
      <c r="G857" s="19"/>
      <c r="H857" s="8" t="str">
        <f aca="false">IFERROR(__xludf.dummyfunction("IFERROR(INDEX(FILTER(addresses!B:B, (addresses!A:A=F857)*(addresses!C:C=G857)), 1), """")"),"")</f>
        <v/>
      </c>
      <c r="J857" s="10"/>
    </row>
    <row r="858" customFormat="false" ht="15.75" hidden="false" customHeight="false" outlineLevel="0" collapsed="false">
      <c r="B858" s="6" t="str">
        <f aca="false" t="array" ref="B858:B858">IFERROR(xlookup(F858,contacts!A:A,contacts!C:C),"")</f>
        <v/>
      </c>
      <c r="E858" s="19"/>
      <c r="F858" s="8" t="str">
        <f aca="false" t="array" ref="F858:F858">IFERROR(xlookup(E858,contacts!B:B,contacts!A:A),"")</f>
        <v/>
      </c>
      <c r="G858" s="19"/>
      <c r="H858" s="8" t="str">
        <f aca="false">IFERROR(__xludf.dummyfunction("IFERROR(INDEX(FILTER(addresses!B:B, (addresses!A:A=F858)*(addresses!C:C=G858)), 1), """")"),"")</f>
        <v/>
      </c>
      <c r="J858" s="10"/>
    </row>
    <row r="859" customFormat="false" ht="15.75" hidden="false" customHeight="false" outlineLevel="0" collapsed="false">
      <c r="B859" s="6" t="str">
        <f aca="false" t="array" ref="B859:B859">IFERROR(xlookup(F859,contacts!A:A,contacts!C:C),"")</f>
        <v/>
      </c>
      <c r="E859" s="19"/>
      <c r="F859" s="8" t="str">
        <f aca="false" t="array" ref="F859:F859">IFERROR(xlookup(E859,contacts!B:B,contacts!A:A),"")</f>
        <v/>
      </c>
      <c r="G859" s="19"/>
      <c r="H859" s="8" t="str">
        <f aca="false">IFERROR(__xludf.dummyfunction("IFERROR(INDEX(FILTER(addresses!B:B, (addresses!A:A=F859)*(addresses!C:C=G859)), 1), """")"),"")</f>
        <v/>
      </c>
      <c r="J859" s="10"/>
    </row>
    <row r="860" customFormat="false" ht="15.75" hidden="false" customHeight="false" outlineLevel="0" collapsed="false">
      <c r="B860" s="6" t="str">
        <f aca="false" t="array" ref="B860:B860">IFERROR(xlookup(F860,contacts!A:A,contacts!C:C),"")</f>
        <v/>
      </c>
      <c r="E860" s="19"/>
      <c r="F860" s="8" t="str">
        <f aca="false" t="array" ref="F860:F860">IFERROR(xlookup(E860,contacts!B:B,contacts!A:A),"")</f>
        <v/>
      </c>
      <c r="G860" s="19"/>
      <c r="H860" s="8" t="str">
        <f aca="false">IFERROR(__xludf.dummyfunction("IFERROR(INDEX(FILTER(addresses!B:B, (addresses!A:A=F860)*(addresses!C:C=G860)), 1), """")"),"")</f>
        <v/>
      </c>
      <c r="J860" s="10"/>
    </row>
    <row r="861" customFormat="false" ht="15.75" hidden="false" customHeight="false" outlineLevel="0" collapsed="false">
      <c r="B861" s="6" t="str">
        <f aca="false" t="array" ref="B861:B861">IFERROR(xlookup(F861,contacts!A:A,contacts!C:C),"")</f>
        <v/>
      </c>
      <c r="E861" s="19"/>
      <c r="F861" s="8" t="str">
        <f aca="false" t="array" ref="F861:F861">IFERROR(xlookup(E861,contacts!B:B,contacts!A:A),"")</f>
        <v/>
      </c>
      <c r="G861" s="19"/>
      <c r="H861" s="8" t="str">
        <f aca="false">IFERROR(__xludf.dummyfunction("IFERROR(INDEX(FILTER(addresses!B:B, (addresses!A:A=F861)*(addresses!C:C=G861)), 1), """")"),"")</f>
        <v/>
      </c>
      <c r="J861" s="10"/>
    </row>
    <row r="862" customFormat="false" ht="15.75" hidden="false" customHeight="false" outlineLevel="0" collapsed="false">
      <c r="B862" s="6" t="str">
        <f aca="false" t="array" ref="B862:B862">IFERROR(xlookup(F862,contacts!A:A,contacts!C:C),"")</f>
        <v/>
      </c>
      <c r="E862" s="19"/>
      <c r="F862" s="8" t="str">
        <f aca="false" t="array" ref="F862:F862">IFERROR(xlookup(E862,contacts!B:B,contacts!A:A),"")</f>
        <v/>
      </c>
      <c r="G862" s="19"/>
      <c r="H862" s="8" t="str">
        <f aca="false">IFERROR(__xludf.dummyfunction("IFERROR(INDEX(FILTER(addresses!B:B, (addresses!A:A=F862)*(addresses!C:C=G862)), 1), """")"),"")</f>
        <v/>
      </c>
      <c r="J862" s="10"/>
    </row>
    <row r="863" customFormat="false" ht="15.75" hidden="false" customHeight="false" outlineLevel="0" collapsed="false">
      <c r="B863" s="6" t="str">
        <f aca="false" t="array" ref="B863:B863">IFERROR(xlookup(F863,contacts!A:A,contacts!C:C),"")</f>
        <v/>
      </c>
      <c r="E863" s="19"/>
      <c r="F863" s="8" t="str">
        <f aca="false" t="array" ref="F863:F863">IFERROR(xlookup(E863,contacts!B:B,contacts!A:A),"")</f>
        <v/>
      </c>
      <c r="G863" s="19"/>
      <c r="H863" s="8" t="str">
        <f aca="false">IFERROR(__xludf.dummyfunction("IFERROR(INDEX(FILTER(addresses!B:B, (addresses!A:A=F863)*(addresses!C:C=G863)), 1), """")"),"")</f>
        <v/>
      </c>
      <c r="J863" s="10"/>
    </row>
    <row r="864" customFormat="false" ht="15.75" hidden="false" customHeight="false" outlineLevel="0" collapsed="false">
      <c r="B864" s="6" t="str">
        <f aca="false" t="array" ref="B864:B864">IFERROR(xlookup(F864,contacts!A:A,contacts!C:C),"")</f>
        <v/>
      </c>
      <c r="E864" s="19"/>
      <c r="F864" s="8" t="str">
        <f aca="false" t="array" ref="F864:F864">IFERROR(xlookup(E864,contacts!B:B,contacts!A:A),"")</f>
        <v/>
      </c>
      <c r="G864" s="19"/>
      <c r="H864" s="8" t="str">
        <f aca="false">IFERROR(__xludf.dummyfunction("IFERROR(INDEX(FILTER(addresses!B:B, (addresses!A:A=F864)*(addresses!C:C=G864)), 1), """")"),"")</f>
        <v/>
      </c>
      <c r="J864" s="10"/>
    </row>
    <row r="865" customFormat="false" ht="15.75" hidden="false" customHeight="false" outlineLevel="0" collapsed="false">
      <c r="B865" s="6" t="str">
        <f aca="false" t="array" ref="B865:B865">IFERROR(xlookup(F865,contacts!A:A,contacts!C:C),"")</f>
        <v/>
      </c>
      <c r="E865" s="19"/>
      <c r="F865" s="8" t="str">
        <f aca="false" t="array" ref="F865:F865">IFERROR(xlookup(E865,contacts!B:B,contacts!A:A),"")</f>
        <v/>
      </c>
      <c r="G865" s="19"/>
      <c r="H865" s="8" t="str">
        <f aca="false">IFERROR(__xludf.dummyfunction("IFERROR(INDEX(FILTER(addresses!B:B, (addresses!A:A=F865)*(addresses!C:C=G865)), 1), """")"),"")</f>
        <v/>
      </c>
      <c r="J865" s="10"/>
    </row>
    <row r="866" customFormat="false" ht="15.75" hidden="false" customHeight="false" outlineLevel="0" collapsed="false">
      <c r="B866" s="6" t="str">
        <f aca="false" t="array" ref="B866:B866">IFERROR(xlookup(F866,contacts!A:A,contacts!C:C),"")</f>
        <v/>
      </c>
      <c r="E866" s="19"/>
      <c r="F866" s="8" t="str">
        <f aca="false" t="array" ref="F866:F866">IFERROR(xlookup(E866,contacts!B:B,contacts!A:A),"")</f>
        <v/>
      </c>
      <c r="G866" s="19"/>
      <c r="H866" s="8" t="str">
        <f aca="false">IFERROR(__xludf.dummyfunction("IFERROR(INDEX(FILTER(addresses!B:B, (addresses!A:A=F866)*(addresses!C:C=G866)), 1), """")"),"")</f>
        <v/>
      </c>
      <c r="J866" s="10"/>
    </row>
    <row r="867" customFormat="false" ht="15.75" hidden="false" customHeight="false" outlineLevel="0" collapsed="false">
      <c r="B867" s="6" t="str">
        <f aca="false" t="array" ref="B867:B867">IFERROR(xlookup(F867,contacts!A:A,contacts!C:C),"")</f>
        <v/>
      </c>
      <c r="E867" s="19"/>
      <c r="F867" s="8" t="str">
        <f aca="false" t="array" ref="F867:F867">IFERROR(xlookup(E867,contacts!B:B,contacts!A:A),"")</f>
        <v/>
      </c>
      <c r="G867" s="19"/>
      <c r="H867" s="8" t="str">
        <f aca="false">IFERROR(__xludf.dummyfunction("IFERROR(INDEX(FILTER(addresses!B:B, (addresses!A:A=F867)*(addresses!C:C=G867)), 1), """")"),"")</f>
        <v/>
      </c>
      <c r="J867" s="10"/>
    </row>
    <row r="868" customFormat="false" ht="15.75" hidden="false" customHeight="false" outlineLevel="0" collapsed="false">
      <c r="B868" s="6" t="str">
        <f aca="false" t="array" ref="B868:B868">IFERROR(xlookup(F868,contacts!A:A,contacts!C:C),"")</f>
        <v/>
      </c>
      <c r="E868" s="19"/>
      <c r="F868" s="8" t="str">
        <f aca="false" t="array" ref="F868:F868">IFERROR(xlookup(E868,contacts!B:B,contacts!A:A),"")</f>
        <v/>
      </c>
      <c r="G868" s="19"/>
      <c r="H868" s="8" t="str">
        <f aca="false">IFERROR(__xludf.dummyfunction("IFERROR(INDEX(FILTER(addresses!B:B, (addresses!A:A=F868)*(addresses!C:C=G868)), 1), """")"),"")</f>
        <v/>
      </c>
      <c r="J868" s="10"/>
    </row>
    <row r="869" customFormat="false" ht="15.75" hidden="false" customHeight="false" outlineLevel="0" collapsed="false">
      <c r="B869" s="6" t="str">
        <f aca="false" t="array" ref="B869:B869">IFERROR(xlookup(F869,contacts!A:A,contacts!C:C),"")</f>
        <v/>
      </c>
      <c r="E869" s="19"/>
      <c r="F869" s="8" t="str">
        <f aca="false" t="array" ref="F869:F869">IFERROR(xlookup(E869,contacts!B:B,contacts!A:A),"")</f>
        <v/>
      </c>
      <c r="G869" s="19"/>
      <c r="H869" s="8" t="str">
        <f aca="false">IFERROR(__xludf.dummyfunction("IFERROR(INDEX(FILTER(addresses!B:B, (addresses!A:A=F869)*(addresses!C:C=G869)), 1), """")"),"")</f>
        <v/>
      </c>
      <c r="J869" s="10"/>
    </row>
    <row r="870" customFormat="false" ht="15.75" hidden="false" customHeight="false" outlineLevel="0" collapsed="false">
      <c r="B870" s="6" t="str">
        <f aca="false" t="array" ref="B870:B870">IFERROR(xlookup(F870,contacts!A:A,contacts!C:C),"")</f>
        <v/>
      </c>
      <c r="E870" s="19"/>
      <c r="F870" s="8" t="str">
        <f aca="false" t="array" ref="F870:F870">IFERROR(xlookup(E870,contacts!B:B,contacts!A:A),"")</f>
        <v/>
      </c>
      <c r="G870" s="19"/>
      <c r="H870" s="8" t="str">
        <f aca="false">IFERROR(__xludf.dummyfunction("IFERROR(INDEX(FILTER(addresses!B:B, (addresses!A:A=F870)*(addresses!C:C=G870)), 1), """")"),"")</f>
        <v/>
      </c>
      <c r="J870" s="10"/>
    </row>
    <row r="871" customFormat="false" ht="15.75" hidden="false" customHeight="false" outlineLevel="0" collapsed="false">
      <c r="B871" s="6" t="str">
        <f aca="false" t="array" ref="B871:B871">IFERROR(xlookup(F871,contacts!A:A,contacts!C:C),"")</f>
        <v/>
      </c>
      <c r="E871" s="19"/>
      <c r="F871" s="8" t="str">
        <f aca="false" t="array" ref="F871:F871">IFERROR(xlookup(E871,contacts!B:B,contacts!A:A),"")</f>
        <v/>
      </c>
      <c r="G871" s="19"/>
      <c r="H871" s="8" t="str">
        <f aca="false">IFERROR(__xludf.dummyfunction("IFERROR(INDEX(FILTER(addresses!B:B, (addresses!A:A=F871)*(addresses!C:C=G871)), 1), """")"),"")</f>
        <v/>
      </c>
      <c r="J871" s="10"/>
    </row>
    <row r="872" customFormat="false" ht="15.75" hidden="false" customHeight="false" outlineLevel="0" collapsed="false">
      <c r="B872" s="6" t="str">
        <f aca="false" t="array" ref="B872:B872">IFERROR(xlookup(F872,contacts!A:A,contacts!C:C),"")</f>
        <v/>
      </c>
      <c r="E872" s="19"/>
      <c r="F872" s="8" t="str">
        <f aca="false" t="array" ref="F872:F872">IFERROR(xlookup(E872,contacts!B:B,contacts!A:A),"")</f>
        <v/>
      </c>
      <c r="G872" s="19"/>
      <c r="H872" s="8" t="str">
        <f aca="false">IFERROR(__xludf.dummyfunction("IFERROR(INDEX(FILTER(addresses!B:B, (addresses!A:A=F872)*(addresses!C:C=G872)), 1), """")"),"")</f>
        <v/>
      </c>
      <c r="J872" s="10"/>
    </row>
    <row r="873" customFormat="false" ht="15.75" hidden="false" customHeight="false" outlineLevel="0" collapsed="false">
      <c r="B873" s="6" t="str">
        <f aca="false" t="array" ref="B873:B873">IFERROR(xlookup(F873,contacts!A:A,contacts!C:C),"")</f>
        <v/>
      </c>
      <c r="E873" s="19"/>
      <c r="F873" s="8" t="str">
        <f aca="false" t="array" ref="F873:F873">IFERROR(xlookup(E873,contacts!B:B,contacts!A:A),"")</f>
        <v/>
      </c>
      <c r="G873" s="19"/>
      <c r="H873" s="8" t="str">
        <f aca="false">IFERROR(__xludf.dummyfunction("IFERROR(INDEX(FILTER(addresses!B:B, (addresses!A:A=F873)*(addresses!C:C=G873)), 1), """")"),"")</f>
        <v/>
      </c>
      <c r="J873" s="10"/>
    </row>
    <row r="874" customFormat="false" ht="15.75" hidden="false" customHeight="false" outlineLevel="0" collapsed="false">
      <c r="B874" s="6" t="str">
        <f aca="false" t="array" ref="B874:B874">IFERROR(xlookup(F874,contacts!A:A,contacts!C:C),"")</f>
        <v/>
      </c>
      <c r="E874" s="19"/>
      <c r="F874" s="8" t="str">
        <f aca="false" t="array" ref="F874:F874">IFERROR(xlookup(E874,contacts!B:B,contacts!A:A),"")</f>
        <v/>
      </c>
      <c r="G874" s="19"/>
      <c r="H874" s="8" t="str">
        <f aca="false">IFERROR(__xludf.dummyfunction("IFERROR(INDEX(FILTER(addresses!B:B, (addresses!A:A=F874)*(addresses!C:C=G874)), 1), """")"),"")</f>
        <v/>
      </c>
      <c r="J874" s="10"/>
    </row>
    <row r="875" customFormat="false" ht="15.75" hidden="false" customHeight="false" outlineLevel="0" collapsed="false">
      <c r="B875" s="6" t="str">
        <f aca="false" t="array" ref="B875:B875">IFERROR(xlookup(F875,contacts!A:A,contacts!C:C),"")</f>
        <v/>
      </c>
      <c r="E875" s="19"/>
      <c r="F875" s="8" t="str">
        <f aca="false" t="array" ref="F875:F875">IFERROR(xlookup(E875,contacts!B:B,contacts!A:A),"")</f>
        <v/>
      </c>
      <c r="G875" s="19"/>
      <c r="H875" s="8" t="str">
        <f aca="false">IFERROR(__xludf.dummyfunction("IFERROR(INDEX(FILTER(addresses!B:B, (addresses!A:A=F875)*(addresses!C:C=G875)), 1), """")"),"")</f>
        <v/>
      </c>
      <c r="J875" s="10"/>
    </row>
    <row r="876" customFormat="false" ht="15.75" hidden="false" customHeight="false" outlineLevel="0" collapsed="false">
      <c r="B876" s="6" t="str">
        <f aca="false" t="array" ref="B876:B876">IFERROR(xlookup(F876,contacts!A:A,contacts!C:C),"")</f>
        <v/>
      </c>
      <c r="E876" s="19"/>
      <c r="F876" s="8" t="str">
        <f aca="false" t="array" ref="F876:F876">IFERROR(xlookup(E876,contacts!B:B,contacts!A:A),"")</f>
        <v/>
      </c>
      <c r="G876" s="19"/>
      <c r="H876" s="8" t="str">
        <f aca="false">IFERROR(__xludf.dummyfunction("IFERROR(INDEX(FILTER(addresses!B:B, (addresses!A:A=F876)*(addresses!C:C=G876)), 1), """")"),"")</f>
        <v/>
      </c>
      <c r="J876" s="10"/>
    </row>
    <row r="877" customFormat="false" ht="15.75" hidden="false" customHeight="false" outlineLevel="0" collapsed="false">
      <c r="B877" s="6" t="str">
        <f aca="false" t="array" ref="B877:B877">IFERROR(xlookup(F877,contacts!A:A,contacts!C:C),"")</f>
        <v/>
      </c>
      <c r="E877" s="19"/>
      <c r="F877" s="8" t="str">
        <f aca="false" t="array" ref="F877:F877">IFERROR(xlookup(E877,contacts!B:B,contacts!A:A),"")</f>
        <v/>
      </c>
      <c r="G877" s="19"/>
      <c r="H877" s="8" t="str">
        <f aca="false">IFERROR(__xludf.dummyfunction("IFERROR(INDEX(FILTER(addresses!B:B, (addresses!A:A=F877)*(addresses!C:C=G877)), 1), """")"),"")</f>
        <v/>
      </c>
      <c r="J877" s="10"/>
    </row>
    <row r="878" customFormat="false" ht="15.75" hidden="false" customHeight="false" outlineLevel="0" collapsed="false">
      <c r="B878" s="6" t="str">
        <f aca="false" t="array" ref="B878:B878">IFERROR(xlookup(F878,contacts!A:A,contacts!C:C),"")</f>
        <v/>
      </c>
      <c r="E878" s="19"/>
      <c r="F878" s="8" t="str">
        <f aca="false" t="array" ref="F878:F878">IFERROR(xlookup(E878,contacts!B:B,contacts!A:A),"")</f>
        <v/>
      </c>
      <c r="G878" s="19"/>
      <c r="H878" s="8" t="str">
        <f aca="false">IFERROR(__xludf.dummyfunction("IFERROR(INDEX(FILTER(addresses!B:B, (addresses!A:A=F878)*(addresses!C:C=G878)), 1), """")"),"")</f>
        <v/>
      </c>
      <c r="J878" s="10"/>
    </row>
    <row r="879" customFormat="false" ht="15.75" hidden="false" customHeight="false" outlineLevel="0" collapsed="false">
      <c r="B879" s="6" t="str">
        <f aca="false" t="array" ref="B879:B879">IFERROR(xlookup(F879,contacts!A:A,contacts!C:C),"")</f>
        <v/>
      </c>
      <c r="E879" s="19"/>
      <c r="F879" s="8" t="str">
        <f aca="false" t="array" ref="F879:F879">IFERROR(xlookup(E879,contacts!B:B,contacts!A:A),"")</f>
        <v/>
      </c>
      <c r="G879" s="19"/>
      <c r="H879" s="8" t="str">
        <f aca="false">IFERROR(__xludf.dummyfunction("IFERROR(INDEX(FILTER(addresses!B:B, (addresses!A:A=F879)*(addresses!C:C=G879)), 1), """")"),"")</f>
        <v/>
      </c>
      <c r="J879" s="10"/>
    </row>
    <row r="880" customFormat="false" ht="15.75" hidden="false" customHeight="false" outlineLevel="0" collapsed="false">
      <c r="B880" s="6" t="str">
        <f aca="false" t="array" ref="B880:B880">IFERROR(xlookup(F880,contacts!A:A,contacts!C:C),"")</f>
        <v/>
      </c>
      <c r="E880" s="19"/>
      <c r="F880" s="8" t="str">
        <f aca="false" t="array" ref="F880:F880">IFERROR(xlookup(E880,contacts!B:B,contacts!A:A),"")</f>
        <v/>
      </c>
      <c r="G880" s="19"/>
      <c r="H880" s="8" t="str">
        <f aca="false">IFERROR(__xludf.dummyfunction("IFERROR(INDEX(FILTER(addresses!B:B, (addresses!A:A=F880)*(addresses!C:C=G880)), 1), """")"),"")</f>
        <v/>
      </c>
      <c r="J880" s="10"/>
    </row>
    <row r="881" customFormat="false" ht="15.75" hidden="false" customHeight="false" outlineLevel="0" collapsed="false">
      <c r="B881" s="6" t="str">
        <f aca="false" t="array" ref="B881:B881">IFERROR(xlookup(F881,contacts!A:A,contacts!C:C),"")</f>
        <v/>
      </c>
      <c r="E881" s="19"/>
      <c r="F881" s="8" t="str">
        <f aca="false" t="array" ref="F881:F881">IFERROR(xlookup(E881,contacts!B:B,contacts!A:A),"")</f>
        <v/>
      </c>
      <c r="G881" s="19"/>
      <c r="H881" s="8" t="str">
        <f aca="false">IFERROR(__xludf.dummyfunction("IFERROR(INDEX(FILTER(addresses!B:B, (addresses!A:A=F881)*(addresses!C:C=G881)), 1), """")"),"")</f>
        <v/>
      </c>
      <c r="J881" s="10"/>
    </row>
    <row r="882" customFormat="false" ht="15.75" hidden="false" customHeight="false" outlineLevel="0" collapsed="false">
      <c r="B882" s="6" t="str">
        <f aca="false" t="array" ref="B882:B882">IFERROR(xlookup(F882,contacts!A:A,contacts!C:C),"")</f>
        <v/>
      </c>
      <c r="E882" s="19"/>
      <c r="F882" s="8" t="str">
        <f aca="false" t="array" ref="F882:F882">IFERROR(xlookup(E882,contacts!B:B,contacts!A:A),"")</f>
        <v/>
      </c>
      <c r="G882" s="19"/>
      <c r="H882" s="8" t="str">
        <f aca="false">IFERROR(__xludf.dummyfunction("IFERROR(INDEX(FILTER(addresses!B:B, (addresses!A:A=F882)*(addresses!C:C=G882)), 1), """")"),"")</f>
        <v/>
      </c>
      <c r="J882" s="10"/>
    </row>
    <row r="883" customFormat="false" ht="15.75" hidden="false" customHeight="false" outlineLevel="0" collapsed="false">
      <c r="B883" s="6" t="str">
        <f aca="false" t="array" ref="B883:B883">IFERROR(xlookup(F883,contacts!A:A,contacts!C:C),"")</f>
        <v/>
      </c>
      <c r="E883" s="19"/>
      <c r="F883" s="8" t="str">
        <f aca="false" t="array" ref="F883:F883">IFERROR(xlookup(E883,contacts!B:B,contacts!A:A),"")</f>
        <v/>
      </c>
      <c r="G883" s="19"/>
      <c r="H883" s="8" t="str">
        <f aca="false">IFERROR(__xludf.dummyfunction("IFERROR(INDEX(FILTER(addresses!B:B, (addresses!A:A=F883)*(addresses!C:C=G883)), 1), """")"),"")</f>
        <v/>
      </c>
      <c r="J883" s="10"/>
    </row>
    <row r="884" customFormat="false" ht="15.75" hidden="false" customHeight="false" outlineLevel="0" collapsed="false">
      <c r="B884" s="6" t="str">
        <f aca="false" t="array" ref="B884:B884">IFERROR(xlookup(F884,contacts!A:A,contacts!C:C),"")</f>
        <v/>
      </c>
      <c r="E884" s="19"/>
      <c r="F884" s="8" t="str">
        <f aca="false" t="array" ref="F884:F884">IFERROR(xlookup(E884,contacts!B:B,contacts!A:A),"")</f>
        <v/>
      </c>
      <c r="G884" s="19"/>
      <c r="H884" s="8" t="str">
        <f aca="false">IFERROR(__xludf.dummyfunction("IFERROR(INDEX(FILTER(addresses!B:B, (addresses!A:A=F884)*(addresses!C:C=G884)), 1), """")"),"")</f>
        <v/>
      </c>
      <c r="J884" s="10"/>
    </row>
    <row r="885" customFormat="false" ht="15.75" hidden="false" customHeight="false" outlineLevel="0" collapsed="false">
      <c r="B885" s="6" t="str">
        <f aca="false" t="array" ref="B885:B885">IFERROR(xlookup(F885,contacts!A:A,contacts!C:C),"")</f>
        <v/>
      </c>
      <c r="E885" s="19"/>
      <c r="F885" s="8" t="str">
        <f aca="false" t="array" ref="F885:F885">IFERROR(xlookup(E885,contacts!B:B,contacts!A:A),"")</f>
        <v/>
      </c>
      <c r="G885" s="19"/>
      <c r="H885" s="8" t="str">
        <f aca="false">IFERROR(__xludf.dummyfunction("IFERROR(INDEX(FILTER(addresses!B:B, (addresses!A:A=F885)*(addresses!C:C=G885)), 1), """")"),"")</f>
        <v/>
      </c>
      <c r="J885" s="10"/>
    </row>
    <row r="886" customFormat="false" ht="15.75" hidden="false" customHeight="false" outlineLevel="0" collapsed="false">
      <c r="B886" s="6" t="str">
        <f aca="false" t="array" ref="B886:B886">IFERROR(xlookup(F886,contacts!A:A,contacts!C:C),"")</f>
        <v/>
      </c>
      <c r="E886" s="19"/>
      <c r="F886" s="8" t="str">
        <f aca="false" t="array" ref="F886:F886">IFERROR(xlookup(E886,contacts!B:B,contacts!A:A),"")</f>
        <v/>
      </c>
      <c r="G886" s="19"/>
      <c r="H886" s="8" t="str">
        <f aca="false">IFERROR(__xludf.dummyfunction("IFERROR(INDEX(FILTER(addresses!B:B, (addresses!A:A=F886)*(addresses!C:C=G886)), 1), """")"),"")</f>
        <v/>
      </c>
      <c r="J886" s="10"/>
    </row>
    <row r="887" customFormat="false" ht="15.75" hidden="false" customHeight="false" outlineLevel="0" collapsed="false">
      <c r="B887" s="6" t="str">
        <f aca="false" t="array" ref="B887:B887">IFERROR(xlookup(F887,contacts!A:A,contacts!C:C),"")</f>
        <v/>
      </c>
      <c r="E887" s="19"/>
      <c r="F887" s="8" t="str">
        <f aca="false" t="array" ref="F887:F887">IFERROR(xlookup(E887,contacts!B:B,contacts!A:A),"")</f>
        <v/>
      </c>
      <c r="G887" s="19"/>
      <c r="H887" s="8" t="str">
        <f aca="false">IFERROR(__xludf.dummyfunction("IFERROR(INDEX(FILTER(addresses!B:B, (addresses!A:A=F887)*(addresses!C:C=G887)), 1), """")"),"")</f>
        <v/>
      </c>
      <c r="J887" s="10"/>
    </row>
    <row r="888" customFormat="false" ht="15.75" hidden="false" customHeight="false" outlineLevel="0" collapsed="false">
      <c r="B888" s="6" t="str">
        <f aca="false" t="array" ref="B888:B888">IFERROR(xlookup(F888,contacts!A:A,contacts!C:C),"")</f>
        <v/>
      </c>
      <c r="E888" s="19"/>
      <c r="F888" s="8" t="str">
        <f aca="false" t="array" ref="F888:F888">IFERROR(xlookup(E888,contacts!B:B,contacts!A:A),"")</f>
        <v/>
      </c>
      <c r="G888" s="19"/>
      <c r="H888" s="8" t="str">
        <f aca="false">IFERROR(__xludf.dummyfunction("IFERROR(INDEX(FILTER(addresses!B:B, (addresses!A:A=F888)*(addresses!C:C=G888)), 1), """")"),"")</f>
        <v/>
      </c>
      <c r="J888" s="10"/>
    </row>
    <row r="889" customFormat="false" ht="15.75" hidden="false" customHeight="false" outlineLevel="0" collapsed="false">
      <c r="B889" s="6" t="str">
        <f aca="false" t="array" ref="B889:B889">IFERROR(xlookup(F889,contacts!A:A,contacts!C:C),"")</f>
        <v/>
      </c>
      <c r="E889" s="19"/>
      <c r="F889" s="8" t="str">
        <f aca="false" t="array" ref="F889:F889">IFERROR(xlookup(E889,contacts!B:B,contacts!A:A),"")</f>
        <v/>
      </c>
      <c r="G889" s="19"/>
      <c r="H889" s="8" t="str">
        <f aca="false">IFERROR(__xludf.dummyfunction("IFERROR(INDEX(FILTER(addresses!B:B, (addresses!A:A=F889)*(addresses!C:C=G889)), 1), """")"),"")</f>
        <v/>
      </c>
      <c r="J889" s="10"/>
    </row>
    <row r="890" customFormat="false" ht="15.75" hidden="false" customHeight="false" outlineLevel="0" collapsed="false">
      <c r="B890" s="6" t="str">
        <f aca="false" t="array" ref="B890:B890">IFERROR(xlookup(F890,contacts!A:A,contacts!C:C),"")</f>
        <v/>
      </c>
      <c r="E890" s="19"/>
      <c r="F890" s="8" t="str">
        <f aca="false" t="array" ref="F890:F890">IFERROR(xlookup(E890,contacts!B:B,contacts!A:A),"")</f>
        <v/>
      </c>
      <c r="G890" s="19"/>
      <c r="H890" s="8" t="str">
        <f aca="false">IFERROR(__xludf.dummyfunction("IFERROR(INDEX(FILTER(addresses!B:B, (addresses!A:A=F890)*(addresses!C:C=G890)), 1), """")"),"")</f>
        <v/>
      </c>
      <c r="J890" s="10"/>
    </row>
    <row r="891" customFormat="false" ht="15.75" hidden="false" customHeight="false" outlineLevel="0" collapsed="false">
      <c r="B891" s="6" t="str">
        <f aca="false" t="array" ref="B891:B891">IFERROR(xlookup(F891,contacts!A:A,contacts!C:C),"")</f>
        <v/>
      </c>
      <c r="E891" s="19"/>
      <c r="F891" s="8" t="str">
        <f aca="false" t="array" ref="F891:F891">IFERROR(xlookup(E891,contacts!B:B,contacts!A:A),"")</f>
        <v/>
      </c>
      <c r="G891" s="19"/>
      <c r="H891" s="8" t="str">
        <f aca="false">IFERROR(__xludf.dummyfunction("IFERROR(INDEX(FILTER(addresses!B:B, (addresses!A:A=F891)*(addresses!C:C=G891)), 1), """")"),"")</f>
        <v/>
      </c>
      <c r="J891" s="10"/>
    </row>
    <row r="892" customFormat="false" ht="15.75" hidden="false" customHeight="false" outlineLevel="0" collapsed="false">
      <c r="B892" s="6" t="str">
        <f aca="false" t="array" ref="B892:B892">IFERROR(xlookup(F892,contacts!A:A,contacts!C:C),"")</f>
        <v/>
      </c>
      <c r="E892" s="19"/>
      <c r="F892" s="8" t="str">
        <f aca="false" t="array" ref="F892:F892">IFERROR(xlookup(E892,contacts!B:B,contacts!A:A),"")</f>
        <v/>
      </c>
      <c r="G892" s="19"/>
      <c r="H892" s="8" t="str">
        <f aca="false">IFERROR(__xludf.dummyfunction("IFERROR(INDEX(FILTER(addresses!B:B, (addresses!A:A=F892)*(addresses!C:C=G892)), 1), """")"),"")</f>
        <v/>
      </c>
      <c r="J892" s="10"/>
    </row>
    <row r="893" customFormat="false" ht="15.75" hidden="false" customHeight="false" outlineLevel="0" collapsed="false">
      <c r="B893" s="6" t="str">
        <f aca="false" t="array" ref="B893:B893">IFERROR(xlookup(F893,contacts!A:A,contacts!C:C),"")</f>
        <v/>
      </c>
      <c r="E893" s="19"/>
      <c r="F893" s="8" t="str">
        <f aca="false" t="array" ref="F893:F893">IFERROR(xlookup(E893,contacts!B:B,contacts!A:A),"")</f>
        <v/>
      </c>
      <c r="G893" s="19"/>
      <c r="H893" s="8" t="str">
        <f aca="false">IFERROR(__xludf.dummyfunction("IFERROR(INDEX(FILTER(addresses!B:B, (addresses!A:A=F893)*(addresses!C:C=G893)), 1), """")"),"")</f>
        <v/>
      </c>
      <c r="J893" s="10"/>
    </row>
    <row r="894" customFormat="false" ht="15.75" hidden="false" customHeight="false" outlineLevel="0" collapsed="false">
      <c r="B894" s="6" t="str">
        <f aca="false" t="array" ref="B894:B894">IFERROR(xlookup(F894,contacts!A:A,contacts!C:C),"")</f>
        <v/>
      </c>
      <c r="E894" s="19"/>
      <c r="F894" s="8" t="str">
        <f aca="false" t="array" ref="F894:F894">IFERROR(xlookup(E894,contacts!B:B,contacts!A:A),"")</f>
        <v/>
      </c>
      <c r="G894" s="19"/>
      <c r="H894" s="8" t="str">
        <f aca="false">IFERROR(__xludf.dummyfunction("IFERROR(INDEX(FILTER(addresses!B:B, (addresses!A:A=F894)*(addresses!C:C=G894)), 1), """")"),"")</f>
        <v/>
      </c>
      <c r="J894" s="10"/>
    </row>
    <row r="895" customFormat="false" ht="15.75" hidden="false" customHeight="false" outlineLevel="0" collapsed="false">
      <c r="B895" s="6" t="str">
        <f aca="false" t="array" ref="B895:B895">IFERROR(xlookup(F895,contacts!A:A,contacts!C:C),"")</f>
        <v/>
      </c>
      <c r="E895" s="19"/>
      <c r="F895" s="8" t="str">
        <f aca="false" t="array" ref="F895:F895">IFERROR(xlookup(E895,contacts!B:B,contacts!A:A),"")</f>
        <v/>
      </c>
      <c r="G895" s="19"/>
      <c r="H895" s="8" t="str">
        <f aca="false">IFERROR(__xludf.dummyfunction("IFERROR(INDEX(FILTER(addresses!B:B, (addresses!A:A=F895)*(addresses!C:C=G895)), 1), """")"),"")</f>
        <v/>
      </c>
      <c r="J895" s="10"/>
    </row>
    <row r="896" customFormat="false" ht="15.75" hidden="false" customHeight="false" outlineLevel="0" collapsed="false">
      <c r="B896" s="6" t="str">
        <f aca="false" t="array" ref="B896:B896">IFERROR(xlookup(F896,contacts!A:A,contacts!C:C),"")</f>
        <v/>
      </c>
      <c r="E896" s="19"/>
      <c r="F896" s="8" t="str">
        <f aca="false" t="array" ref="F896:F896">IFERROR(xlookup(E896,contacts!B:B,contacts!A:A),"")</f>
        <v/>
      </c>
      <c r="G896" s="19"/>
      <c r="H896" s="8" t="str">
        <f aca="false">IFERROR(__xludf.dummyfunction("IFERROR(INDEX(FILTER(addresses!B:B, (addresses!A:A=F896)*(addresses!C:C=G896)), 1), """")"),"")</f>
        <v/>
      </c>
      <c r="J896" s="10"/>
    </row>
    <row r="897" customFormat="false" ht="15.75" hidden="false" customHeight="false" outlineLevel="0" collapsed="false">
      <c r="B897" s="6" t="str">
        <f aca="false" t="array" ref="B897:B897">IFERROR(xlookup(F897,contacts!A:A,contacts!C:C),"")</f>
        <v/>
      </c>
      <c r="E897" s="19"/>
      <c r="F897" s="8" t="str">
        <f aca="false" t="array" ref="F897:F897">IFERROR(xlookup(E897,contacts!B:B,contacts!A:A),"")</f>
        <v/>
      </c>
      <c r="G897" s="19"/>
      <c r="H897" s="8" t="str">
        <f aca="false">IFERROR(__xludf.dummyfunction("IFERROR(INDEX(FILTER(addresses!B:B, (addresses!A:A=F897)*(addresses!C:C=G897)), 1), """")"),"")</f>
        <v/>
      </c>
      <c r="J897" s="10"/>
    </row>
    <row r="898" customFormat="false" ht="15.75" hidden="false" customHeight="false" outlineLevel="0" collapsed="false">
      <c r="B898" s="6" t="str">
        <f aca="false" t="array" ref="B898:B898">IFERROR(xlookup(F898,contacts!A:A,contacts!C:C),"")</f>
        <v/>
      </c>
      <c r="E898" s="19"/>
      <c r="F898" s="8" t="str">
        <f aca="false" t="array" ref="F898:F898">IFERROR(xlookup(E898,contacts!B:B,contacts!A:A),"")</f>
        <v/>
      </c>
      <c r="G898" s="19"/>
      <c r="H898" s="8" t="str">
        <f aca="false">IFERROR(__xludf.dummyfunction("IFERROR(INDEX(FILTER(addresses!B:B, (addresses!A:A=F898)*(addresses!C:C=G898)), 1), """")"),"")</f>
        <v/>
      </c>
      <c r="J898" s="10"/>
    </row>
    <row r="899" customFormat="false" ht="15.75" hidden="false" customHeight="false" outlineLevel="0" collapsed="false">
      <c r="B899" s="6" t="str">
        <f aca="false" t="array" ref="B899:B899">IFERROR(xlookup(F899,contacts!A:A,contacts!C:C),"")</f>
        <v/>
      </c>
      <c r="E899" s="19"/>
      <c r="F899" s="8" t="str">
        <f aca="false" t="array" ref="F899:F899">IFERROR(xlookup(E899,contacts!B:B,contacts!A:A),"")</f>
        <v/>
      </c>
      <c r="G899" s="19"/>
      <c r="H899" s="8" t="str">
        <f aca="false">IFERROR(__xludf.dummyfunction("IFERROR(INDEX(FILTER(addresses!B:B, (addresses!A:A=F899)*(addresses!C:C=G899)), 1), """")"),"")</f>
        <v/>
      </c>
      <c r="J899" s="10"/>
    </row>
    <row r="900" customFormat="false" ht="15.75" hidden="false" customHeight="false" outlineLevel="0" collapsed="false">
      <c r="B900" s="6" t="str">
        <f aca="false" t="array" ref="B900:B900">IFERROR(xlookup(F900,contacts!A:A,contacts!C:C),"")</f>
        <v/>
      </c>
      <c r="E900" s="19"/>
      <c r="F900" s="8" t="str">
        <f aca="false" t="array" ref="F900:F900">IFERROR(xlookup(E900,contacts!B:B,contacts!A:A),"")</f>
        <v/>
      </c>
      <c r="G900" s="19"/>
      <c r="H900" s="8" t="str">
        <f aca="false">IFERROR(__xludf.dummyfunction("IFERROR(INDEX(FILTER(addresses!B:B, (addresses!A:A=F900)*(addresses!C:C=G900)), 1), """")"),"")</f>
        <v/>
      </c>
      <c r="J900" s="10"/>
    </row>
    <row r="901" customFormat="false" ht="15.75" hidden="false" customHeight="false" outlineLevel="0" collapsed="false">
      <c r="B901" s="6" t="str">
        <f aca="false" t="array" ref="B901:B901">IFERROR(xlookup(F901,contacts!A:A,contacts!C:C),"")</f>
        <v/>
      </c>
      <c r="E901" s="19"/>
      <c r="F901" s="8" t="str">
        <f aca="false" t="array" ref="F901:F901">IFERROR(xlookup(E901,contacts!B:B,contacts!A:A),"")</f>
        <v/>
      </c>
      <c r="G901" s="19"/>
      <c r="H901" s="8" t="str">
        <f aca="false">IFERROR(__xludf.dummyfunction("IFERROR(INDEX(FILTER(addresses!B:B, (addresses!A:A=F901)*(addresses!C:C=G901)), 1), """")"),"")</f>
        <v/>
      </c>
      <c r="J901" s="10"/>
    </row>
    <row r="902" customFormat="false" ht="15.75" hidden="false" customHeight="false" outlineLevel="0" collapsed="false">
      <c r="B902" s="6" t="str">
        <f aca="false" t="array" ref="B902:B902">IFERROR(xlookup(F902,contacts!A:A,contacts!C:C),"")</f>
        <v/>
      </c>
      <c r="E902" s="19"/>
      <c r="F902" s="8" t="str">
        <f aca="false" t="array" ref="F902:F902">IFERROR(xlookup(E902,contacts!B:B,contacts!A:A),"")</f>
        <v/>
      </c>
      <c r="G902" s="19"/>
      <c r="H902" s="8" t="str">
        <f aca="false">IFERROR(__xludf.dummyfunction("IFERROR(INDEX(FILTER(addresses!B:B, (addresses!A:A=F902)*(addresses!C:C=G902)), 1), """")"),"")</f>
        <v/>
      </c>
      <c r="J902" s="10"/>
    </row>
    <row r="903" customFormat="false" ht="15.75" hidden="false" customHeight="false" outlineLevel="0" collapsed="false">
      <c r="B903" s="6" t="str">
        <f aca="false" t="array" ref="B903:B903">IFERROR(xlookup(F903,contacts!A:A,contacts!C:C),"")</f>
        <v/>
      </c>
      <c r="E903" s="19"/>
      <c r="F903" s="8" t="str">
        <f aca="false" t="array" ref="F903:F903">IFERROR(xlookup(E903,contacts!B:B,contacts!A:A),"")</f>
        <v/>
      </c>
      <c r="G903" s="19"/>
      <c r="H903" s="8" t="str">
        <f aca="false">IFERROR(__xludf.dummyfunction("IFERROR(INDEX(FILTER(addresses!B:B, (addresses!A:A=F903)*(addresses!C:C=G903)), 1), """")"),"")</f>
        <v/>
      </c>
      <c r="J903" s="10"/>
    </row>
    <row r="904" customFormat="false" ht="15.75" hidden="false" customHeight="false" outlineLevel="0" collapsed="false">
      <c r="B904" s="6" t="str">
        <f aca="false" t="array" ref="B904:B904">IFERROR(xlookup(F904,contacts!A:A,contacts!C:C),"")</f>
        <v/>
      </c>
      <c r="E904" s="19"/>
      <c r="F904" s="8" t="str">
        <f aca="false" t="array" ref="F904:F904">IFERROR(xlookup(E904,contacts!B:B,contacts!A:A),"")</f>
        <v/>
      </c>
      <c r="G904" s="19"/>
      <c r="H904" s="8" t="str">
        <f aca="false">IFERROR(__xludf.dummyfunction("IFERROR(INDEX(FILTER(addresses!B:B, (addresses!A:A=F904)*(addresses!C:C=G904)), 1), """")"),"")</f>
        <v/>
      </c>
      <c r="J904" s="10"/>
    </row>
    <row r="905" customFormat="false" ht="15.75" hidden="false" customHeight="false" outlineLevel="0" collapsed="false">
      <c r="B905" s="6" t="str">
        <f aca="false" t="array" ref="B905:B905">IFERROR(xlookup(F905,contacts!A:A,contacts!C:C),"")</f>
        <v/>
      </c>
      <c r="E905" s="19"/>
      <c r="F905" s="8" t="str">
        <f aca="false" t="array" ref="F905:F905">IFERROR(xlookup(E905,contacts!B:B,contacts!A:A),"")</f>
        <v/>
      </c>
      <c r="G905" s="19"/>
      <c r="H905" s="8" t="str">
        <f aca="false">IFERROR(__xludf.dummyfunction("IFERROR(INDEX(FILTER(addresses!B:B, (addresses!A:A=F905)*(addresses!C:C=G905)), 1), """")"),"")</f>
        <v/>
      </c>
      <c r="J905" s="10"/>
    </row>
    <row r="906" customFormat="false" ht="15.75" hidden="false" customHeight="false" outlineLevel="0" collapsed="false">
      <c r="B906" s="6" t="str">
        <f aca="false" t="array" ref="B906:B906">IFERROR(xlookup(F906,contacts!A:A,contacts!C:C),"")</f>
        <v/>
      </c>
      <c r="E906" s="19"/>
      <c r="F906" s="8" t="str">
        <f aca="false" t="array" ref="F906:F906">IFERROR(xlookup(E906,contacts!B:B,contacts!A:A),"")</f>
        <v/>
      </c>
      <c r="G906" s="19"/>
      <c r="H906" s="8" t="str">
        <f aca="false">IFERROR(__xludf.dummyfunction("IFERROR(INDEX(FILTER(addresses!B:B, (addresses!A:A=F906)*(addresses!C:C=G906)), 1), """")"),"")</f>
        <v/>
      </c>
      <c r="J906" s="10"/>
    </row>
    <row r="907" customFormat="false" ht="15.75" hidden="false" customHeight="false" outlineLevel="0" collapsed="false">
      <c r="B907" s="6" t="str">
        <f aca="false" t="array" ref="B907:B907">IFERROR(xlookup(F907,contacts!A:A,contacts!C:C),"")</f>
        <v/>
      </c>
      <c r="E907" s="19"/>
      <c r="F907" s="8" t="str">
        <f aca="false" t="array" ref="F907:F907">IFERROR(xlookup(E907,contacts!B:B,contacts!A:A),"")</f>
        <v/>
      </c>
      <c r="G907" s="19"/>
      <c r="H907" s="8" t="str">
        <f aca="false">IFERROR(__xludf.dummyfunction("IFERROR(INDEX(FILTER(addresses!B:B, (addresses!A:A=F907)*(addresses!C:C=G907)), 1), """")"),"")</f>
        <v/>
      </c>
      <c r="J907" s="10"/>
    </row>
    <row r="908" customFormat="false" ht="15.75" hidden="false" customHeight="false" outlineLevel="0" collapsed="false">
      <c r="B908" s="6" t="str">
        <f aca="false" t="array" ref="B908:B908">IFERROR(xlookup(F908,contacts!A:A,contacts!C:C),"")</f>
        <v/>
      </c>
      <c r="E908" s="19"/>
      <c r="F908" s="8" t="str">
        <f aca="false" t="array" ref="F908:F908">IFERROR(xlookup(E908,contacts!B:B,contacts!A:A),"")</f>
        <v/>
      </c>
      <c r="G908" s="19"/>
      <c r="H908" s="8" t="str">
        <f aca="false">IFERROR(__xludf.dummyfunction("IFERROR(INDEX(FILTER(addresses!B:B, (addresses!A:A=F908)*(addresses!C:C=G908)), 1), """")"),"")</f>
        <v/>
      </c>
      <c r="J908" s="10"/>
    </row>
    <row r="909" customFormat="false" ht="15.75" hidden="false" customHeight="false" outlineLevel="0" collapsed="false">
      <c r="B909" s="6" t="str">
        <f aca="false" t="array" ref="B909:B909">IFERROR(xlookup(F909,contacts!A:A,contacts!C:C),"")</f>
        <v/>
      </c>
      <c r="E909" s="19"/>
      <c r="F909" s="8" t="str">
        <f aca="false" t="array" ref="F909:F909">IFERROR(xlookup(E909,contacts!B:B,contacts!A:A),"")</f>
        <v/>
      </c>
      <c r="G909" s="19"/>
      <c r="H909" s="8" t="str">
        <f aca="false">IFERROR(__xludf.dummyfunction("IFERROR(INDEX(FILTER(addresses!B:B, (addresses!A:A=F909)*(addresses!C:C=G909)), 1), """")"),"")</f>
        <v/>
      </c>
      <c r="J909" s="10"/>
    </row>
    <row r="910" customFormat="false" ht="15.75" hidden="false" customHeight="false" outlineLevel="0" collapsed="false">
      <c r="B910" s="6" t="str">
        <f aca="false" t="array" ref="B910:B910">IFERROR(xlookup(F910,contacts!A:A,contacts!C:C),"")</f>
        <v/>
      </c>
      <c r="E910" s="19"/>
      <c r="F910" s="8" t="str">
        <f aca="false" t="array" ref="F910:F910">IFERROR(xlookup(E910,contacts!B:B,contacts!A:A),"")</f>
        <v/>
      </c>
      <c r="G910" s="19"/>
      <c r="H910" s="8" t="str">
        <f aca="false">IFERROR(__xludf.dummyfunction("IFERROR(INDEX(FILTER(addresses!B:B, (addresses!A:A=F910)*(addresses!C:C=G910)), 1), """")"),"")</f>
        <v/>
      </c>
      <c r="J910" s="10"/>
    </row>
    <row r="911" customFormat="false" ht="15.75" hidden="false" customHeight="false" outlineLevel="0" collapsed="false">
      <c r="B911" s="6" t="str">
        <f aca="false" t="array" ref="B911:B911">IFERROR(xlookup(F911,contacts!A:A,contacts!C:C),"")</f>
        <v/>
      </c>
      <c r="E911" s="19"/>
      <c r="F911" s="8" t="str">
        <f aca="false" t="array" ref="F911:F911">IFERROR(xlookup(E911,contacts!B:B,contacts!A:A),"")</f>
        <v/>
      </c>
      <c r="G911" s="19"/>
      <c r="H911" s="8" t="str">
        <f aca="false">IFERROR(__xludf.dummyfunction("IFERROR(INDEX(FILTER(addresses!B:B, (addresses!A:A=F911)*(addresses!C:C=G911)), 1), """")"),"")</f>
        <v/>
      </c>
      <c r="J911" s="10"/>
    </row>
    <row r="912" customFormat="false" ht="15.75" hidden="false" customHeight="false" outlineLevel="0" collapsed="false">
      <c r="B912" s="6" t="str">
        <f aca="false" t="array" ref="B912:B912">IFERROR(xlookup(F912,contacts!A:A,contacts!C:C),"")</f>
        <v/>
      </c>
      <c r="E912" s="19"/>
      <c r="F912" s="8" t="str">
        <f aca="false" t="array" ref="F912:F912">IFERROR(xlookup(E912,contacts!B:B,contacts!A:A),"")</f>
        <v/>
      </c>
      <c r="G912" s="19"/>
      <c r="H912" s="8" t="str">
        <f aca="false">IFERROR(__xludf.dummyfunction("IFERROR(INDEX(FILTER(addresses!B:B, (addresses!A:A=F912)*(addresses!C:C=G912)), 1), """")"),"")</f>
        <v/>
      </c>
      <c r="J912" s="10"/>
    </row>
    <row r="913" customFormat="false" ht="15.75" hidden="false" customHeight="false" outlineLevel="0" collapsed="false">
      <c r="B913" s="6" t="str">
        <f aca="false" t="array" ref="B913:B913">IFERROR(xlookup(F913,contacts!A:A,contacts!C:C),"")</f>
        <v/>
      </c>
      <c r="E913" s="19"/>
      <c r="F913" s="8" t="str">
        <f aca="false" t="array" ref="F913:F913">IFERROR(xlookup(E913,contacts!B:B,contacts!A:A),"")</f>
        <v/>
      </c>
      <c r="G913" s="19"/>
      <c r="H913" s="8" t="str">
        <f aca="false">IFERROR(__xludf.dummyfunction("IFERROR(INDEX(FILTER(addresses!B:B, (addresses!A:A=F913)*(addresses!C:C=G913)), 1), """")"),"")</f>
        <v/>
      </c>
      <c r="J913" s="10"/>
    </row>
    <row r="914" customFormat="false" ht="15.75" hidden="false" customHeight="false" outlineLevel="0" collapsed="false">
      <c r="B914" s="6" t="str">
        <f aca="false" t="array" ref="B914:B914">IFERROR(xlookup(F914,contacts!A:A,contacts!C:C),"")</f>
        <v/>
      </c>
      <c r="E914" s="19"/>
      <c r="F914" s="8" t="str">
        <f aca="false" t="array" ref="F914:F914">IFERROR(xlookup(E914,contacts!B:B,contacts!A:A),"")</f>
        <v/>
      </c>
      <c r="G914" s="19"/>
      <c r="H914" s="8" t="str">
        <f aca="false">IFERROR(__xludf.dummyfunction("IFERROR(INDEX(FILTER(addresses!B:B, (addresses!A:A=F914)*(addresses!C:C=G914)), 1), """")"),"")</f>
        <v/>
      </c>
      <c r="J914" s="10"/>
    </row>
    <row r="915" customFormat="false" ht="15.75" hidden="false" customHeight="false" outlineLevel="0" collapsed="false">
      <c r="B915" s="6" t="str">
        <f aca="false" t="array" ref="B915:B915">IFERROR(xlookup(F915,contacts!A:A,contacts!C:C),"")</f>
        <v/>
      </c>
      <c r="E915" s="19"/>
      <c r="F915" s="8" t="str">
        <f aca="false" t="array" ref="F915:F915">IFERROR(xlookup(E915,contacts!B:B,contacts!A:A),"")</f>
        <v/>
      </c>
      <c r="G915" s="19"/>
      <c r="H915" s="8" t="str">
        <f aca="false">IFERROR(__xludf.dummyfunction("IFERROR(INDEX(FILTER(addresses!B:B, (addresses!A:A=F915)*(addresses!C:C=G915)), 1), """")"),"")</f>
        <v/>
      </c>
      <c r="J915" s="10"/>
    </row>
    <row r="916" customFormat="false" ht="15.75" hidden="false" customHeight="false" outlineLevel="0" collapsed="false">
      <c r="B916" s="6" t="str">
        <f aca="false" t="array" ref="B916:B916">IFERROR(xlookup(F916,contacts!A:A,contacts!C:C),"")</f>
        <v/>
      </c>
      <c r="E916" s="19"/>
      <c r="F916" s="8" t="str">
        <f aca="false" t="array" ref="F916:F916">IFERROR(xlookup(E916,contacts!B:B,contacts!A:A),"")</f>
        <v/>
      </c>
      <c r="G916" s="19"/>
      <c r="H916" s="8" t="str">
        <f aca="false">IFERROR(__xludf.dummyfunction("IFERROR(INDEX(FILTER(addresses!B:B, (addresses!A:A=F916)*(addresses!C:C=G916)), 1), """")"),"")</f>
        <v/>
      </c>
      <c r="J916" s="10"/>
    </row>
    <row r="917" customFormat="false" ht="15.75" hidden="false" customHeight="false" outlineLevel="0" collapsed="false">
      <c r="B917" s="6" t="str">
        <f aca="false" t="array" ref="B917:B917">IFERROR(xlookup(F917,contacts!A:A,contacts!C:C),"")</f>
        <v/>
      </c>
      <c r="E917" s="19"/>
      <c r="F917" s="8" t="str">
        <f aca="false" t="array" ref="F917:F917">IFERROR(xlookup(E917,contacts!B:B,contacts!A:A),"")</f>
        <v/>
      </c>
      <c r="G917" s="19"/>
      <c r="H917" s="8" t="str">
        <f aca="false">IFERROR(__xludf.dummyfunction("IFERROR(INDEX(FILTER(addresses!B:B, (addresses!A:A=F917)*(addresses!C:C=G917)), 1), """")"),"")</f>
        <v/>
      </c>
      <c r="J917" s="10"/>
    </row>
    <row r="918" customFormat="false" ht="15.75" hidden="false" customHeight="false" outlineLevel="0" collapsed="false">
      <c r="B918" s="6" t="str">
        <f aca="false" t="array" ref="B918:B918">IFERROR(xlookup(F918,contacts!A:A,contacts!C:C),"")</f>
        <v/>
      </c>
      <c r="E918" s="19"/>
      <c r="F918" s="8" t="str">
        <f aca="false" t="array" ref="F918:F918">IFERROR(xlookup(E918,contacts!B:B,contacts!A:A),"")</f>
        <v/>
      </c>
      <c r="G918" s="19"/>
      <c r="H918" s="8" t="str">
        <f aca="false">IFERROR(__xludf.dummyfunction("IFERROR(INDEX(FILTER(addresses!B:B, (addresses!A:A=F918)*(addresses!C:C=G918)), 1), """")"),"")</f>
        <v/>
      </c>
      <c r="J918" s="10"/>
    </row>
    <row r="919" customFormat="false" ht="15.75" hidden="false" customHeight="false" outlineLevel="0" collapsed="false">
      <c r="B919" s="6" t="str">
        <f aca="false" t="array" ref="B919:B919">IFERROR(xlookup(F919,contacts!A:A,contacts!C:C),"")</f>
        <v/>
      </c>
      <c r="E919" s="19"/>
      <c r="F919" s="8" t="str">
        <f aca="false" t="array" ref="F919:F919">IFERROR(xlookup(E919,contacts!B:B,contacts!A:A),"")</f>
        <v/>
      </c>
      <c r="G919" s="19"/>
      <c r="H919" s="8" t="str">
        <f aca="false">IFERROR(__xludf.dummyfunction("IFERROR(INDEX(FILTER(addresses!B:B, (addresses!A:A=F919)*(addresses!C:C=G919)), 1), """")"),"")</f>
        <v/>
      </c>
      <c r="J919" s="10"/>
    </row>
    <row r="920" customFormat="false" ht="15.75" hidden="false" customHeight="false" outlineLevel="0" collapsed="false">
      <c r="B920" s="6" t="str">
        <f aca="false" t="array" ref="B920:B920">IFERROR(xlookup(F920,contacts!A:A,contacts!C:C),"")</f>
        <v/>
      </c>
      <c r="E920" s="19"/>
      <c r="F920" s="8" t="str">
        <f aca="false" t="array" ref="F920:F920">IFERROR(xlookup(E920,contacts!B:B,contacts!A:A),"")</f>
        <v/>
      </c>
      <c r="G920" s="19"/>
      <c r="H920" s="8" t="str">
        <f aca="false">IFERROR(__xludf.dummyfunction("IFERROR(INDEX(FILTER(addresses!B:B, (addresses!A:A=F920)*(addresses!C:C=G920)), 1), """")"),"")</f>
        <v/>
      </c>
      <c r="J920" s="10"/>
    </row>
    <row r="921" customFormat="false" ht="15.75" hidden="false" customHeight="false" outlineLevel="0" collapsed="false">
      <c r="B921" s="6" t="str">
        <f aca="false" t="array" ref="B921:B921">IFERROR(xlookup(F921,contacts!A:A,contacts!C:C),"")</f>
        <v/>
      </c>
      <c r="E921" s="19"/>
      <c r="F921" s="8" t="str">
        <f aca="false" t="array" ref="F921:F921">IFERROR(xlookup(E921,contacts!B:B,contacts!A:A),"")</f>
        <v/>
      </c>
      <c r="G921" s="19"/>
      <c r="H921" s="8" t="str">
        <f aca="false">IFERROR(__xludf.dummyfunction("IFERROR(INDEX(FILTER(addresses!B:B, (addresses!A:A=F921)*(addresses!C:C=G921)), 1), """")"),"")</f>
        <v/>
      </c>
      <c r="J921" s="10"/>
    </row>
    <row r="922" customFormat="false" ht="15.75" hidden="false" customHeight="false" outlineLevel="0" collapsed="false">
      <c r="B922" s="6" t="str">
        <f aca="false" t="array" ref="B922:B922">IFERROR(xlookup(F922,contacts!A:A,contacts!C:C),"")</f>
        <v/>
      </c>
      <c r="E922" s="19"/>
      <c r="F922" s="8" t="str">
        <f aca="false" t="array" ref="F922:F922">IFERROR(xlookup(E922,contacts!B:B,contacts!A:A),"")</f>
        <v/>
      </c>
      <c r="G922" s="19"/>
      <c r="H922" s="8" t="str">
        <f aca="false">IFERROR(__xludf.dummyfunction("IFERROR(INDEX(FILTER(addresses!B:B, (addresses!A:A=F922)*(addresses!C:C=G922)), 1), """")"),"")</f>
        <v/>
      </c>
      <c r="J922" s="10"/>
    </row>
    <row r="923" customFormat="false" ht="15.75" hidden="false" customHeight="false" outlineLevel="0" collapsed="false">
      <c r="B923" s="6" t="str">
        <f aca="false" t="array" ref="B923:B923">IFERROR(xlookup(F923,contacts!A:A,contacts!C:C),"")</f>
        <v/>
      </c>
      <c r="E923" s="19"/>
      <c r="F923" s="8" t="str">
        <f aca="false" t="array" ref="F923:F923">IFERROR(xlookup(E923,contacts!B:B,contacts!A:A),"")</f>
        <v/>
      </c>
      <c r="G923" s="19"/>
      <c r="H923" s="8" t="str">
        <f aca="false">IFERROR(__xludf.dummyfunction("IFERROR(INDEX(FILTER(addresses!B:B, (addresses!A:A=F923)*(addresses!C:C=G923)), 1), """")"),"")</f>
        <v/>
      </c>
      <c r="J923" s="10"/>
    </row>
    <row r="924" customFormat="false" ht="15.75" hidden="false" customHeight="false" outlineLevel="0" collapsed="false">
      <c r="B924" s="6" t="str">
        <f aca="false" t="array" ref="B924:B924">IFERROR(xlookup(F924,contacts!A:A,contacts!C:C),"")</f>
        <v/>
      </c>
      <c r="E924" s="19"/>
      <c r="F924" s="8" t="str">
        <f aca="false" t="array" ref="F924:F924">IFERROR(xlookup(E924,contacts!B:B,contacts!A:A),"")</f>
        <v/>
      </c>
      <c r="G924" s="19"/>
      <c r="H924" s="8" t="str">
        <f aca="false">IFERROR(__xludf.dummyfunction("IFERROR(INDEX(FILTER(addresses!B:B, (addresses!A:A=F924)*(addresses!C:C=G924)), 1), """")"),"")</f>
        <v/>
      </c>
      <c r="J924" s="10"/>
    </row>
    <row r="925" customFormat="false" ht="15.75" hidden="false" customHeight="false" outlineLevel="0" collapsed="false">
      <c r="B925" s="6" t="str">
        <f aca="false" t="array" ref="B925:B925">IFERROR(xlookup(F925,contacts!A:A,contacts!C:C),"")</f>
        <v/>
      </c>
      <c r="E925" s="19"/>
      <c r="F925" s="8" t="str">
        <f aca="false" t="array" ref="F925:F925">IFERROR(xlookup(E925,contacts!B:B,contacts!A:A),"")</f>
        <v/>
      </c>
      <c r="G925" s="19"/>
      <c r="H925" s="8" t="str">
        <f aca="false">IFERROR(__xludf.dummyfunction("IFERROR(INDEX(FILTER(addresses!B:B, (addresses!A:A=F925)*(addresses!C:C=G925)), 1), """")"),"")</f>
        <v/>
      </c>
      <c r="J925" s="10"/>
    </row>
    <row r="926" customFormat="false" ht="15.75" hidden="false" customHeight="false" outlineLevel="0" collapsed="false">
      <c r="B926" s="6" t="str">
        <f aca="false" t="array" ref="B926:B926">IFERROR(xlookup(F926,contacts!A:A,contacts!C:C),"")</f>
        <v/>
      </c>
      <c r="E926" s="19"/>
      <c r="F926" s="8" t="str">
        <f aca="false" t="array" ref="F926:F926">IFERROR(xlookup(E926,contacts!B:B,contacts!A:A),"")</f>
        <v/>
      </c>
      <c r="G926" s="19"/>
      <c r="H926" s="8" t="str">
        <f aca="false">IFERROR(__xludf.dummyfunction("IFERROR(INDEX(FILTER(addresses!B:B, (addresses!A:A=F926)*(addresses!C:C=G926)), 1), """")"),"")</f>
        <v/>
      </c>
      <c r="J926" s="10"/>
    </row>
    <row r="927" customFormat="false" ht="15.75" hidden="false" customHeight="false" outlineLevel="0" collapsed="false">
      <c r="B927" s="6" t="str">
        <f aca="false" t="array" ref="B927:B927">IFERROR(xlookup(F927,contacts!A:A,contacts!C:C),"")</f>
        <v/>
      </c>
      <c r="E927" s="19"/>
      <c r="F927" s="8" t="str">
        <f aca="false" t="array" ref="F927:F927">IFERROR(xlookup(E927,contacts!B:B,contacts!A:A),"")</f>
        <v/>
      </c>
      <c r="G927" s="19"/>
      <c r="H927" s="8" t="str">
        <f aca="false">IFERROR(__xludf.dummyfunction("IFERROR(INDEX(FILTER(addresses!B:B, (addresses!A:A=F927)*(addresses!C:C=G927)), 1), """")"),"")</f>
        <v/>
      </c>
      <c r="J927" s="10"/>
    </row>
    <row r="928" customFormat="false" ht="15.75" hidden="false" customHeight="false" outlineLevel="0" collapsed="false">
      <c r="B928" s="6" t="str">
        <f aca="false" t="array" ref="B928:B928">IFERROR(xlookup(F928,contacts!A:A,contacts!C:C),"")</f>
        <v/>
      </c>
      <c r="E928" s="19"/>
      <c r="F928" s="8" t="str">
        <f aca="false" t="array" ref="F928:F928">IFERROR(xlookup(E928,contacts!B:B,contacts!A:A),"")</f>
        <v/>
      </c>
      <c r="G928" s="19"/>
      <c r="H928" s="8" t="str">
        <f aca="false">IFERROR(__xludf.dummyfunction("IFERROR(INDEX(FILTER(addresses!B:B, (addresses!A:A=F928)*(addresses!C:C=G928)), 1), """")"),"")</f>
        <v/>
      </c>
      <c r="J928" s="10"/>
    </row>
    <row r="929" customFormat="false" ht="15.75" hidden="false" customHeight="false" outlineLevel="0" collapsed="false">
      <c r="B929" s="6" t="str">
        <f aca="false" t="array" ref="B929:B929">IFERROR(xlookup(F929,contacts!A:A,contacts!C:C),"")</f>
        <v/>
      </c>
      <c r="E929" s="19"/>
      <c r="F929" s="8" t="str">
        <f aca="false" t="array" ref="F929:F929">IFERROR(xlookup(E929,contacts!B:B,contacts!A:A),"")</f>
        <v/>
      </c>
      <c r="G929" s="19"/>
      <c r="H929" s="8" t="str">
        <f aca="false">IFERROR(__xludf.dummyfunction("IFERROR(INDEX(FILTER(addresses!B:B, (addresses!A:A=F929)*(addresses!C:C=G929)), 1), """")"),"")</f>
        <v/>
      </c>
      <c r="J929" s="10"/>
    </row>
    <row r="930" customFormat="false" ht="15.75" hidden="false" customHeight="false" outlineLevel="0" collapsed="false">
      <c r="B930" s="6" t="str">
        <f aca="false" t="array" ref="B930:B930">IFERROR(xlookup(F930,contacts!A:A,contacts!C:C),"")</f>
        <v/>
      </c>
      <c r="E930" s="19"/>
      <c r="F930" s="8" t="str">
        <f aca="false" t="array" ref="F930:F930">IFERROR(xlookup(E930,contacts!B:B,contacts!A:A),"")</f>
        <v/>
      </c>
      <c r="G930" s="19"/>
      <c r="H930" s="8" t="str">
        <f aca="false">IFERROR(__xludf.dummyfunction("IFERROR(INDEX(FILTER(addresses!B:B, (addresses!A:A=F930)*(addresses!C:C=G930)), 1), """")"),"")</f>
        <v/>
      </c>
      <c r="J930" s="10"/>
    </row>
    <row r="931" customFormat="false" ht="15.75" hidden="false" customHeight="false" outlineLevel="0" collapsed="false">
      <c r="B931" s="6" t="str">
        <f aca="false" t="array" ref="B931:B931">IFERROR(xlookup(F931,contacts!A:A,contacts!C:C),"")</f>
        <v/>
      </c>
      <c r="E931" s="19"/>
      <c r="F931" s="8" t="str">
        <f aca="false" t="array" ref="F931:F931">IFERROR(xlookup(E931,contacts!B:B,contacts!A:A),"")</f>
        <v/>
      </c>
      <c r="G931" s="19"/>
      <c r="H931" s="8" t="str">
        <f aca="false">IFERROR(__xludf.dummyfunction("IFERROR(INDEX(FILTER(addresses!B:B, (addresses!A:A=F931)*(addresses!C:C=G931)), 1), """")"),"")</f>
        <v/>
      </c>
      <c r="J931" s="10"/>
    </row>
    <row r="932" customFormat="false" ht="15.75" hidden="false" customHeight="false" outlineLevel="0" collapsed="false">
      <c r="B932" s="6" t="str">
        <f aca="false" t="array" ref="B932:B932">IFERROR(xlookup(F932,contacts!A:A,contacts!C:C),"")</f>
        <v/>
      </c>
      <c r="E932" s="19"/>
      <c r="F932" s="8" t="str">
        <f aca="false" t="array" ref="F932:F932">IFERROR(xlookup(E932,contacts!B:B,contacts!A:A),"")</f>
        <v/>
      </c>
      <c r="G932" s="19"/>
      <c r="H932" s="8" t="str">
        <f aca="false">IFERROR(__xludf.dummyfunction("IFERROR(INDEX(FILTER(addresses!B:B, (addresses!A:A=F932)*(addresses!C:C=G932)), 1), """")"),"")</f>
        <v/>
      </c>
      <c r="J932" s="10"/>
    </row>
    <row r="933" customFormat="false" ht="15.75" hidden="false" customHeight="false" outlineLevel="0" collapsed="false">
      <c r="B933" s="6" t="str">
        <f aca="false" t="array" ref="B933:B933">IFERROR(xlookup(F933,contacts!A:A,contacts!C:C),"")</f>
        <v/>
      </c>
      <c r="E933" s="19"/>
      <c r="F933" s="8" t="str">
        <f aca="false" t="array" ref="F933:F933">IFERROR(xlookup(E933,contacts!B:B,contacts!A:A),"")</f>
        <v/>
      </c>
      <c r="G933" s="19"/>
      <c r="H933" s="8" t="str">
        <f aca="false">IFERROR(__xludf.dummyfunction("IFERROR(INDEX(FILTER(addresses!B:B, (addresses!A:A=F933)*(addresses!C:C=G933)), 1), """")"),"")</f>
        <v/>
      </c>
      <c r="J933" s="10"/>
    </row>
    <row r="934" customFormat="false" ht="15.75" hidden="false" customHeight="false" outlineLevel="0" collapsed="false">
      <c r="B934" s="6" t="str">
        <f aca="false" t="array" ref="B934:B934">IFERROR(xlookup(F934,contacts!A:A,contacts!C:C),"")</f>
        <v/>
      </c>
      <c r="E934" s="19"/>
      <c r="F934" s="8" t="str">
        <f aca="false" t="array" ref="F934:F934">IFERROR(xlookup(E934,contacts!B:B,contacts!A:A),"")</f>
        <v/>
      </c>
      <c r="G934" s="19"/>
      <c r="H934" s="8" t="str">
        <f aca="false">IFERROR(__xludf.dummyfunction("IFERROR(INDEX(FILTER(addresses!B:B, (addresses!A:A=F934)*(addresses!C:C=G934)), 1), """")"),"")</f>
        <v/>
      </c>
      <c r="J934" s="10"/>
    </row>
    <row r="935" customFormat="false" ht="15.75" hidden="false" customHeight="false" outlineLevel="0" collapsed="false">
      <c r="B935" s="6" t="str">
        <f aca="false" t="array" ref="B935:B935">IFERROR(xlookup(F935,contacts!A:A,contacts!C:C),"")</f>
        <v/>
      </c>
      <c r="E935" s="19"/>
      <c r="F935" s="8" t="str">
        <f aca="false" t="array" ref="F935:F935">IFERROR(xlookup(E935,contacts!B:B,contacts!A:A),"")</f>
        <v/>
      </c>
      <c r="G935" s="19"/>
      <c r="H935" s="8" t="str">
        <f aca="false">IFERROR(__xludf.dummyfunction("IFERROR(INDEX(FILTER(addresses!B:B, (addresses!A:A=F935)*(addresses!C:C=G935)), 1), """")"),"")</f>
        <v/>
      </c>
      <c r="J935" s="10"/>
    </row>
    <row r="936" customFormat="false" ht="15.75" hidden="false" customHeight="false" outlineLevel="0" collapsed="false">
      <c r="B936" s="6" t="str">
        <f aca="false" t="array" ref="B936:B936">IFERROR(xlookup(F936,contacts!A:A,contacts!C:C),"")</f>
        <v/>
      </c>
      <c r="E936" s="19"/>
      <c r="F936" s="8" t="str">
        <f aca="false" t="array" ref="F936:F936">IFERROR(xlookup(E936,contacts!B:B,contacts!A:A),"")</f>
        <v/>
      </c>
      <c r="G936" s="19"/>
      <c r="H936" s="8" t="str">
        <f aca="false">IFERROR(__xludf.dummyfunction("IFERROR(INDEX(FILTER(addresses!B:B, (addresses!A:A=F936)*(addresses!C:C=G936)), 1), """")"),"")</f>
        <v/>
      </c>
      <c r="J936" s="10"/>
    </row>
    <row r="937" customFormat="false" ht="15.75" hidden="false" customHeight="false" outlineLevel="0" collapsed="false">
      <c r="B937" s="6" t="str">
        <f aca="false" t="array" ref="B937:B937">IFERROR(xlookup(F937,contacts!A:A,contacts!C:C),"")</f>
        <v/>
      </c>
      <c r="E937" s="19"/>
      <c r="F937" s="8" t="str">
        <f aca="false" t="array" ref="F937:F937">IFERROR(xlookup(E937,contacts!B:B,contacts!A:A),"")</f>
        <v/>
      </c>
      <c r="G937" s="19"/>
      <c r="H937" s="8" t="str">
        <f aca="false">IFERROR(__xludf.dummyfunction("IFERROR(INDEX(FILTER(addresses!B:B, (addresses!A:A=F937)*(addresses!C:C=G937)), 1), """")"),"")</f>
        <v/>
      </c>
      <c r="J937" s="10"/>
    </row>
    <row r="938" customFormat="false" ht="15.75" hidden="false" customHeight="false" outlineLevel="0" collapsed="false">
      <c r="B938" s="6" t="str">
        <f aca="false" t="array" ref="B938:B938">IFERROR(xlookup(F938,contacts!A:A,contacts!C:C),"")</f>
        <v/>
      </c>
      <c r="E938" s="19"/>
      <c r="F938" s="8" t="str">
        <f aca="false" t="array" ref="F938:F938">IFERROR(xlookup(E938,contacts!B:B,contacts!A:A),"")</f>
        <v/>
      </c>
      <c r="G938" s="19"/>
      <c r="H938" s="8" t="str">
        <f aca="false">IFERROR(__xludf.dummyfunction("IFERROR(INDEX(FILTER(addresses!B:B, (addresses!A:A=F938)*(addresses!C:C=G938)), 1), """")"),"")</f>
        <v/>
      </c>
      <c r="J938" s="10"/>
    </row>
    <row r="939" customFormat="false" ht="15.75" hidden="false" customHeight="false" outlineLevel="0" collapsed="false">
      <c r="B939" s="6" t="str">
        <f aca="false" t="array" ref="B939:B939">IFERROR(xlookup(F939,contacts!A:A,contacts!C:C),"")</f>
        <v/>
      </c>
      <c r="E939" s="19"/>
      <c r="F939" s="8" t="str">
        <f aca="false" t="array" ref="F939:F939">IFERROR(xlookup(E939,contacts!B:B,contacts!A:A),"")</f>
        <v/>
      </c>
      <c r="G939" s="19"/>
      <c r="H939" s="8" t="str">
        <f aca="false">IFERROR(__xludf.dummyfunction("IFERROR(INDEX(FILTER(addresses!B:B, (addresses!A:A=F939)*(addresses!C:C=G939)), 1), """")"),"")</f>
        <v/>
      </c>
      <c r="J939" s="10"/>
    </row>
    <row r="940" customFormat="false" ht="15.75" hidden="false" customHeight="false" outlineLevel="0" collapsed="false">
      <c r="B940" s="6" t="str">
        <f aca="false" t="array" ref="B940:B940">IFERROR(xlookup(F940,contacts!A:A,contacts!C:C),"")</f>
        <v/>
      </c>
      <c r="E940" s="19"/>
      <c r="F940" s="8" t="str">
        <f aca="false" t="array" ref="F940:F940">IFERROR(xlookup(E940,contacts!B:B,contacts!A:A),"")</f>
        <v/>
      </c>
      <c r="G940" s="19"/>
      <c r="H940" s="8" t="str">
        <f aca="false">IFERROR(__xludf.dummyfunction("IFERROR(INDEX(FILTER(addresses!B:B, (addresses!A:A=F940)*(addresses!C:C=G940)), 1), """")"),"")</f>
        <v/>
      </c>
      <c r="J940" s="10"/>
    </row>
    <row r="941" customFormat="false" ht="15.75" hidden="false" customHeight="false" outlineLevel="0" collapsed="false">
      <c r="B941" s="6" t="str">
        <f aca="false" t="array" ref="B941:B941">IFERROR(xlookup(F941,contacts!A:A,contacts!C:C),"")</f>
        <v/>
      </c>
      <c r="E941" s="19"/>
      <c r="F941" s="8" t="str">
        <f aca="false" t="array" ref="F941:F941">IFERROR(xlookup(E941,contacts!B:B,contacts!A:A),"")</f>
        <v/>
      </c>
      <c r="G941" s="19"/>
      <c r="H941" s="8" t="str">
        <f aca="false">IFERROR(__xludf.dummyfunction("IFERROR(INDEX(FILTER(addresses!B:B, (addresses!A:A=F941)*(addresses!C:C=G941)), 1), """")"),"")</f>
        <v/>
      </c>
      <c r="J941" s="10"/>
    </row>
    <row r="942" customFormat="false" ht="15.75" hidden="false" customHeight="false" outlineLevel="0" collapsed="false">
      <c r="B942" s="6" t="str">
        <f aca="false" t="array" ref="B942:B942">IFERROR(xlookup(F942,contacts!A:A,contacts!C:C),"")</f>
        <v/>
      </c>
      <c r="E942" s="19"/>
      <c r="F942" s="8" t="str">
        <f aca="false" t="array" ref="F942:F942">IFERROR(xlookup(E942,contacts!B:B,contacts!A:A),"")</f>
        <v/>
      </c>
      <c r="G942" s="19"/>
      <c r="H942" s="8" t="str">
        <f aca="false">IFERROR(__xludf.dummyfunction("IFERROR(INDEX(FILTER(addresses!B:B, (addresses!A:A=F942)*(addresses!C:C=G942)), 1), """")"),"")</f>
        <v/>
      </c>
      <c r="J942" s="10"/>
    </row>
    <row r="943" customFormat="false" ht="15.75" hidden="false" customHeight="false" outlineLevel="0" collapsed="false">
      <c r="B943" s="6" t="str">
        <f aca="false" t="array" ref="B943:B943">IFERROR(xlookup(F943,contacts!A:A,contacts!C:C),"")</f>
        <v/>
      </c>
      <c r="E943" s="19"/>
      <c r="F943" s="8" t="str">
        <f aca="false" t="array" ref="F943:F943">IFERROR(xlookup(E943,contacts!B:B,contacts!A:A),"")</f>
        <v/>
      </c>
      <c r="G943" s="19"/>
      <c r="H943" s="8" t="str">
        <f aca="false">IFERROR(__xludf.dummyfunction("IFERROR(INDEX(FILTER(addresses!B:B, (addresses!A:A=F943)*(addresses!C:C=G943)), 1), """")"),"")</f>
        <v/>
      </c>
      <c r="J943" s="10"/>
    </row>
    <row r="944" customFormat="false" ht="15.75" hidden="false" customHeight="false" outlineLevel="0" collapsed="false">
      <c r="B944" s="6" t="str">
        <f aca="false" t="array" ref="B944:B944">IFERROR(xlookup(F944,contacts!A:A,contacts!C:C),"")</f>
        <v/>
      </c>
      <c r="E944" s="19"/>
      <c r="F944" s="8" t="str">
        <f aca="false" t="array" ref="F944:F944">IFERROR(xlookup(E944,contacts!B:B,contacts!A:A),"")</f>
        <v/>
      </c>
      <c r="G944" s="19"/>
      <c r="H944" s="8" t="str">
        <f aca="false">IFERROR(__xludf.dummyfunction("IFERROR(INDEX(FILTER(addresses!B:B, (addresses!A:A=F944)*(addresses!C:C=G944)), 1), """")"),"")</f>
        <v/>
      </c>
      <c r="J944" s="10"/>
    </row>
    <row r="945" customFormat="false" ht="15.75" hidden="false" customHeight="false" outlineLevel="0" collapsed="false">
      <c r="B945" s="6" t="str">
        <f aca="false" t="array" ref="B945:B945">IFERROR(xlookup(F945,contacts!A:A,contacts!C:C),"")</f>
        <v/>
      </c>
      <c r="E945" s="19"/>
      <c r="F945" s="8" t="str">
        <f aca="false" t="array" ref="F945:F945">IFERROR(xlookup(E945,contacts!B:B,contacts!A:A),"")</f>
        <v/>
      </c>
      <c r="G945" s="19"/>
      <c r="H945" s="8" t="str">
        <f aca="false">IFERROR(__xludf.dummyfunction("IFERROR(INDEX(FILTER(addresses!B:B, (addresses!A:A=F945)*(addresses!C:C=G945)), 1), """")"),"")</f>
        <v/>
      </c>
      <c r="J945" s="10"/>
    </row>
    <row r="946" customFormat="false" ht="15.75" hidden="false" customHeight="false" outlineLevel="0" collapsed="false">
      <c r="B946" s="6" t="str">
        <f aca="false" t="array" ref="B946:B946">IFERROR(xlookup(F946,contacts!A:A,contacts!C:C),"")</f>
        <v/>
      </c>
      <c r="E946" s="19"/>
      <c r="F946" s="8" t="str">
        <f aca="false" t="array" ref="F946:F946">IFERROR(xlookup(E946,contacts!B:B,contacts!A:A),"")</f>
        <v/>
      </c>
      <c r="G946" s="19"/>
      <c r="H946" s="8" t="str">
        <f aca="false">IFERROR(__xludf.dummyfunction("IFERROR(INDEX(FILTER(addresses!B:B, (addresses!A:A=F946)*(addresses!C:C=G946)), 1), """")"),"")</f>
        <v/>
      </c>
      <c r="J946" s="10"/>
    </row>
    <row r="947" customFormat="false" ht="15.75" hidden="false" customHeight="false" outlineLevel="0" collapsed="false">
      <c r="B947" s="6" t="str">
        <f aca="false" t="array" ref="B947:B947">IFERROR(xlookup(F947,contacts!A:A,contacts!C:C),"")</f>
        <v/>
      </c>
      <c r="E947" s="19"/>
      <c r="F947" s="8" t="str">
        <f aca="false" t="array" ref="F947:F947">IFERROR(xlookup(E947,contacts!B:B,contacts!A:A),"")</f>
        <v/>
      </c>
      <c r="G947" s="19"/>
      <c r="H947" s="8" t="str">
        <f aca="false">IFERROR(__xludf.dummyfunction("IFERROR(INDEX(FILTER(addresses!B:B, (addresses!A:A=F947)*(addresses!C:C=G947)), 1), """")"),"")</f>
        <v/>
      </c>
      <c r="J947" s="10"/>
    </row>
    <row r="948" customFormat="false" ht="15.75" hidden="false" customHeight="false" outlineLevel="0" collapsed="false">
      <c r="B948" s="6" t="str">
        <f aca="false" t="array" ref="B948:B948">IFERROR(xlookup(F948,contacts!A:A,contacts!C:C),"")</f>
        <v/>
      </c>
      <c r="E948" s="19"/>
      <c r="F948" s="8" t="str">
        <f aca="false" t="array" ref="F948:F948">IFERROR(xlookup(E948,contacts!B:B,contacts!A:A),"")</f>
        <v/>
      </c>
      <c r="G948" s="19"/>
      <c r="H948" s="8" t="str">
        <f aca="false">IFERROR(__xludf.dummyfunction("IFERROR(INDEX(FILTER(addresses!B:B, (addresses!A:A=F948)*(addresses!C:C=G948)), 1), """")"),"")</f>
        <v/>
      </c>
      <c r="J948" s="10"/>
    </row>
    <row r="949" customFormat="false" ht="15.75" hidden="false" customHeight="false" outlineLevel="0" collapsed="false">
      <c r="B949" s="6" t="str">
        <f aca="false" t="array" ref="B949:B949">IFERROR(xlookup(F949,contacts!A:A,contacts!C:C),"")</f>
        <v/>
      </c>
      <c r="E949" s="19"/>
      <c r="F949" s="8" t="str">
        <f aca="false" t="array" ref="F949:F949">IFERROR(xlookup(E949,contacts!B:B,contacts!A:A),"")</f>
        <v/>
      </c>
      <c r="G949" s="19"/>
      <c r="H949" s="8" t="str">
        <f aca="false">IFERROR(__xludf.dummyfunction("IFERROR(INDEX(FILTER(addresses!B:B, (addresses!A:A=F949)*(addresses!C:C=G949)), 1), """")"),"")</f>
        <v/>
      </c>
      <c r="J949" s="10"/>
    </row>
    <row r="950" customFormat="false" ht="15.75" hidden="false" customHeight="false" outlineLevel="0" collapsed="false">
      <c r="B950" s="6" t="str">
        <f aca="false" t="array" ref="B950:B950">IFERROR(xlookup(F950,contacts!A:A,contacts!C:C),"")</f>
        <v/>
      </c>
      <c r="E950" s="19"/>
      <c r="F950" s="8" t="str">
        <f aca="false" t="array" ref="F950:F950">IFERROR(xlookup(E950,contacts!B:B,contacts!A:A),"")</f>
        <v/>
      </c>
      <c r="G950" s="19"/>
      <c r="H950" s="8" t="str">
        <f aca="false">IFERROR(__xludf.dummyfunction("IFERROR(INDEX(FILTER(addresses!B:B, (addresses!A:A=F950)*(addresses!C:C=G950)), 1), """")"),"")</f>
        <v/>
      </c>
      <c r="J950" s="10"/>
    </row>
    <row r="951" customFormat="false" ht="15.75" hidden="false" customHeight="false" outlineLevel="0" collapsed="false">
      <c r="B951" s="6" t="str">
        <f aca="false" t="array" ref="B951:B951">IFERROR(xlookup(F951,contacts!A:A,contacts!C:C),"")</f>
        <v/>
      </c>
      <c r="E951" s="19"/>
      <c r="F951" s="8" t="str">
        <f aca="false" t="array" ref="F951:F951">IFERROR(xlookup(E951,contacts!B:B,contacts!A:A),"")</f>
        <v/>
      </c>
      <c r="G951" s="19"/>
      <c r="H951" s="8" t="str">
        <f aca="false">IFERROR(__xludf.dummyfunction("IFERROR(INDEX(FILTER(addresses!B:B, (addresses!A:A=F951)*(addresses!C:C=G951)), 1), """")"),"")</f>
        <v/>
      </c>
      <c r="J951" s="10"/>
    </row>
    <row r="952" customFormat="false" ht="15.75" hidden="false" customHeight="false" outlineLevel="0" collapsed="false">
      <c r="B952" s="6" t="str">
        <f aca="false" t="array" ref="B952:B952">IFERROR(xlookup(F952,contacts!A:A,contacts!C:C),"")</f>
        <v/>
      </c>
      <c r="E952" s="19"/>
      <c r="F952" s="8" t="str">
        <f aca="false" t="array" ref="F952:F952">IFERROR(xlookup(E952,contacts!B:B,contacts!A:A),"")</f>
        <v/>
      </c>
      <c r="G952" s="19"/>
      <c r="H952" s="8" t="str">
        <f aca="false">IFERROR(__xludf.dummyfunction("IFERROR(INDEX(FILTER(addresses!B:B, (addresses!A:A=F952)*(addresses!C:C=G952)), 1), """")"),"")</f>
        <v/>
      </c>
      <c r="J952" s="10"/>
    </row>
    <row r="953" customFormat="false" ht="15.75" hidden="false" customHeight="false" outlineLevel="0" collapsed="false">
      <c r="B953" s="6" t="str">
        <f aca="false" t="array" ref="B953:B953">IFERROR(xlookup(F953,contacts!A:A,contacts!C:C),"")</f>
        <v/>
      </c>
      <c r="E953" s="19"/>
      <c r="F953" s="8" t="str">
        <f aca="false" t="array" ref="F953:F953">IFERROR(xlookup(E953,contacts!B:B,contacts!A:A),"")</f>
        <v/>
      </c>
      <c r="G953" s="19"/>
      <c r="H953" s="8" t="str">
        <f aca="false">IFERROR(__xludf.dummyfunction("IFERROR(INDEX(FILTER(addresses!B:B, (addresses!A:A=F953)*(addresses!C:C=G953)), 1), """")"),"")</f>
        <v/>
      </c>
      <c r="J953" s="10"/>
    </row>
    <row r="954" customFormat="false" ht="15.75" hidden="false" customHeight="false" outlineLevel="0" collapsed="false">
      <c r="B954" s="6" t="str">
        <f aca="false" t="array" ref="B954:B954">IFERROR(xlookup(F954,contacts!A:A,contacts!C:C),"")</f>
        <v/>
      </c>
      <c r="E954" s="19"/>
      <c r="F954" s="8" t="str">
        <f aca="false" t="array" ref="F954:F954">IFERROR(xlookup(E954,contacts!B:B,contacts!A:A),"")</f>
        <v/>
      </c>
      <c r="G954" s="19"/>
      <c r="H954" s="8" t="str">
        <f aca="false">IFERROR(__xludf.dummyfunction("IFERROR(INDEX(FILTER(addresses!B:B, (addresses!A:A=F954)*(addresses!C:C=G954)), 1), """")"),"")</f>
        <v/>
      </c>
      <c r="J954" s="10"/>
    </row>
    <row r="955" customFormat="false" ht="15.75" hidden="false" customHeight="false" outlineLevel="0" collapsed="false">
      <c r="B955" s="6" t="str">
        <f aca="false" t="array" ref="B955:B955">IFERROR(xlookup(F955,contacts!A:A,contacts!C:C),"")</f>
        <v/>
      </c>
      <c r="E955" s="19"/>
      <c r="F955" s="8" t="str">
        <f aca="false" t="array" ref="F955:F955">IFERROR(xlookup(E955,contacts!B:B,contacts!A:A),"")</f>
        <v/>
      </c>
      <c r="G955" s="19"/>
      <c r="H955" s="8" t="str">
        <f aca="false">IFERROR(__xludf.dummyfunction("IFERROR(INDEX(FILTER(addresses!B:B, (addresses!A:A=F955)*(addresses!C:C=G955)), 1), """")"),"")</f>
        <v/>
      </c>
      <c r="J955" s="10"/>
    </row>
    <row r="956" customFormat="false" ht="15.75" hidden="false" customHeight="false" outlineLevel="0" collapsed="false">
      <c r="B956" s="6" t="str">
        <f aca="false" t="array" ref="B956:B956">IFERROR(xlookup(F956,contacts!A:A,contacts!C:C),"")</f>
        <v/>
      </c>
      <c r="E956" s="19"/>
      <c r="F956" s="8" t="str">
        <f aca="false" t="array" ref="F956:F956">IFERROR(xlookup(E956,contacts!B:B,contacts!A:A),"")</f>
        <v/>
      </c>
      <c r="G956" s="19"/>
      <c r="H956" s="8" t="str">
        <f aca="false">IFERROR(__xludf.dummyfunction("IFERROR(INDEX(FILTER(addresses!B:B, (addresses!A:A=F956)*(addresses!C:C=G956)), 1), """")"),"")</f>
        <v/>
      </c>
      <c r="J956" s="10"/>
    </row>
    <row r="957" customFormat="false" ht="15.75" hidden="false" customHeight="false" outlineLevel="0" collapsed="false">
      <c r="B957" s="6" t="str">
        <f aca="false" t="array" ref="B957:B957">IFERROR(xlookup(F957,contacts!A:A,contacts!C:C),"")</f>
        <v/>
      </c>
      <c r="E957" s="19"/>
      <c r="F957" s="8" t="str">
        <f aca="false" t="array" ref="F957:F957">IFERROR(xlookup(E957,contacts!B:B,contacts!A:A),"")</f>
        <v/>
      </c>
      <c r="G957" s="19"/>
      <c r="H957" s="8" t="str">
        <f aca="false">IFERROR(__xludf.dummyfunction("IFERROR(INDEX(FILTER(addresses!B:B, (addresses!A:A=F957)*(addresses!C:C=G957)), 1), """")"),"")</f>
        <v/>
      </c>
      <c r="J957" s="10"/>
    </row>
    <row r="958" customFormat="false" ht="15.75" hidden="false" customHeight="false" outlineLevel="0" collapsed="false">
      <c r="B958" s="6" t="str">
        <f aca="false" t="array" ref="B958:B958">IFERROR(xlookup(F958,contacts!A:A,contacts!C:C),"")</f>
        <v/>
      </c>
      <c r="E958" s="19"/>
      <c r="F958" s="8" t="str">
        <f aca="false" t="array" ref="F958:F958">IFERROR(xlookup(E958,contacts!B:B,contacts!A:A),"")</f>
        <v/>
      </c>
      <c r="G958" s="19"/>
      <c r="H958" s="8" t="str">
        <f aca="false">IFERROR(__xludf.dummyfunction("IFERROR(INDEX(FILTER(addresses!B:B, (addresses!A:A=F958)*(addresses!C:C=G958)), 1), """")"),"")</f>
        <v/>
      </c>
      <c r="J958" s="10"/>
    </row>
    <row r="959" customFormat="false" ht="15.75" hidden="false" customHeight="false" outlineLevel="0" collapsed="false">
      <c r="B959" s="6" t="str">
        <f aca="false" t="array" ref="B959:B959">IFERROR(xlookup(F959,contacts!A:A,contacts!C:C),"")</f>
        <v/>
      </c>
      <c r="E959" s="19"/>
      <c r="F959" s="8" t="str">
        <f aca="false" t="array" ref="F959:F959">IFERROR(xlookup(E959,contacts!B:B,contacts!A:A),"")</f>
        <v/>
      </c>
      <c r="G959" s="19"/>
      <c r="H959" s="8" t="str">
        <f aca="false">IFERROR(__xludf.dummyfunction("IFERROR(INDEX(FILTER(addresses!B:B, (addresses!A:A=F959)*(addresses!C:C=G959)), 1), """")"),"")</f>
        <v/>
      </c>
      <c r="J959" s="10"/>
    </row>
    <row r="960" customFormat="false" ht="15.75" hidden="false" customHeight="false" outlineLevel="0" collapsed="false">
      <c r="B960" s="6" t="str">
        <f aca="false" t="array" ref="B960:B960">IFERROR(xlookup(F960,contacts!A:A,contacts!C:C),"")</f>
        <v/>
      </c>
      <c r="E960" s="19"/>
      <c r="F960" s="8" t="str">
        <f aca="false" t="array" ref="F960:F960">IFERROR(xlookup(E960,contacts!B:B,contacts!A:A),"")</f>
        <v/>
      </c>
      <c r="G960" s="19"/>
      <c r="H960" s="8" t="str">
        <f aca="false">IFERROR(__xludf.dummyfunction("IFERROR(INDEX(FILTER(addresses!B:B, (addresses!A:A=F960)*(addresses!C:C=G960)), 1), """")"),"")</f>
        <v/>
      </c>
      <c r="J960" s="10"/>
    </row>
    <row r="961" customFormat="false" ht="15.75" hidden="false" customHeight="false" outlineLevel="0" collapsed="false">
      <c r="B961" s="6" t="str">
        <f aca="false" t="array" ref="B961:B961">IFERROR(xlookup(F961,contacts!A:A,contacts!C:C),"")</f>
        <v/>
      </c>
      <c r="E961" s="19"/>
      <c r="F961" s="8" t="str">
        <f aca="false" t="array" ref="F961:F961">IFERROR(xlookup(E961,contacts!B:B,contacts!A:A),"")</f>
        <v/>
      </c>
      <c r="G961" s="19"/>
      <c r="H961" s="8" t="str">
        <f aca="false">IFERROR(__xludf.dummyfunction("IFERROR(INDEX(FILTER(addresses!B:B, (addresses!A:A=F961)*(addresses!C:C=G961)), 1), """")"),"")</f>
        <v/>
      </c>
      <c r="J961" s="10"/>
    </row>
    <row r="962" customFormat="false" ht="15.75" hidden="false" customHeight="false" outlineLevel="0" collapsed="false">
      <c r="B962" s="6" t="str">
        <f aca="false" t="array" ref="B962:B962">IFERROR(xlookup(F962,contacts!A:A,contacts!C:C),"")</f>
        <v/>
      </c>
      <c r="E962" s="19"/>
      <c r="F962" s="8" t="str">
        <f aca="false" t="array" ref="F962:F962">IFERROR(xlookup(E962,contacts!B:B,contacts!A:A),"")</f>
        <v/>
      </c>
      <c r="G962" s="19"/>
      <c r="H962" s="8" t="str">
        <f aca="false">IFERROR(__xludf.dummyfunction("IFERROR(INDEX(FILTER(addresses!B:B, (addresses!A:A=F962)*(addresses!C:C=G962)), 1), """")"),"")</f>
        <v/>
      </c>
      <c r="J962" s="10"/>
    </row>
    <row r="963" customFormat="false" ht="15.75" hidden="false" customHeight="false" outlineLevel="0" collapsed="false">
      <c r="B963" s="6" t="str">
        <f aca="false" t="array" ref="B963:B963">IFERROR(xlookup(F963,contacts!A:A,contacts!C:C),"")</f>
        <v/>
      </c>
      <c r="E963" s="19"/>
      <c r="F963" s="8" t="str">
        <f aca="false" t="array" ref="F963:F963">IFERROR(xlookup(E963,contacts!B:B,contacts!A:A),"")</f>
        <v/>
      </c>
      <c r="G963" s="19"/>
      <c r="H963" s="8" t="str">
        <f aca="false">IFERROR(__xludf.dummyfunction("IFERROR(INDEX(FILTER(addresses!B:B, (addresses!A:A=F963)*(addresses!C:C=G963)), 1), """")"),"")</f>
        <v/>
      </c>
      <c r="J963" s="10"/>
    </row>
    <row r="964" customFormat="false" ht="15.75" hidden="false" customHeight="false" outlineLevel="0" collapsed="false">
      <c r="B964" s="6" t="str">
        <f aca="false" t="array" ref="B964:B964">IFERROR(xlookup(F964,contacts!A:A,contacts!C:C),"")</f>
        <v/>
      </c>
      <c r="E964" s="19"/>
      <c r="F964" s="8" t="str">
        <f aca="false" t="array" ref="F964:F964">IFERROR(xlookup(E964,contacts!B:B,contacts!A:A),"")</f>
        <v/>
      </c>
      <c r="G964" s="19"/>
      <c r="H964" s="8" t="str">
        <f aca="false">IFERROR(__xludf.dummyfunction("IFERROR(INDEX(FILTER(addresses!B:B, (addresses!A:A=F964)*(addresses!C:C=G964)), 1), """")"),"")</f>
        <v/>
      </c>
      <c r="J964" s="10"/>
    </row>
    <row r="965" customFormat="false" ht="15.75" hidden="false" customHeight="false" outlineLevel="0" collapsed="false">
      <c r="B965" s="6" t="str">
        <f aca="false" t="array" ref="B965:B965">IFERROR(xlookup(F965,contacts!A:A,contacts!C:C),"")</f>
        <v/>
      </c>
      <c r="E965" s="19"/>
      <c r="F965" s="8" t="str">
        <f aca="false" t="array" ref="F965:F965">IFERROR(xlookup(E965,contacts!B:B,contacts!A:A),"")</f>
        <v/>
      </c>
      <c r="G965" s="19"/>
      <c r="H965" s="8" t="str">
        <f aca="false">IFERROR(__xludf.dummyfunction("IFERROR(INDEX(FILTER(addresses!B:B, (addresses!A:A=F965)*(addresses!C:C=G965)), 1), """")"),"")</f>
        <v/>
      </c>
      <c r="J965" s="10"/>
    </row>
    <row r="966" customFormat="false" ht="15.75" hidden="false" customHeight="false" outlineLevel="0" collapsed="false">
      <c r="B966" s="6" t="str">
        <f aca="false" t="array" ref="B966:B966">IFERROR(xlookup(F966,contacts!A:A,contacts!C:C),"")</f>
        <v/>
      </c>
      <c r="E966" s="19"/>
      <c r="F966" s="8" t="str">
        <f aca="false" t="array" ref="F966:F966">IFERROR(xlookup(E966,contacts!B:B,contacts!A:A),"")</f>
        <v/>
      </c>
      <c r="G966" s="19"/>
      <c r="H966" s="8" t="str">
        <f aca="false">IFERROR(__xludf.dummyfunction("IFERROR(INDEX(FILTER(addresses!B:B, (addresses!A:A=F966)*(addresses!C:C=G966)), 1), """")"),"")</f>
        <v/>
      </c>
      <c r="J966" s="10"/>
    </row>
    <row r="967" customFormat="false" ht="15.75" hidden="false" customHeight="false" outlineLevel="0" collapsed="false">
      <c r="B967" s="6" t="str">
        <f aca="false" t="array" ref="B967:B967">IFERROR(xlookup(F967,contacts!A:A,contacts!C:C),"")</f>
        <v/>
      </c>
      <c r="E967" s="19"/>
      <c r="F967" s="8" t="str">
        <f aca="false" t="array" ref="F967:F967">IFERROR(xlookup(E967,contacts!B:B,contacts!A:A),"")</f>
        <v/>
      </c>
      <c r="G967" s="19"/>
      <c r="H967" s="8" t="str">
        <f aca="false">IFERROR(__xludf.dummyfunction("IFERROR(INDEX(FILTER(addresses!B:B, (addresses!A:A=F967)*(addresses!C:C=G967)), 1), """")"),"")</f>
        <v/>
      </c>
      <c r="J967" s="10"/>
    </row>
    <row r="968" customFormat="false" ht="15.75" hidden="false" customHeight="false" outlineLevel="0" collapsed="false">
      <c r="B968" s="6" t="str">
        <f aca="false" t="array" ref="B968:B968">IFERROR(xlookup(F968,contacts!A:A,contacts!C:C),"")</f>
        <v/>
      </c>
      <c r="E968" s="19"/>
      <c r="F968" s="8" t="str">
        <f aca="false" t="array" ref="F968:F968">IFERROR(xlookup(E968,contacts!B:B,contacts!A:A),"")</f>
        <v/>
      </c>
      <c r="G968" s="19"/>
      <c r="H968" s="8" t="str">
        <f aca="false">IFERROR(__xludf.dummyfunction("IFERROR(INDEX(FILTER(addresses!B:B, (addresses!A:A=F968)*(addresses!C:C=G968)), 1), """")"),"")</f>
        <v/>
      </c>
      <c r="J968" s="10"/>
    </row>
    <row r="969" customFormat="false" ht="15.75" hidden="false" customHeight="false" outlineLevel="0" collapsed="false">
      <c r="B969" s="6" t="str">
        <f aca="false" t="array" ref="B969:B969">IFERROR(xlookup(F969,contacts!A:A,contacts!C:C),"")</f>
        <v/>
      </c>
      <c r="E969" s="19"/>
      <c r="F969" s="8" t="str">
        <f aca="false" t="array" ref="F969:F969">IFERROR(xlookup(E969,contacts!B:B,contacts!A:A),"")</f>
        <v/>
      </c>
      <c r="G969" s="19"/>
      <c r="H969" s="8" t="str">
        <f aca="false">IFERROR(__xludf.dummyfunction("IFERROR(INDEX(FILTER(addresses!B:B, (addresses!A:A=F969)*(addresses!C:C=G969)), 1), """")"),"")</f>
        <v/>
      </c>
      <c r="J969" s="10"/>
    </row>
    <row r="970" customFormat="false" ht="15.75" hidden="false" customHeight="false" outlineLevel="0" collapsed="false">
      <c r="B970" s="6" t="str">
        <f aca="false" t="array" ref="B970:B970">IFERROR(xlookup(F970,contacts!A:A,contacts!C:C),"")</f>
        <v/>
      </c>
      <c r="E970" s="19"/>
      <c r="F970" s="8" t="str">
        <f aca="false" t="array" ref="F970:F970">IFERROR(xlookup(E970,contacts!B:B,contacts!A:A),"")</f>
        <v/>
      </c>
      <c r="G970" s="19"/>
      <c r="H970" s="8" t="str">
        <f aca="false">IFERROR(__xludf.dummyfunction("IFERROR(INDEX(FILTER(addresses!B:B, (addresses!A:A=F970)*(addresses!C:C=G970)), 1), """")"),"")</f>
        <v/>
      </c>
      <c r="J970" s="10"/>
    </row>
    <row r="971" customFormat="false" ht="15.75" hidden="false" customHeight="false" outlineLevel="0" collapsed="false">
      <c r="B971" s="6" t="str">
        <f aca="false" t="array" ref="B971:B971">IFERROR(xlookup(F971,contacts!A:A,contacts!C:C),"")</f>
        <v/>
      </c>
      <c r="E971" s="19"/>
      <c r="F971" s="8" t="str">
        <f aca="false" t="array" ref="F971:F971">IFERROR(xlookup(E971,contacts!B:B,contacts!A:A),"")</f>
        <v/>
      </c>
      <c r="G971" s="19"/>
      <c r="H971" s="8" t="str">
        <f aca="false">IFERROR(__xludf.dummyfunction("IFERROR(INDEX(FILTER(addresses!B:B, (addresses!A:A=F971)*(addresses!C:C=G971)), 1), """")"),"")</f>
        <v/>
      </c>
      <c r="J971" s="10"/>
    </row>
    <row r="972" customFormat="false" ht="15.75" hidden="false" customHeight="false" outlineLevel="0" collapsed="false">
      <c r="B972" s="6" t="str">
        <f aca="false" t="array" ref="B972:B972">IFERROR(xlookup(F972,contacts!A:A,contacts!C:C),"")</f>
        <v/>
      </c>
      <c r="E972" s="8"/>
      <c r="F972" s="8" t="str">
        <f aca="false" t="array" ref="F972:F972">IFERROR(xlookup(E972,contacts!B:B,contacts!A:A),"")</f>
        <v/>
      </c>
      <c r="G972" s="19"/>
      <c r="H972" s="8" t="str">
        <f aca="false">IFERROR(__xludf.dummyfunction("IFERROR(INDEX(FILTER(addresses!B:B, (addresses!A:A=F972)*(addresses!C:C=G972)), 1), """")"),"")</f>
        <v/>
      </c>
      <c r="J972" s="10"/>
    </row>
  </sheetData>
  <conditionalFormatting sqref="A2:AC972">
    <cfRule type="expression" priority="2" aboveAverage="0" equalAverage="0" bottom="0" percent="0" rank="0" text="" dxfId="2">
      <formula>AND($H2&lt;&gt;"" , $F2&lt;&gt;"",$I2&lt;&gt;"")</formula>
    </cfRule>
  </conditionalFormatting>
  <dataValidations count="2">
    <dataValidation allowBlank="true" errorStyle="stop" operator="between" showDropDown="false" showErrorMessage="true" showInputMessage="false" sqref="G2:G972" type="list">
      <formula1>addresses!$C$2:$C972</formula1>
      <formula2>0</formula2>
    </dataValidation>
    <dataValidation allowBlank="true" errorStyle="stop" operator="between" showDropDown="false" showErrorMessage="true" showInputMessage="false" sqref="E2:E972" type="list">
      <formula1>contacts!$B$2:$B972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A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27.38"/>
    <col collapsed="false" customWidth="true" hidden="false" outlineLevel="0" max="3" min="3" style="0" width="18.5"/>
    <col collapsed="false" customWidth="true" hidden="false" outlineLevel="0" max="7" min="6" style="0" width="20.25"/>
    <col collapsed="false" customWidth="true" hidden="false" outlineLevel="0" max="8" min="8" style="0" width="21.12"/>
  </cols>
  <sheetData>
    <row r="1" customFormat="false" ht="15.75" hidden="false" customHeight="false" outlineLevel="0" collapsed="false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10</v>
      </c>
      <c r="K1" s="24" t="s">
        <v>11</v>
      </c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</row>
    <row r="2" customFormat="false" ht="52.2" hidden="false" customHeight="false" outlineLevel="0" collapsed="false">
      <c r="A2" s="5" t="s">
        <v>12</v>
      </c>
      <c r="E2" s="11" t="s">
        <v>13</v>
      </c>
      <c r="F2" s="11" t="str">
        <f aca="false" t="array" ref="F2:F2">IFERROR(xlookup(E2,contacts!B:B,contacts!A:A),"")</f>
        <v/>
      </c>
      <c r="G2" s="26" t="s">
        <v>14</v>
      </c>
      <c r="H2" s="11" t="str">
        <f aca="false" t="array" ref="H2:H2">IFERROR(xlookup(G2,addresses!C:C,addresses!B:B),"")</f>
        <v/>
      </c>
      <c r="I2" s="9" t="b">
        <f aca="false">TRUE()</f>
        <v>1</v>
      </c>
    </row>
    <row r="3" customFormat="false" ht="15.75" hidden="false" customHeight="false" outlineLevel="0" collapsed="false">
      <c r="A3" s="5" t="s">
        <v>15</v>
      </c>
      <c r="E3" s="11" t="s">
        <v>13</v>
      </c>
      <c r="F3" s="11" t="str">
        <f aca="false" t="array" ref="F3:F3">IFERROR(xlookup(E3,contacts!B:B,contacts!A:A),"")</f>
        <v/>
      </c>
      <c r="G3" s="26" t="s">
        <v>16</v>
      </c>
      <c r="H3" s="11" t="str">
        <f aca="false" t="array" ref="H3:H3">IFERROR(xlookup(G3,addresses!C:C,addresses!B:B),"")</f>
        <v/>
      </c>
      <c r="I3" s="9" t="b">
        <f aca="false">TRUE()</f>
        <v>1</v>
      </c>
    </row>
    <row r="4" customFormat="false" ht="15.75" hidden="false" customHeight="false" outlineLevel="0" collapsed="false">
      <c r="A4" s="5" t="s">
        <v>17</v>
      </c>
      <c r="E4" s="11" t="s">
        <v>13</v>
      </c>
      <c r="F4" s="11" t="str">
        <f aca="false" t="array" ref="F4:F4">IFERROR(xlookup(E4,contacts!B:B,contacts!A:A),"")</f>
        <v/>
      </c>
      <c r="G4" s="26" t="s">
        <v>259</v>
      </c>
      <c r="H4" s="11" t="str">
        <f aca="false" t="array" ref="H4:H4">IFERROR(xlookup(G4,addresses!C:C,addresses!B:B),"")</f>
        <v/>
      </c>
      <c r="I4" s="9" t="b">
        <f aca="false">TRUE()</f>
        <v>1</v>
      </c>
    </row>
    <row r="5" customFormat="false" ht="26.85" hidden="false" customHeight="false" outlineLevel="0" collapsed="false">
      <c r="A5" s="5" t="s">
        <v>19</v>
      </c>
      <c r="E5" s="11" t="s">
        <v>13</v>
      </c>
      <c r="F5" s="11" t="str">
        <f aca="false" t="array" ref="F5:F5">IFERROR(xlookup(E5,contacts!B:B,contacts!A:A),"")</f>
        <v/>
      </c>
      <c r="G5" s="26" t="s">
        <v>20</v>
      </c>
      <c r="H5" s="11" t="str">
        <f aca="false" t="array" ref="H5:H5">IFERROR(xlookup(G5,addresses!C:C,addresses!B:B),"")</f>
        <v/>
      </c>
      <c r="I5" s="9" t="b">
        <f aca="false">TRUE()</f>
        <v>1</v>
      </c>
    </row>
    <row r="6" customFormat="false" ht="15.75" hidden="false" customHeight="false" outlineLevel="0" collapsed="false">
      <c r="A6" s="5" t="s">
        <v>21</v>
      </c>
      <c r="E6" s="11" t="s">
        <v>13</v>
      </c>
      <c r="F6" s="11" t="str">
        <f aca="false" t="array" ref="F6:F6">IFERROR(xlookup(E6,contacts!B:B,contacts!A:A),"")</f>
        <v/>
      </c>
      <c r="G6" s="26"/>
      <c r="H6" s="11" t="str">
        <f aca="false" t="array" ref="H6:H6">IFERROR(xlookup(G6,addresses!C:C,addresses!B:B),"")</f>
        <v/>
      </c>
      <c r="I6" s="9" t="b">
        <f aca="false">TRUE()</f>
        <v>1</v>
      </c>
    </row>
    <row r="7" customFormat="false" ht="15.75" hidden="false" customHeight="false" outlineLevel="0" collapsed="false">
      <c r="A7" s="5" t="s">
        <v>23</v>
      </c>
      <c r="E7" s="11" t="s">
        <v>13</v>
      </c>
      <c r="F7" s="11" t="str">
        <f aca="false" t="array" ref="F7:F7">IFERROR(xlookup(E7,contacts!B:B,contacts!A:A),"")</f>
        <v/>
      </c>
      <c r="G7" s="7"/>
      <c r="H7" s="11" t="str">
        <f aca="false" t="array" ref="H7:H7">IFERROR(xlookup(G7,addresses!C:C,addresses!B:B),"")</f>
        <v/>
      </c>
      <c r="I7" s="9" t="b">
        <f aca="false">TRUE()</f>
        <v>1</v>
      </c>
    </row>
    <row r="8" customFormat="false" ht="15.75" hidden="false" customHeight="false" outlineLevel="0" collapsed="false">
      <c r="A8" s="5" t="s">
        <v>25</v>
      </c>
      <c r="E8" s="11" t="s">
        <v>13</v>
      </c>
      <c r="F8" s="11" t="str">
        <f aca="false" t="array" ref="F8:F8">IFERROR(xlookup(E8,contacts!B:B,contacts!A:A),"")</f>
        <v/>
      </c>
      <c r="G8" s="7"/>
      <c r="H8" s="11" t="str">
        <f aca="false" t="array" ref="H8:H8">IFERROR(xlookup(G8,addresses!C:C,addresses!B:B),"")</f>
        <v/>
      </c>
      <c r="I8" s="9" t="b">
        <f aca="false">TRUE()</f>
        <v>1</v>
      </c>
    </row>
    <row r="9" customFormat="false" ht="15.75" hidden="false" customHeight="false" outlineLevel="0" collapsed="false">
      <c r="A9" s="5" t="s">
        <v>27</v>
      </c>
      <c r="E9" s="11" t="s">
        <v>13</v>
      </c>
      <c r="F9" s="11" t="str">
        <f aca="false" t="array" ref="F9:F9">IFERROR(xlookup(E9,contacts!B:B,contacts!A:A),"")</f>
        <v/>
      </c>
      <c r="G9" s="7"/>
      <c r="H9" s="11" t="str">
        <f aca="false" t="array" ref="H9:H9">IFERROR(xlookup(G9,addresses!C:C,addresses!B:B),"")</f>
        <v/>
      </c>
      <c r="I9" s="9" t="b">
        <f aca="false">TRUE()</f>
        <v>1</v>
      </c>
    </row>
    <row r="10" customFormat="false" ht="15.75" hidden="false" customHeight="false" outlineLevel="0" collapsed="false">
      <c r="A10" s="5" t="s">
        <v>29</v>
      </c>
      <c r="E10" s="11" t="s">
        <v>13</v>
      </c>
      <c r="F10" s="11" t="str">
        <f aca="false" t="array" ref="F10:F10">IFERROR(xlookup(E10,contacts!B:B,contacts!A:A),"")</f>
        <v/>
      </c>
      <c r="G10" s="7"/>
      <c r="H10" s="11" t="str">
        <f aca="false" t="array" ref="H10:H10">IFERROR(xlookup(G10,addresses!C:C,addresses!B:B),"")</f>
        <v/>
      </c>
      <c r="I10" s="9" t="b">
        <f aca="false">TRUE()</f>
        <v>1</v>
      </c>
    </row>
    <row r="11" customFormat="false" ht="15.75" hidden="false" customHeight="false" outlineLevel="0" collapsed="false">
      <c r="A11" s="5" t="s">
        <v>31</v>
      </c>
      <c r="E11" s="11" t="s">
        <v>13</v>
      </c>
      <c r="F11" s="11" t="str">
        <f aca="false" t="array" ref="F11:F11">IFERROR(xlookup(E11,contacts!B:B,contacts!A:A),"")</f>
        <v/>
      </c>
      <c r="G11" s="7"/>
      <c r="H11" s="11" t="str">
        <f aca="false" t="array" ref="H11:H11">IFERROR(xlookup(G11,addresses!C:C,addresses!B:B),"")</f>
        <v/>
      </c>
      <c r="I11" s="10" t="s">
        <v>33</v>
      </c>
    </row>
    <row r="12" customFormat="false" ht="15.75" hidden="false" customHeight="false" outlineLevel="0" collapsed="false">
      <c r="A12" s="5" t="s">
        <v>34</v>
      </c>
      <c r="E12" s="11" t="s">
        <v>13</v>
      </c>
      <c r="F12" s="11" t="str">
        <f aca="false" t="array" ref="F12:F12">IFERROR(xlookup(E12,contacts!B:B,contacts!A:A),"")</f>
        <v/>
      </c>
      <c r="G12" s="7"/>
      <c r="H12" s="11" t="str">
        <f aca="false" t="array" ref="H12:H12">IFERROR(xlookup(G12,addresses!C:C,addresses!B:B),"")</f>
        <v/>
      </c>
      <c r="I12" s="9" t="b">
        <f aca="false">TRUE()</f>
        <v>1</v>
      </c>
    </row>
    <row r="13" customFormat="false" ht="15.75" hidden="false" customHeight="false" outlineLevel="0" collapsed="false">
      <c r="A13" s="5" t="s">
        <v>36</v>
      </c>
      <c r="E13" s="11" t="s">
        <v>13</v>
      </c>
      <c r="F13" s="11" t="str">
        <f aca="false" t="array" ref="F13:F13">IFERROR(xlookup(E13,contacts!B:B,contacts!A:A),"")</f>
        <v/>
      </c>
      <c r="G13" s="7"/>
      <c r="H13" s="11" t="str">
        <f aca="false" t="array" ref="H13:H13">IFERROR(xlookup(G13,addresses!C:C,addresses!B:B),"")</f>
        <v/>
      </c>
      <c r="I13" s="9" t="b">
        <f aca="false">TRUE()</f>
        <v>1</v>
      </c>
    </row>
    <row r="14" customFormat="false" ht="15.75" hidden="false" customHeight="false" outlineLevel="0" collapsed="false">
      <c r="A14" s="5" t="s">
        <v>38</v>
      </c>
      <c r="E14" s="11" t="s">
        <v>13</v>
      </c>
      <c r="F14" s="11" t="str">
        <f aca="false" t="array" ref="F14:F14">IFERROR(xlookup(E14,contacts!B:B,contacts!A:A),"")</f>
        <v/>
      </c>
      <c r="G14" s="7"/>
      <c r="H14" s="11" t="str">
        <f aca="false" t="array" ref="H14:H14">IFERROR(xlookup(G14,addresses!C:C,addresses!B:B),"")</f>
        <v/>
      </c>
      <c r="I14" s="9" t="b">
        <f aca="false">TRUE()</f>
        <v>1</v>
      </c>
    </row>
    <row r="15" customFormat="false" ht="15.75" hidden="false" customHeight="false" outlineLevel="0" collapsed="false">
      <c r="A15" s="5" t="s">
        <v>40</v>
      </c>
      <c r="E15" s="11" t="s">
        <v>13</v>
      </c>
      <c r="F15" s="11" t="str">
        <f aca="false" t="array" ref="F15:F15">IFERROR(xlookup(E15,contacts!B:B,contacts!A:A),"")</f>
        <v/>
      </c>
      <c r="G15" s="7"/>
      <c r="H15" s="11" t="str">
        <f aca="false" t="array" ref="H15:H15">IFERROR(xlookup(G15,addresses!C:C,addresses!B:B),"")</f>
        <v/>
      </c>
      <c r="I15" s="9" t="b">
        <f aca="false">TRUE()</f>
        <v>1</v>
      </c>
    </row>
    <row r="16" customFormat="false" ht="15.75" hidden="false" customHeight="false" outlineLevel="0" collapsed="false">
      <c r="A16" s="5" t="s">
        <v>42</v>
      </c>
      <c r="E16" s="11" t="s">
        <v>13</v>
      </c>
      <c r="F16" s="11" t="str">
        <f aca="false" t="array" ref="F16:F16">IFERROR(xlookup(E16,contacts!B:B,contacts!A:A),"")</f>
        <v/>
      </c>
      <c r="G16" s="7"/>
      <c r="H16" s="11" t="str">
        <f aca="false" t="array" ref="H16:H16">IFERROR(xlookup(G16,addresses!C:C,addresses!B:B),"")</f>
        <v/>
      </c>
      <c r="I16" s="9" t="b">
        <f aca="false">TRUE()</f>
        <v>1</v>
      </c>
    </row>
    <row r="17" customFormat="false" ht="15.75" hidden="false" customHeight="false" outlineLevel="0" collapsed="false">
      <c r="A17" s="5" t="s">
        <v>44</v>
      </c>
      <c r="E17" s="11" t="s">
        <v>13</v>
      </c>
      <c r="F17" s="11" t="str">
        <f aca="false" t="array" ref="F17:F17">IFERROR(xlookup(E17,contacts!B:B,contacts!A:A),"")</f>
        <v/>
      </c>
      <c r="G17" s="7"/>
      <c r="H17" s="11" t="str">
        <f aca="false" t="array" ref="H17:H17">IFERROR(xlookup(G17,addresses!C:C,addresses!B:B),"")</f>
        <v/>
      </c>
      <c r="I17" s="9" t="b">
        <f aca="false">TRUE()</f>
        <v>1</v>
      </c>
    </row>
    <row r="18" customFormat="false" ht="15.75" hidden="false" customHeight="false" outlineLevel="0" collapsed="false">
      <c r="A18" s="5" t="s">
        <v>45</v>
      </c>
      <c r="E18" s="11" t="s">
        <v>13</v>
      </c>
      <c r="F18" s="11" t="str">
        <f aca="false" t="array" ref="F18:F18">IFERROR(xlookup(E18,contacts!B:B,contacts!A:A),"")</f>
        <v/>
      </c>
      <c r="G18" s="7"/>
      <c r="H18" s="11" t="str">
        <f aca="false" t="array" ref="H18:H18">IFERROR(xlookup(G18,addresses!C:C,addresses!B:B),"")</f>
        <v/>
      </c>
      <c r="I18" s="9" t="b">
        <f aca="false">TRUE()</f>
        <v>1</v>
      </c>
    </row>
    <row r="19" customFormat="false" ht="15.75" hidden="false" customHeight="false" outlineLevel="0" collapsed="false">
      <c r="A19" s="5" t="s">
        <v>47</v>
      </c>
      <c r="E19" s="11" t="s">
        <v>13</v>
      </c>
      <c r="F19" s="11" t="str">
        <f aca="false" t="array" ref="F19:F19">IFERROR(xlookup(E19,contacts!B:B,contacts!A:A),"")</f>
        <v/>
      </c>
      <c r="G19" s="7"/>
      <c r="H19" s="11" t="str">
        <f aca="false" t="array" ref="H19:H19">IFERROR(xlookup(G19,addresses!C:C,addresses!B:B),"")</f>
        <v/>
      </c>
      <c r="I19" s="9" t="b">
        <f aca="false">TRUE()</f>
        <v>1</v>
      </c>
    </row>
    <row r="20" customFormat="false" ht="15.75" hidden="false" customHeight="false" outlineLevel="0" collapsed="false">
      <c r="A20" s="5" t="s">
        <v>49</v>
      </c>
      <c r="E20" s="11" t="s">
        <v>13</v>
      </c>
      <c r="F20" s="11" t="str">
        <f aca="false" t="array" ref="F20:F20">IFERROR(xlookup(E20,contacts!B:B,contacts!A:A),"")</f>
        <v/>
      </c>
      <c r="G20" s="7"/>
      <c r="H20" s="11" t="str">
        <f aca="false" t="array" ref="H20:H20">IFERROR(xlookup(G20,addresses!C:C,addresses!B:B),"")</f>
        <v/>
      </c>
      <c r="I20" s="9" t="b">
        <f aca="false">TRUE()</f>
        <v>1</v>
      </c>
    </row>
    <row r="21" customFormat="false" ht="15.75" hidden="false" customHeight="false" outlineLevel="0" collapsed="false">
      <c r="A21" s="5" t="s">
        <v>51</v>
      </c>
      <c r="E21" s="11" t="s">
        <v>13</v>
      </c>
      <c r="F21" s="11" t="str">
        <f aca="false" t="array" ref="F21:F21">IFERROR(xlookup(E21,contacts!B:B,contacts!A:A),"")</f>
        <v/>
      </c>
      <c r="G21" s="7"/>
      <c r="H21" s="11" t="str">
        <f aca="false" t="array" ref="H21:H21">IFERROR(xlookup(G21,addresses!C:C,addresses!B:B),"")</f>
        <v/>
      </c>
      <c r="I21" s="9" t="b">
        <f aca="false">TRUE()</f>
        <v>1</v>
      </c>
    </row>
    <row r="22" customFormat="false" ht="15.75" hidden="false" customHeight="false" outlineLevel="0" collapsed="false">
      <c r="A22" s="5" t="s">
        <v>53</v>
      </c>
      <c r="E22" s="11" t="s">
        <v>13</v>
      </c>
      <c r="F22" s="11" t="str">
        <f aca="false" t="array" ref="F22:F22">IFERROR(xlookup(E22,contacts!B:B,contacts!A:A),"")</f>
        <v/>
      </c>
      <c r="G22" s="7"/>
      <c r="H22" s="11" t="str">
        <f aca="false" t="array" ref="H22:H22">IFERROR(xlookup(G22,addresses!C:C,addresses!B:B),"")</f>
        <v/>
      </c>
      <c r="I22" s="9" t="b">
        <f aca="false">TRUE()</f>
        <v>1</v>
      </c>
    </row>
    <row r="23" customFormat="false" ht="15.75" hidden="false" customHeight="false" outlineLevel="0" collapsed="false">
      <c r="A23" s="5" t="s">
        <v>55</v>
      </c>
      <c r="E23" s="11" t="s">
        <v>13</v>
      </c>
      <c r="F23" s="11" t="str">
        <f aca="false" t="array" ref="F23:F23">IFERROR(xlookup(E23,contacts!B:B,contacts!A:A),"")</f>
        <v/>
      </c>
      <c r="G23" s="7"/>
      <c r="H23" s="11" t="str">
        <f aca="false" t="array" ref="H23:H23">IFERROR(xlookup(G23,addresses!C:C,addresses!B:B),"")</f>
        <v/>
      </c>
      <c r="I23" s="9" t="b">
        <f aca="false">TRUE()</f>
        <v>1</v>
      </c>
    </row>
  </sheetData>
  <dataValidations count="2">
    <dataValidation allowBlank="true" errorStyle="stop" operator="between" showDropDown="false" showErrorMessage="true" showInputMessage="false" sqref="G2:G23" type="list">
      <formula1>"Wingstop Talabat Dark Kitchen,Al Reef Community Mall - AUH,Al Dhait - RAK,Wingstop Khalifa City
 Al ‚ÄòIshoush St
 Khalifa City,Wingstop Jumeirah
 Shop No. 16, Jumeirah Centre, Plot No: 332 - 393 Jumeirah Beach Rd,Wingstop Bay Square 
 Building # 11 Abraj"&amp;" Street Shop Number G01 - Building # 11 Marasi Dr - Business Bay - Bay Square,Wingstop Marina
 Tower B, Marina View Tower - Marina Promenade - Dubai Marina,Wingstop Sports City
 Mediterranean Building, Canal Residence - Dubai Sports City,Wingstop Al Ghura"&amp;"ir 
 Shop E4, Opp. Entrance 3 Ground Floor, Al Ghurair Centre, Al Rigga Rd, Deira,Wingstop Uptown Mirdif Mall 
 LS10, Uptown Mirdif - 80 Algeria St - Mirdif,Wingstop DIP 
 Shop No:15, Food Court Carrefour Market Building - Green Community Village, Dubai I"&amp;"nvestment Park 1,Wingstop Silicon Central Mall
 First Floor, Silicon Central Mall - Dubai Silicon Oasis,Wingstop Al Barsha
 Express Kitchens, Shop No.4, Plot 3753426, Al Barsha 3, Hessa St,Wingstop Al-Khan
 Style Tower - Shop no.6 - Al Taawun ST,Wingstop "&amp;"Zawaya Walk
 Unit No 53, Zawaya Walk Al Shahba Street,97 Al Ruwad St - Shakhbout City - MFW-2 - Abu Dhabi,Shop no FS 04, Second Floor, Food Court, Al Wahda Mall - Abu Dhabi,48 Al Thamarah St - Al Jimi - Al Ameriya -,Al Maqsoom Street - Zakhir - Abu Dhabi,"&amp;"Hamidiya - Al Hamidiya 2 - Ajman,Marsana Beach - Hudayriyat Island - Abu Dhabi,Hada-Aiq Al Raha St - Khalifa City 
 Gardens Plaza,
 Al Raha Gardens,Muweilah 6 Bldg. located at the Zayed Al Nahyan Road
 (Near to Burger 28 Restaurant),Wingstop- Souq Extra
 "&amp;" Dubai Silicon Oasis, Souq Extra
 Dark Kitchen (WS) , Souq Extra, DSO,WingStop Lulu Mall Fujairah
 Shop Number FC-07 (Food Court), Lulu Mall Fujairah, Al Khorthabha Rd, opposite Fujairah International,MIS Joint, Shop 17, near the food court, Uptown mirdif"&amp;" mall,Wingstop Al Hamra Mall RAK
 Wingstop Hamra Mall first floor opposite Funcity 
 E11 Sheikh Mohamed Bin Salem Rd - Al Jazeera Al Hamra-Qaryat Al Hamra,Wingstop Mushrif Mall.
 Mushrif Mall, Al Mushrif,,Burger 28 DHK, Khalifa City, Abu Dhabi,WINGSTOP
 S"&amp;"ouk Al Beri Mall 
 The Souk Qaryat Al Beri 
 First Floor, Shop 31,Wingstop - ADNOC Abu Dhabi, Motorworld, Al Shamkha,Pitstop, Al Hamidiya 2, Ajman,MIS JOINT- Souq Extra
 Dubai Silicon Oasis, Souq Extra
 Dark Kitchen (WS) , Souq Extra, DSO,Wingstop store a"&amp;"t Lulu Mall Fujairah 
 Shop Number FC-07 (Food Court), Lulu Mall Fujairah, Al Khorthabha Rd, near Fujairah International Airport,,Burger 28 Mushrif Mall
 Al Mushrif,,Wingstop Airport Road 
 732 Sheikh Rashid Bin Saeed St - Al Manhal - W15 02 -,Wingstop To"&amp;"wn Sqaure
 Curbside , Near to Town Square Sales Center
 Mr. Jagdish
 971 54 994 3577"</formula1>
      <formula2>0</formula2>
    </dataValidation>
    <dataValidation allowBlank="true" errorStyle="stop" operator="between" showDropDown="false" showErrorMessage="true" showInputMessage="false" sqref="E2:E23" type="list">
      <formula1>contacts!$B$2:$B999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291" colorId="64" zoomScale="100" zoomScaleNormal="100" zoomScalePageLayoutView="100" workbookViewId="0">
      <selection pane="topLeft" activeCell="C371" activeCellId="0" sqref="C37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20.25"/>
    <col collapsed="false" customWidth="true" hidden="false" outlineLevel="0" max="2" min="2" style="0" width="34.63"/>
    <col collapsed="false" customWidth="true" hidden="false" outlineLevel="0" max="3" min="3" style="0" width="26.88"/>
  </cols>
  <sheetData>
    <row r="1" customFormat="false" ht="15.75" hidden="false" customHeight="false" outlineLevel="0" collapsed="false">
      <c r="A1" s="21" t="s">
        <v>260</v>
      </c>
      <c r="B1" s="21" t="s">
        <v>261</v>
      </c>
      <c r="C1" s="27" t="s">
        <v>262</v>
      </c>
      <c r="D1" s="11" t="s">
        <v>263</v>
      </c>
    </row>
    <row r="2" customFormat="false" ht="15.75" hidden="false" customHeight="false" outlineLevel="0" collapsed="false">
      <c r="A2" s="21" t="s">
        <v>264</v>
      </c>
      <c r="B2" s="21" t="s">
        <v>265</v>
      </c>
      <c r="C2" s="27"/>
    </row>
    <row r="3" customFormat="false" ht="15.75" hidden="false" customHeight="false" outlineLevel="0" collapsed="false">
      <c r="A3" s="21" t="s">
        <v>266</v>
      </c>
      <c r="B3" s="21" t="s">
        <v>267</v>
      </c>
      <c r="C3" s="28" t="s">
        <v>268</v>
      </c>
    </row>
    <row r="4" customFormat="false" ht="15.75" hidden="false" customHeight="false" outlineLevel="0" collapsed="false">
      <c r="A4" s="21" t="s">
        <v>269</v>
      </c>
      <c r="B4" s="21" t="s">
        <v>270</v>
      </c>
      <c r="C4" s="28" t="s">
        <v>271</v>
      </c>
    </row>
    <row r="5" customFormat="false" ht="15.75" hidden="false" customHeight="false" outlineLevel="0" collapsed="false">
      <c r="A5" s="21" t="s">
        <v>272</v>
      </c>
      <c r="B5" s="21" t="s">
        <v>273</v>
      </c>
      <c r="C5" s="28" t="s">
        <v>274</v>
      </c>
    </row>
    <row r="6" customFormat="false" ht="15.75" hidden="false" customHeight="false" outlineLevel="0" collapsed="false">
      <c r="A6" s="21" t="s">
        <v>275</v>
      </c>
      <c r="B6" s="21" t="s">
        <v>276</v>
      </c>
      <c r="C6" s="28" t="s">
        <v>277</v>
      </c>
    </row>
    <row r="7" customFormat="false" ht="15.75" hidden="false" customHeight="false" outlineLevel="0" collapsed="false">
      <c r="A7" s="21" t="s">
        <v>278</v>
      </c>
      <c r="B7" s="21" t="s">
        <v>279</v>
      </c>
      <c r="C7" s="27"/>
    </row>
    <row r="8" customFormat="false" ht="15.75" hidden="false" customHeight="false" outlineLevel="0" collapsed="false">
      <c r="A8" s="21" t="s">
        <v>280</v>
      </c>
      <c r="B8" s="21" t="s">
        <v>281</v>
      </c>
      <c r="C8" s="28" t="s">
        <v>282</v>
      </c>
    </row>
    <row r="9" customFormat="false" ht="15.75" hidden="false" customHeight="false" outlineLevel="0" collapsed="false">
      <c r="A9" s="21" t="s">
        <v>283</v>
      </c>
      <c r="B9" s="21" t="s">
        <v>284</v>
      </c>
      <c r="C9" s="28" t="s">
        <v>277</v>
      </c>
    </row>
    <row r="10" customFormat="false" ht="15.75" hidden="false" customHeight="false" outlineLevel="0" collapsed="false">
      <c r="A10" s="21" t="s">
        <v>285</v>
      </c>
      <c r="B10" s="21" t="s">
        <v>286</v>
      </c>
      <c r="C10" s="27"/>
    </row>
    <row r="11" customFormat="false" ht="15.75" hidden="false" customHeight="false" outlineLevel="0" collapsed="false">
      <c r="A11" s="21" t="s">
        <v>287</v>
      </c>
      <c r="B11" s="21" t="s">
        <v>288</v>
      </c>
      <c r="C11" s="28" t="s">
        <v>289</v>
      </c>
    </row>
    <row r="12" customFormat="false" ht="15.75" hidden="false" customHeight="false" outlineLevel="0" collapsed="false">
      <c r="A12" s="21" t="s">
        <v>290</v>
      </c>
      <c r="B12" s="21" t="s">
        <v>291</v>
      </c>
      <c r="C12" s="27"/>
    </row>
    <row r="13" customFormat="false" ht="15.75" hidden="false" customHeight="false" outlineLevel="0" collapsed="false">
      <c r="A13" s="21" t="s">
        <v>292</v>
      </c>
      <c r="B13" s="21" t="s">
        <v>293</v>
      </c>
      <c r="C13" s="28" t="s">
        <v>294</v>
      </c>
    </row>
    <row r="14" customFormat="false" ht="15.75" hidden="false" customHeight="false" outlineLevel="0" collapsed="false">
      <c r="A14" s="21" t="s">
        <v>295</v>
      </c>
      <c r="B14" s="21" t="s">
        <v>296</v>
      </c>
      <c r="C14" s="28" t="s">
        <v>297</v>
      </c>
    </row>
    <row r="15" customFormat="false" ht="15.75" hidden="false" customHeight="false" outlineLevel="0" collapsed="false">
      <c r="A15" s="21" t="s">
        <v>298</v>
      </c>
      <c r="B15" s="21" t="s">
        <v>299</v>
      </c>
      <c r="C15" s="27"/>
    </row>
    <row r="16" customFormat="false" ht="15.75" hidden="false" customHeight="false" outlineLevel="0" collapsed="false">
      <c r="A16" s="21" t="s">
        <v>300</v>
      </c>
      <c r="B16" s="21" t="s">
        <v>301</v>
      </c>
      <c r="C16" s="28" t="s">
        <v>302</v>
      </c>
    </row>
    <row r="17" customFormat="false" ht="15.75" hidden="false" customHeight="false" outlineLevel="0" collapsed="false">
      <c r="A17" s="21" t="s">
        <v>303</v>
      </c>
      <c r="B17" s="21" t="s">
        <v>304</v>
      </c>
      <c r="C17" s="27"/>
    </row>
    <row r="18" customFormat="false" ht="15.75" hidden="false" customHeight="false" outlineLevel="0" collapsed="false">
      <c r="A18" s="21" t="s">
        <v>305</v>
      </c>
      <c r="B18" s="21" t="s">
        <v>306</v>
      </c>
      <c r="C18" s="27"/>
    </row>
    <row r="19" customFormat="false" ht="15.75" hidden="false" customHeight="false" outlineLevel="0" collapsed="false">
      <c r="A19" s="21" t="s">
        <v>307</v>
      </c>
      <c r="B19" s="21" t="s">
        <v>308</v>
      </c>
      <c r="C19" s="28" t="s">
        <v>309</v>
      </c>
    </row>
    <row r="20" customFormat="false" ht="15.75" hidden="false" customHeight="false" outlineLevel="0" collapsed="false">
      <c r="A20" s="21" t="s">
        <v>310</v>
      </c>
      <c r="B20" s="21" t="s">
        <v>311</v>
      </c>
      <c r="C20" s="27"/>
    </row>
    <row r="21" customFormat="false" ht="15.75" hidden="false" customHeight="false" outlineLevel="0" collapsed="false">
      <c r="A21" s="21" t="s">
        <v>312</v>
      </c>
      <c r="B21" s="21" t="s">
        <v>313</v>
      </c>
      <c r="C21" s="27"/>
    </row>
    <row r="22" customFormat="false" ht="15.75" hidden="false" customHeight="false" outlineLevel="0" collapsed="false">
      <c r="A22" s="21" t="s">
        <v>314</v>
      </c>
      <c r="B22" s="21" t="s">
        <v>315</v>
      </c>
      <c r="C22" s="27"/>
    </row>
    <row r="23" customFormat="false" ht="15.75" hidden="false" customHeight="false" outlineLevel="0" collapsed="false">
      <c r="A23" s="21" t="s">
        <v>316</v>
      </c>
      <c r="B23" s="21" t="s">
        <v>317</v>
      </c>
      <c r="C23" s="27"/>
    </row>
    <row r="24" customFormat="false" ht="15.75" hidden="false" customHeight="false" outlineLevel="0" collapsed="false">
      <c r="A24" s="21" t="s">
        <v>318</v>
      </c>
      <c r="B24" s="21" t="s">
        <v>319</v>
      </c>
      <c r="C24" s="27"/>
    </row>
    <row r="25" customFormat="false" ht="15.75" hidden="false" customHeight="false" outlineLevel="0" collapsed="false">
      <c r="A25" s="21" t="s">
        <v>320</v>
      </c>
      <c r="B25" s="21" t="s">
        <v>321</v>
      </c>
      <c r="C25" s="27"/>
    </row>
    <row r="26" customFormat="false" ht="15.75" hidden="false" customHeight="false" outlineLevel="0" collapsed="false">
      <c r="A26" s="21" t="s">
        <v>322</v>
      </c>
      <c r="B26" s="21" t="s">
        <v>323</v>
      </c>
      <c r="C26" s="27"/>
    </row>
    <row r="27" customFormat="false" ht="15.75" hidden="false" customHeight="false" outlineLevel="0" collapsed="false">
      <c r="A27" s="21" t="s">
        <v>324</v>
      </c>
      <c r="B27" s="21" t="s">
        <v>253</v>
      </c>
      <c r="C27" s="28" t="s">
        <v>325</v>
      </c>
    </row>
    <row r="28" customFormat="false" ht="15.75" hidden="false" customHeight="false" outlineLevel="0" collapsed="false">
      <c r="A28" s="21" t="s">
        <v>326</v>
      </c>
      <c r="B28" s="21" t="s">
        <v>327</v>
      </c>
      <c r="C28" s="27"/>
    </row>
    <row r="29" customFormat="false" ht="15.75" hidden="false" customHeight="false" outlineLevel="0" collapsed="false">
      <c r="A29" s="21" t="s">
        <v>328</v>
      </c>
      <c r="B29" s="21" t="s">
        <v>329</v>
      </c>
      <c r="C29" s="27"/>
    </row>
    <row r="30" customFormat="false" ht="15.75" hidden="false" customHeight="false" outlineLevel="0" collapsed="false">
      <c r="A30" s="21" t="s">
        <v>330</v>
      </c>
      <c r="B30" s="21" t="s">
        <v>331</v>
      </c>
      <c r="C30" s="27"/>
    </row>
    <row r="31" customFormat="false" ht="15.75" hidden="false" customHeight="false" outlineLevel="0" collapsed="false">
      <c r="A31" s="21" t="s">
        <v>332</v>
      </c>
      <c r="B31" s="21" t="s">
        <v>333</v>
      </c>
      <c r="C31" s="27"/>
    </row>
    <row r="32" customFormat="false" ht="15.75" hidden="false" customHeight="false" outlineLevel="0" collapsed="false">
      <c r="A32" s="21" t="s">
        <v>334</v>
      </c>
      <c r="B32" s="21" t="s">
        <v>335</v>
      </c>
      <c r="C32" s="27"/>
    </row>
    <row r="33" customFormat="false" ht="15.75" hidden="false" customHeight="false" outlineLevel="0" collapsed="false">
      <c r="A33" s="21" t="s">
        <v>336</v>
      </c>
      <c r="B33" s="21" t="s">
        <v>337</v>
      </c>
      <c r="C33" s="28" t="s">
        <v>338</v>
      </c>
    </row>
    <row r="34" customFormat="false" ht="15.75" hidden="false" customHeight="false" outlineLevel="0" collapsed="false">
      <c r="A34" s="21" t="s">
        <v>339</v>
      </c>
      <c r="B34" s="21" t="s">
        <v>340</v>
      </c>
      <c r="C34" s="28" t="s">
        <v>341</v>
      </c>
    </row>
    <row r="35" customFormat="false" ht="15.75" hidden="false" customHeight="false" outlineLevel="0" collapsed="false">
      <c r="A35" s="21" t="s">
        <v>342</v>
      </c>
      <c r="B35" s="21" t="s">
        <v>343</v>
      </c>
      <c r="C35" s="28" t="s">
        <v>344</v>
      </c>
    </row>
    <row r="36" customFormat="false" ht="15.75" hidden="false" customHeight="false" outlineLevel="0" collapsed="false">
      <c r="A36" s="21" t="s">
        <v>345</v>
      </c>
      <c r="B36" s="21" t="s">
        <v>346</v>
      </c>
      <c r="C36" s="28" t="s">
        <v>347</v>
      </c>
    </row>
    <row r="37" customFormat="false" ht="15.75" hidden="false" customHeight="false" outlineLevel="0" collapsed="false">
      <c r="A37" s="21" t="s">
        <v>348</v>
      </c>
      <c r="B37" s="21" t="s">
        <v>349</v>
      </c>
      <c r="C37" s="28" t="s">
        <v>350</v>
      </c>
    </row>
    <row r="38" customFormat="false" ht="15.75" hidden="false" customHeight="false" outlineLevel="0" collapsed="false">
      <c r="A38" s="21" t="s">
        <v>351</v>
      </c>
      <c r="B38" s="21" t="s">
        <v>352</v>
      </c>
      <c r="C38" s="28" t="s">
        <v>353</v>
      </c>
    </row>
    <row r="39" customFormat="false" ht="15.75" hidden="false" customHeight="false" outlineLevel="0" collapsed="false">
      <c r="A39" s="21" t="s">
        <v>354</v>
      </c>
      <c r="B39" s="21" t="s">
        <v>355</v>
      </c>
      <c r="C39" s="28" t="s">
        <v>356</v>
      </c>
    </row>
    <row r="40" customFormat="false" ht="15.75" hidden="false" customHeight="false" outlineLevel="0" collapsed="false">
      <c r="A40" s="21" t="s">
        <v>357</v>
      </c>
      <c r="B40" s="21" t="s">
        <v>358</v>
      </c>
      <c r="C40" s="28" t="s">
        <v>359</v>
      </c>
    </row>
    <row r="41" customFormat="false" ht="15.75" hidden="false" customHeight="false" outlineLevel="0" collapsed="false">
      <c r="A41" s="21" t="s">
        <v>360</v>
      </c>
      <c r="B41" s="21" t="s">
        <v>361</v>
      </c>
      <c r="C41" s="28" t="s">
        <v>362</v>
      </c>
    </row>
    <row r="42" customFormat="false" ht="15.75" hidden="false" customHeight="false" outlineLevel="0" collapsed="false">
      <c r="A42" s="21" t="s">
        <v>363</v>
      </c>
      <c r="B42" s="21" t="s">
        <v>364</v>
      </c>
      <c r="C42" s="28" t="s">
        <v>365</v>
      </c>
    </row>
    <row r="43" customFormat="false" ht="15.75" hidden="false" customHeight="false" outlineLevel="0" collapsed="false">
      <c r="A43" s="21" t="s">
        <v>366</v>
      </c>
      <c r="B43" s="21" t="s">
        <v>203</v>
      </c>
      <c r="C43" s="28" t="s">
        <v>367</v>
      </c>
    </row>
    <row r="44" customFormat="false" ht="15.75" hidden="false" customHeight="false" outlineLevel="0" collapsed="false">
      <c r="A44" s="21" t="s">
        <v>368</v>
      </c>
      <c r="B44" s="21" t="s">
        <v>369</v>
      </c>
      <c r="C44" s="28" t="s">
        <v>370</v>
      </c>
    </row>
    <row r="45" customFormat="false" ht="15.75" hidden="false" customHeight="false" outlineLevel="0" collapsed="false">
      <c r="A45" s="21" t="s">
        <v>371</v>
      </c>
      <c r="B45" s="21" t="s">
        <v>241</v>
      </c>
      <c r="C45" s="28" t="s">
        <v>372</v>
      </c>
    </row>
    <row r="46" customFormat="false" ht="15.75" hidden="false" customHeight="false" outlineLevel="0" collapsed="false">
      <c r="A46" s="21" t="s">
        <v>373</v>
      </c>
      <c r="B46" s="21" t="s">
        <v>374</v>
      </c>
      <c r="C46" s="28" t="s">
        <v>375</v>
      </c>
    </row>
    <row r="47" customFormat="false" ht="15.75" hidden="false" customHeight="false" outlineLevel="0" collapsed="false">
      <c r="A47" s="21" t="s">
        <v>376</v>
      </c>
      <c r="B47" s="21" t="s">
        <v>377</v>
      </c>
      <c r="C47" s="27"/>
    </row>
    <row r="48" customFormat="false" ht="15.75" hidden="false" customHeight="false" outlineLevel="0" collapsed="false">
      <c r="A48" s="21" t="s">
        <v>378</v>
      </c>
      <c r="B48" s="21" t="s">
        <v>379</v>
      </c>
      <c r="C48" s="28" t="s">
        <v>380</v>
      </c>
    </row>
    <row r="49" customFormat="false" ht="15.75" hidden="false" customHeight="false" outlineLevel="0" collapsed="false">
      <c r="A49" s="21" t="s">
        <v>381</v>
      </c>
      <c r="B49" s="21" t="s">
        <v>382</v>
      </c>
      <c r="C49" s="28" t="s">
        <v>383</v>
      </c>
    </row>
    <row r="50" customFormat="false" ht="15.75" hidden="false" customHeight="false" outlineLevel="0" collapsed="false">
      <c r="A50" s="21" t="s">
        <v>384</v>
      </c>
      <c r="B50" s="21" t="s">
        <v>385</v>
      </c>
      <c r="C50" s="28" t="s">
        <v>386</v>
      </c>
    </row>
    <row r="51" customFormat="false" ht="15.75" hidden="false" customHeight="false" outlineLevel="0" collapsed="false">
      <c r="A51" s="21" t="s">
        <v>387</v>
      </c>
      <c r="B51" s="21" t="s">
        <v>388</v>
      </c>
      <c r="C51" s="27"/>
    </row>
    <row r="52" customFormat="false" ht="15.75" hidden="false" customHeight="false" outlineLevel="0" collapsed="false">
      <c r="A52" s="21" t="s">
        <v>389</v>
      </c>
      <c r="B52" s="21" t="s">
        <v>390</v>
      </c>
      <c r="C52" s="27"/>
    </row>
    <row r="53" customFormat="false" ht="15.75" hidden="false" customHeight="false" outlineLevel="0" collapsed="false">
      <c r="A53" s="21" t="s">
        <v>391</v>
      </c>
      <c r="B53" s="21" t="s">
        <v>392</v>
      </c>
      <c r="C53" s="28" t="s">
        <v>393</v>
      </c>
    </row>
    <row r="54" customFormat="false" ht="15.75" hidden="false" customHeight="false" outlineLevel="0" collapsed="false">
      <c r="A54" s="21" t="s">
        <v>394</v>
      </c>
      <c r="B54" s="21" t="s">
        <v>395</v>
      </c>
      <c r="C54" s="28" t="s">
        <v>396</v>
      </c>
    </row>
    <row r="55" customFormat="false" ht="15.75" hidden="false" customHeight="false" outlineLevel="0" collapsed="false">
      <c r="A55" s="21" t="s">
        <v>397</v>
      </c>
      <c r="B55" s="21" t="s">
        <v>398</v>
      </c>
      <c r="C55" s="28" t="s">
        <v>399</v>
      </c>
    </row>
    <row r="56" customFormat="false" ht="15.75" hidden="false" customHeight="false" outlineLevel="0" collapsed="false">
      <c r="A56" s="21" t="s">
        <v>400</v>
      </c>
      <c r="B56" s="21" t="s">
        <v>401</v>
      </c>
      <c r="C56" s="27"/>
    </row>
    <row r="57" customFormat="false" ht="15.75" hidden="false" customHeight="false" outlineLevel="0" collapsed="false">
      <c r="A57" s="21" t="s">
        <v>402</v>
      </c>
      <c r="B57" s="21" t="s">
        <v>403</v>
      </c>
      <c r="C57" s="28" t="s">
        <v>404</v>
      </c>
    </row>
    <row r="58" customFormat="false" ht="15.75" hidden="false" customHeight="false" outlineLevel="0" collapsed="false">
      <c r="A58" s="21" t="s">
        <v>405</v>
      </c>
      <c r="B58" s="21" t="s">
        <v>406</v>
      </c>
      <c r="C58" s="27"/>
    </row>
    <row r="59" customFormat="false" ht="15.75" hidden="false" customHeight="false" outlineLevel="0" collapsed="false">
      <c r="A59" s="21" t="s">
        <v>407</v>
      </c>
      <c r="B59" s="21" t="s">
        <v>408</v>
      </c>
      <c r="C59" s="28" t="s">
        <v>409</v>
      </c>
    </row>
    <row r="60" customFormat="false" ht="15.75" hidden="false" customHeight="false" outlineLevel="0" collapsed="false">
      <c r="A60" s="21" t="s">
        <v>410</v>
      </c>
      <c r="B60" s="21" t="s">
        <v>411</v>
      </c>
      <c r="C60" s="28" t="s">
        <v>412</v>
      </c>
    </row>
    <row r="61" customFormat="false" ht="15.75" hidden="false" customHeight="false" outlineLevel="0" collapsed="false">
      <c r="A61" s="21" t="s">
        <v>413</v>
      </c>
      <c r="B61" s="21" t="s">
        <v>414</v>
      </c>
      <c r="C61" s="27"/>
    </row>
    <row r="62" customFormat="false" ht="15.75" hidden="false" customHeight="false" outlineLevel="0" collapsed="false">
      <c r="A62" s="21" t="s">
        <v>415</v>
      </c>
      <c r="B62" s="21" t="s">
        <v>416</v>
      </c>
      <c r="C62" s="28" t="s">
        <v>417</v>
      </c>
    </row>
    <row r="63" customFormat="false" ht="15.75" hidden="false" customHeight="false" outlineLevel="0" collapsed="false">
      <c r="A63" s="21" t="s">
        <v>418</v>
      </c>
      <c r="B63" s="21" t="s">
        <v>419</v>
      </c>
      <c r="C63" s="28" t="s">
        <v>420</v>
      </c>
    </row>
    <row r="64" customFormat="false" ht="15.75" hidden="false" customHeight="false" outlineLevel="0" collapsed="false">
      <c r="A64" s="21" t="s">
        <v>421</v>
      </c>
      <c r="B64" s="21" t="s">
        <v>422</v>
      </c>
      <c r="C64" s="28" t="s">
        <v>423</v>
      </c>
    </row>
    <row r="65" customFormat="false" ht="15.75" hidden="false" customHeight="false" outlineLevel="0" collapsed="false">
      <c r="A65" s="21" t="s">
        <v>424</v>
      </c>
      <c r="B65" s="21" t="s">
        <v>425</v>
      </c>
      <c r="C65" s="28" t="s">
        <v>426</v>
      </c>
    </row>
    <row r="66" customFormat="false" ht="15.75" hidden="false" customHeight="false" outlineLevel="0" collapsed="false">
      <c r="A66" s="21" t="s">
        <v>427</v>
      </c>
      <c r="B66" s="21" t="s">
        <v>428</v>
      </c>
      <c r="C66" s="28" t="s">
        <v>429</v>
      </c>
    </row>
    <row r="67" customFormat="false" ht="15.75" hidden="false" customHeight="false" outlineLevel="0" collapsed="false">
      <c r="A67" s="21" t="s">
        <v>430</v>
      </c>
      <c r="B67" s="21" t="s">
        <v>431</v>
      </c>
      <c r="C67" s="28" t="s">
        <v>432</v>
      </c>
    </row>
    <row r="68" customFormat="false" ht="15.75" hidden="false" customHeight="false" outlineLevel="0" collapsed="false">
      <c r="A68" s="21" t="s">
        <v>433</v>
      </c>
      <c r="B68" s="21" t="s">
        <v>434</v>
      </c>
      <c r="C68" s="27"/>
    </row>
    <row r="69" customFormat="false" ht="15.75" hidden="false" customHeight="false" outlineLevel="0" collapsed="false">
      <c r="A69" s="21" t="s">
        <v>435</v>
      </c>
      <c r="B69" s="21" t="s">
        <v>436</v>
      </c>
      <c r="C69" s="27"/>
    </row>
    <row r="70" customFormat="false" ht="15.75" hidden="false" customHeight="false" outlineLevel="0" collapsed="false">
      <c r="A70" s="21" t="s">
        <v>437</v>
      </c>
      <c r="B70" s="21" t="s">
        <v>438</v>
      </c>
      <c r="C70" s="27"/>
    </row>
    <row r="71" customFormat="false" ht="15.75" hidden="false" customHeight="false" outlineLevel="0" collapsed="false">
      <c r="A71" s="21" t="s">
        <v>439</v>
      </c>
      <c r="B71" s="21" t="s">
        <v>440</v>
      </c>
      <c r="C71" s="27"/>
    </row>
    <row r="72" customFormat="false" ht="15.75" hidden="false" customHeight="false" outlineLevel="0" collapsed="false">
      <c r="A72" s="21" t="s">
        <v>441</v>
      </c>
      <c r="B72" s="21" t="s">
        <v>442</v>
      </c>
      <c r="C72" s="27"/>
    </row>
    <row r="73" customFormat="false" ht="15.75" hidden="false" customHeight="false" outlineLevel="0" collapsed="false">
      <c r="A73" s="21" t="s">
        <v>443</v>
      </c>
      <c r="B73" s="21" t="s">
        <v>444</v>
      </c>
      <c r="C73" s="27"/>
    </row>
    <row r="74" customFormat="false" ht="15.75" hidden="false" customHeight="false" outlineLevel="0" collapsed="false">
      <c r="A74" s="21" t="s">
        <v>445</v>
      </c>
      <c r="B74" s="21" t="s">
        <v>446</v>
      </c>
      <c r="C74" s="27"/>
    </row>
    <row r="75" customFormat="false" ht="15.75" hidden="false" customHeight="false" outlineLevel="0" collapsed="false">
      <c r="A75" s="21" t="s">
        <v>447</v>
      </c>
      <c r="B75" s="21" t="s">
        <v>448</v>
      </c>
      <c r="C75" s="27"/>
    </row>
    <row r="76" customFormat="false" ht="15.75" hidden="false" customHeight="false" outlineLevel="0" collapsed="false">
      <c r="A76" s="21" t="s">
        <v>449</v>
      </c>
      <c r="B76" s="21" t="s">
        <v>450</v>
      </c>
      <c r="C76" s="28" t="s">
        <v>451</v>
      </c>
    </row>
    <row r="77" customFormat="false" ht="15.75" hidden="false" customHeight="false" outlineLevel="0" collapsed="false">
      <c r="A77" s="21" t="s">
        <v>452</v>
      </c>
      <c r="B77" s="21" t="s">
        <v>453</v>
      </c>
      <c r="C77" s="27"/>
    </row>
    <row r="78" customFormat="false" ht="15.75" hidden="false" customHeight="false" outlineLevel="0" collapsed="false">
      <c r="A78" s="21" t="s">
        <v>454</v>
      </c>
      <c r="B78" s="21" t="s">
        <v>455</v>
      </c>
      <c r="C78" s="27"/>
    </row>
    <row r="79" customFormat="false" ht="15.75" hidden="false" customHeight="false" outlineLevel="0" collapsed="false">
      <c r="A79" s="21" t="s">
        <v>456</v>
      </c>
      <c r="B79" s="21" t="s">
        <v>457</v>
      </c>
      <c r="C79" s="28" t="s">
        <v>458</v>
      </c>
    </row>
    <row r="80" customFormat="false" ht="15.75" hidden="false" customHeight="false" outlineLevel="0" collapsed="false">
      <c r="A80" s="21" t="s">
        <v>459</v>
      </c>
      <c r="B80" s="21" t="s">
        <v>460</v>
      </c>
      <c r="C80" s="27"/>
    </row>
    <row r="81" customFormat="false" ht="15.75" hidden="false" customHeight="false" outlineLevel="0" collapsed="false">
      <c r="A81" s="21" t="s">
        <v>461</v>
      </c>
      <c r="B81" s="21" t="s">
        <v>462</v>
      </c>
      <c r="C81" s="27"/>
    </row>
    <row r="82" customFormat="false" ht="15.75" hidden="false" customHeight="false" outlineLevel="0" collapsed="false">
      <c r="A82" s="21" t="s">
        <v>463</v>
      </c>
      <c r="B82" s="21" t="s">
        <v>464</v>
      </c>
      <c r="C82" s="28" t="s">
        <v>465</v>
      </c>
    </row>
    <row r="83" customFormat="false" ht="15.75" hidden="false" customHeight="false" outlineLevel="0" collapsed="false">
      <c r="A83" s="21" t="s">
        <v>466</v>
      </c>
      <c r="B83" s="21" t="s">
        <v>467</v>
      </c>
      <c r="C83" s="27"/>
    </row>
    <row r="84" customFormat="false" ht="15.75" hidden="false" customHeight="false" outlineLevel="0" collapsed="false">
      <c r="A84" s="21" t="s">
        <v>468</v>
      </c>
      <c r="B84" s="21" t="s">
        <v>469</v>
      </c>
      <c r="C84" s="27"/>
    </row>
    <row r="85" customFormat="false" ht="15.75" hidden="false" customHeight="false" outlineLevel="0" collapsed="false">
      <c r="A85" s="21" t="s">
        <v>470</v>
      </c>
      <c r="B85" s="21" t="s">
        <v>471</v>
      </c>
      <c r="C85" s="27"/>
    </row>
    <row r="86" customFormat="false" ht="15.75" hidden="false" customHeight="false" outlineLevel="0" collapsed="false">
      <c r="A86" s="21" t="s">
        <v>472</v>
      </c>
      <c r="B86" s="21" t="s">
        <v>138</v>
      </c>
      <c r="C86" s="28" t="s">
        <v>473</v>
      </c>
    </row>
    <row r="87" customFormat="false" ht="15.75" hidden="false" customHeight="false" outlineLevel="0" collapsed="false">
      <c r="A87" s="21" t="s">
        <v>474</v>
      </c>
      <c r="B87" s="21" t="s">
        <v>475</v>
      </c>
      <c r="C87" s="27"/>
    </row>
    <row r="88" customFormat="false" ht="15.75" hidden="false" customHeight="false" outlineLevel="0" collapsed="false">
      <c r="A88" s="21" t="s">
        <v>476</v>
      </c>
      <c r="B88" s="21" t="s">
        <v>477</v>
      </c>
      <c r="C88" s="27"/>
    </row>
    <row r="89" customFormat="false" ht="15.75" hidden="false" customHeight="false" outlineLevel="0" collapsed="false">
      <c r="A89" s="21" t="s">
        <v>478</v>
      </c>
      <c r="B89" s="21" t="s">
        <v>479</v>
      </c>
      <c r="C89" s="27"/>
    </row>
    <row r="90" customFormat="false" ht="15.75" hidden="false" customHeight="false" outlineLevel="0" collapsed="false">
      <c r="A90" s="21" t="s">
        <v>480</v>
      </c>
      <c r="B90" s="21" t="s">
        <v>481</v>
      </c>
      <c r="C90" s="28" t="s">
        <v>482</v>
      </c>
    </row>
    <row r="91" customFormat="false" ht="15.75" hidden="false" customHeight="false" outlineLevel="0" collapsed="false">
      <c r="A91" s="21" t="s">
        <v>483</v>
      </c>
      <c r="B91" s="21" t="s">
        <v>484</v>
      </c>
      <c r="C91" s="28" t="s">
        <v>485</v>
      </c>
    </row>
    <row r="92" customFormat="false" ht="15.75" hidden="false" customHeight="false" outlineLevel="0" collapsed="false">
      <c r="A92" s="21" t="s">
        <v>486</v>
      </c>
      <c r="B92" s="21" t="s">
        <v>487</v>
      </c>
      <c r="C92" s="28" t="s">
        <v>488</v>
      </c>
    </row>
    <row r="93" customFormat="false" ht="15.75" hidden="false" customHeight="false" outlineLevel="0" collapsed="false">
      <c r="A93" s="21" t="s">
        <v>489</v>
      </c>
      <c r="B93" s="21" t="s">
        <v>490</v>
      </c>
      <c r="C93" s="28" t="s">
        <v>491</v>
      </c>
    </row>
    <row r="94" customFormat="false" ht="15.75" hidden="false" customHeight="false" outlineLevel="0" collapsed="false">
      <c r="A94" s="21" t="s">
        <v>492</v>
      </c>
      <c r="B94" s="21" t="s">
        <v>493</v>
      </c>
      <c r="C94" s="28" t="s">
        <v>494</v>
      </c>
    </row>
    <row r="95" customFormat="false" ht="15.75" hidden="false" customHeight="false" outlineLevel="0" collapsed="false">
      <c r="A95" s="21" t="s">
        <v>495</v>
      </c>
      <c r="B95" s="21" t="s">
        <v>496</v>
      </c>
      <c r="C95" s="28" t="s">
        <v>497</v>
      </c>
    </row>
    <row r="96" customFormat="false" ht="15.75" hidden="false" customHeight="false" outlineLevel="0" collapsed="false">
      <c r="A96" s="21" t="s">
        <v>498</v>
      </c>
      <c r="B96" s="21" t="s">
        <v>499</v>
      </c>
      <c r="C96" s="28" t="s">
        <v>500</v>
      </c>
    </row>
    <row r="97" customFormat="false" ht="15.75" hidden="false" customHeight="false" outlineLevel="0" collapsed="false">
      <c r="A97" s="21" t="s">
        <v>501</v>
      </c>
      <c r="B97" s="21" t="s">
        <v>502</v>
      </c>
      <c r="C97" s="27"/>
    </row>
    <row r="98" customFormat="false" ht="15.75" hidden="false" customHeight="false" outlineLevel="0" collapsed="false">
      <c r="A98" s="21" t="s">
        <v>503</v>
      </c>
      <c r="B98" s="21" t="s">
        <v>504</v>
      </c>
      <c r="C98" s="27"/>
    </row>
    <row r="99" customFormat="false" ht="15.75" hidden="false" customHeight="false" outlineLevel="0" collapsed="false">
      <c r="A99" s="21" t="s">
        <v>505</v>
      </c>
      <c r="B99" s="21" t="s">
        <v>506</v>
      </c>
      <c r="C99" s="27"/>
    </row>
    <row r="100" customFormat="false" ht="15.75" hidden="false" customHeight="false" outlineLevel="0" collapsed="false">
      <c r="A100" s="21" t="s">
        <v>507</v>
      </c>
      <c r="B100" s="21" t="s">
        <v>508</v>
      </c>
      <c r="C100" s="28" t="s">
        <v>509</v>
      </c>
    </row>
    <row r="101" customFormat="false" ht="15.75" hidden="false" customHeight="false" outlineLevel="0" collapsed="false">
      <c r="A101" s="21" t="s">
        <v>510</v>
      </c>
      <c r="B101" s="21" t="s">
        <v>511</v>
      </c>
      <c r="C101" s="27"/>
    </row>
    <row r="102" customFormat="false" ht="15.75" hidden="false" customHeight="false" outlineLevel="0" collapsed="false">
      <c r="A102" s="21" t="s">
        <v>512</v>
      </c>
      <c r="B102" s="21" t="s">
        <v>513</v>
      </c>
      <c r="C102" s="27"/>
    </row>
    <row r="103" customFormat="false" ht="15.75" hidden="false" customHeight="false" outlineLevel="0" collapsed="false">
      <c r="A103" s="21" t="s">
        <v>514</v>
      </c>
      <c r="B103" s="21" t="s">
        <v>515</v>
      </c>
      <c r="C103" s="27"/>
    </row>
    <row r="104" customFormat="false" ht="15.75" hidden="false" customHeight="false" outlineLevel="0" collapsed="false">
      <c r="A104" s="21" t="s">
        <v>516</v>
      </c>
      <c r="B104" s="21" t="s">
        <v>517</v>
      </c>
      <c r="C104" s="27"/>
    </row>
    <row r="105" customFormat="false" ht="15.75" hidden="false" customHeight="false" outlineLevel="0" collapsed="false">
      <c r="A105" s="21" t="s">
        <v>518</v>
      </c>
      <c r="B105" s="21" t="s">
        <v>519</v>
      </c>
      <c r="C105" s="28" t="s">
        <v>520</v>
      </c>
    </row>
    <row r="106" customFormat="false" ht="15.75" hidden="false" customHeight="false" outlineLevel="0" collapsed="false">
      <c r="A106" s="21" t="s">
        <v>521</v>
      </c>
      <c r="B106" s="21" t="s">
        <v>522</v>
      </c>
      <c r="C106" s="28" t="s">
        <v>523</v>
      </c>
    </row>
    <row r="107" customFormat="false" ht="15.75" hidden="false" customHeight="false" outlineLevel="0" collapsed="false">
      <c r="A107" s="21" t="s">
        <v>524</v>
      </c>
      <c r="B107" s="21" t="s">
        <v>525</v>
      </c>
      <c r="C107" s="28" t="s">
        <v>526</v>
      </c>
    </row>
    <row r="108" customFormat="false" ht="15.75" hidden="false" customHeight="false" outlineLevel="0" collapsed="false">
      <c r="A108" s="21" t="s">
        <v>527</v>
      </c>
      <c r="B108" s="21" t="s">
        <v>528</v>
      </c>
      <c r="C108" s="27"/>
    </row>
    <row r="109" customFormat="false" ht="15.75" hidden="false" customHeight="false" outlineLevel="0" collapsed="false">
      <c r="A109" s="21" t="s">
        <v>529</v>
      </c>
      <c r="B109" s="21" t="s">
        <v>530</v>
      </c>
      <c r="C109" s="28" t="s">
        <v>365</v>
      </c>
    </row>
    <row r="110" customFormat="false" ht="15.75" hidden="false" customHeight="false" outlineLevel="0" collapsed="false">
      <c r="A110" s="21" t="s">
        <v>531</v>
      </c>
      <c r="B110" s="21" t="s">
        <v>532</v>
      </c>
      <c r="C110" s="27"/>
    </row>
    <row r="111" customFormat="false" ht="15.75" hidden="false" customHeight="false" outlineLevel="0" collapsed="false">
      <c r="A111" s="21" t="s">
        <v>533</v>
      </c>
      <c r="B111" s="21" t="s">
        <v>534</v>
      </c>
      <c r="C111" s="28" t="s">
        <v>535</v>
      </c>
    </row>
    <row r="112" customFormat="false" ht="15.75" hidden="false" customHeight="false" outlineLevel="0" collapsed="false">
      <c r="A112" s="21" t="s">
        <v>536</v>
      </c>
      <c r="B112" s="21" t="s">
        <v>537</v>
      </c>
      <c r="C112" s="27"/>
    </row>
    <row r="113" customFormat="false" ht="15.75" hidden="false" customHeight="false" outlineLevel="0" collapsed="false">
      <c r="A113" s="21" t="s">
        <v>538</v>
      </c>
      <c r="B113" s="21" t="s">
        <v>539</v>
      </c>
      <c r="C113" s="27"/>
    </row>
    <row r="114" customFormat="false" ht="15.75" hidden="false" customHeight="false" outlineLevel="0" collapsed="false">
      <c r="A114" s="21" t="s">
        <v>540</v>
      </c>
      <c r="B114" s="21" t="s">
        <v>541</v>
      </c>
      <c r="C114" s="28" t="s">
        <v>542</v>
      </c>
    </row>
    <row r="115" customFormat="false" ht="15.75" hidden="false" customHeight="false" outlineLevel="0" collapsed="false">
      <c r="A115" s="21" t="s">
        <v>543</v>
      </c>
      <c r="B115" s="21" t="s">
        <v>544</v>
      </c>
      <c r="C115" s="28" t="s">
        <v>545</v>
      </c>
    </row>
    <row r="116" customFormat="false" ht="15.75" hidden="false" customHeight="false" outlineLevel="0" collapsed="false">
      <c r="A116" s="21" t="s">
        <v>546</v>
      </c>
      <c r="B116" s="21" t="s">
        <v>547</v>
      </c>
      <c r="C116" s="28" t="s">
        <v>548</v>
      </c>
    </row>
    <row r="117" customFormat="false" ht="15.75" hidden="false" customHeight="false" outlineLevel="0" collapsed="false">
      <c r="A117" s="21" t="s">
        <v>549</v>
      </c>
      <c r="B117" s="21" t="s">
        <v>112</v>
      </c>
      <c r="C117" s="28" t="s">
        <v>550</v>
      </c>
    </row>
    <row r="118" customFormat="false" ht="15.75" hidden="false" customHeight="false" outlineLevel="0" collapsed="false">
      <c r="A118" s="21" t="s">
        <v>551</v>
      </c>
      <c r="B118" s="21" t="s">
        <v>552</v>
      </c>
      <c r="C118" s="28" t="s">
        <v>553</v>
      </c>
    </row>
    <row r="119" customFormat="false" ht="15.75" hidden="false" customHeight="false" outlineLevel="0" collapsed="false">
      <c r="A119" s="21" t="s">
        <v>554</v>
      </c>
      <c r="B119" s="21" t="s">
        <v>555</v>
      </c>
      <c r="C119" s="28" t="s">
        <v>556</v>
      </c>
    </row>
    <row r="120" customFormat="false" ht="15.75" hidden="false" customHeight="false" outlineLevel="0" collapsed="false">
      <c r="A120" s="21" t="s">
        <v>557</v>
      </c>
      <c r="B120" s="21" t="s">
        <v>558</v>
      </c>
      <c r="C120" s="27"/>
    </row>
    <row r="121" customFormat="false" ht="15.75" hidden="false" customHeight="false" outlineLevel="0" collapsed="false">
      <c r="A121" s="21" t="s">
        <v>559</v>
      </c>
      <c r="B121" s="21" t="s">
        <v>560</v>
      </c>
      <c r="C121" s="28" t="s">
        <v>561</v>
      </c>
    </row>
    <row r="122" customFormat="false" ht="15.75" hidden="false" customHeight="false" outlineLevel="0" collapsed="false">
      <c r="A122" s="21" t="s">
        <v>562</v>
      </c>
      <c r="B122" s="21" t="s">
        <v>563</v>
      </c>
      <c r="C122" s="27"/>
    </row>
    <row r="123" customFormat="false" ht="15.75" hidden="false" customHeight="false" outlineLevel="0" collapsed="false">
      <c r="A123" s="21" t="s">
        <v>564</v>
      </c>
      <c r="B123" s="21" t="s">
        <v>565</v>
      </c>
      <c r="C123" s="27"/>
    </row>
    <row r="124" customFormat="false" ht="15.75" hidden="false" customHeight="false" outlineLevel="0" collapsed="false">
      <c r="A124" s="21" t="s">
        <v>566</v>
      </c>
      <c r="B124" s="21" t="s">
        <v>567</v>
      </c>
      <c r="C124" s="28" t="s">
        <v>568</v>
      </c>
    </row>
    <row r="125" customFormat="false" ht="15.75" hidden="false" customHeight="false" outlineLevel="0" collapsed="false">
      <c r="A125" s="21" t="s">
        <v>569</v>
      </c>
      <c r="B125" s="21" t="s">
        <v>570</v>
      </c>
      <c r="C125" s="28" t="s">
        <v>393</v>
      </c>
    </row>
    <row r="126" customFormat="false" ht="15.75" hidden="false" customHeight="false" outlineLevel="0" collapsed="false">
      <c r="A126" s="21" t="s">
        <v>571</v>
      </c>
      <c r="B126" s="21" t="s">
        <v>572</v>
      </c>
      <c r="C126" s="27"/>
    </row>
    <row r="127" customFormat="false" ht="15.75" hidden="false" customHeight="false" outlineLevel="0" collapsed="false">
      <c r="A127" s="21" t="s">
        <v>573</v>
      </c>
      <c r="B127" s="21" t="s">
        <v>574</v>
      </c>
      <c r="C127" s="27"/>
    </row>
    <row r="128" customFormat="false" ht="15.75" hidden="false" customHeight="false" outlineLevel="0" collapsed="false">
      <c r="A128" s="21" t="s">
        <v>575</v>
      </c>
      <c r="B128" s="21" t="s">
        <v>576</v>
      </c>
      <c r="C128" s="28" t="s">
        <v>577</v>
      </c>
    </row>
    <row r="129" customFormat="false" ht="15.75" hidden="false" customHeight="false" outlineLevel="0" collapsed="false">
      <c r="A129" s="21" t="s">
        <v>578</v>
      </c>
      <c r="B129" s="21" t="s">
        <v>579</v>
      </c>
      <c r="C129" s="28" t="s">
        <v>580</v>
      </c>
    </row>
    <row r="130" customFormat="false" ht="15.75" hidden="false" customHeight="false" outlineLevel="0" collapsed="false">
      <c r="A130" s="21" t="s">
        <v>581</v>
      </c>
      <c r="B130" s="21" t="s">
        <v>582</v>
      </c>
      <c r="C130" s="27"/>
    </row>
    <row r="131" customFormat="false" ht="15.75" hidden="false" customHeight="false" outlineLevel="0" collapsed="false">
      <c r="A131" s="21" t="s">
        <v>583</v>
      </c>
      <c r="B131" s="21" t="s">
        <v>584</v>
      </c>
      <c r="C131" s="28" t="s">
        <v>585</v>
      </c>
    </row>
    <row r="132" customFormat="false" ht="15.75" hidden="false" customHeight="false" outlineLevel="0" collapsed="false">
      <c r="A132" s="21" t="s">
        <v>586</v>
      </c>
      <c r="B132" s="21" t="s">
        <v>587</v>
      </c>
      <c r="C132" s="28" t="s">
        <v>588</v>
      </c>
    </row>
    <row r="133" customFormat="false" ht="15.75" hidden="false" customHeight="false" outlineLevel="0" collapsed="false">
      <c r="A133" s="21" t="s">
        <v>589</v>
      </c>
      <c r="B133" s="21" t="s">
        <v>590</v>
      </c>
      <c r="C133" s="27"/>
    </row>
    <row r="134" customFormat="false" ht="15.75" hidden="false" customHeight="false" outlineLevel="0" collapsed="false">
      <c r="A134" s="21" t="s">
        <v>591</v>
      </c>
      <c r="B134" s="21" t="s">
        <v>592</v>
      </c>
      <c r="C134" s="27"/>
    </row>
    <row r="135" customFormat="false" ht="15.75" hidden="false" customHeight="false" outlineLevel="0" collapsed="false">
      <c r="A135" s="21" t="s">
        <v>593</v>
      </c>
      <c r="B135" s="21" t="s">
        <v>594</v>
      </c>
      <c r="C135" s="28" t="s">
        <v>595</v>
      </c>
    </row>
    <row r="136" customFormat="false" ht="15.75" hidden="false" customHeight="false" outlineLevel="0" collapsed="false">
      <c r="A136" s="21" t="s">
        <v>596</v>
      </c>
      <c r="B136" s="21" t="s">
        <v>147</v>
      </c>
      <c r="C136" s="28" t="s">
        <v>597</v>
      </c>
    </row>
    <row r="137" customFormat="false" ht="15.75" hidden="false" customHeight="false" outlineLevel="0" collapsed="false">
      <c r="A137" s="21" t="s">
        <v>598</v>
      </c>
      <c r="B137" s="21" t="s">
        <v>599</v>
      </c>
      <c r="C137" s="28" t="s">
        <v>367</v>
      </c>
    </row>
    <row r="138" customFormat="false" ht="15.75" hidden="false" customHeight="false" outlineLevel="0" collapsed="false">
      <c r="A138" s="21" t="s">
        <v>600</v>
      </c>
      <c r="B138" s="21" t="s">
        <v>601</v>
      </c>
      <c r="C138" s="28" t="s">
        <v>602</v>
      </c>
    </row>
    <row r="139" customFormat="false" ht="15.75" hidden="false" customHeight="false" outlineLevel="0" collapsed="false">
      <c r="A139" s="21" t="s">
        <v>603</v>
      </c>
      <c r="B139" s="21" t="s">
        <v>604</v>
      </c>
      <c r="C139" s="28" t="s">
        <v>605</v>
      </c>
    </row>
    <row r="140" customFormat="false" ht="15.75" hidden="false" customHeight="false" outlineLevel="0" collapsed="false">
      <c r="A140" s="21" t="s">
        <v>606</v>
      </c>
      <c r="B140" s="21" t="s">
        <v>149</v>
      </c>
      <c r="C140" s="28" t="s">
        <v>607</v>
      </c>
    </row>
    <row r="141" customFormat="false" ht="15.75" hidden="false" customHeight="false" outlineLevel="0" collapsed="false">
      <c r="A141" s="21" t="s">
        <v>608</v>
      </c>
      <c r="B141" s="21" t="s">
        <v>609</v>
      </c>
      <c r="C141" s="27"/>
    </row>
    <row r="142" customFormat="false" ht="15.75" hidden="false" customHeight="false" outlineLevel="0" collapsed="false">
      <c r="A142" s="21" t="s">
        <v>610</v>
      </c>
      <c r="B142" s="21" t="s">
        <v>611</v>
      </c>
      <c r="C142" s="28" t="s">
        <v>612</v>
      </c>
    </row>
    <row r="143" customFormat="false" ht="15.75" hidden="false" customHeight="false" outlineLevel="0" collapsed="false">
      <c r="A143" s="21" t="s">
        <v>613</v>
      </c>
      <c r="B143" s="21" t="s">
        <v>614</v>
      </c>
      <c r="C143" s="28" t="s">
        <v>393</v>
      </c>
    </row>
    <row r="144" customFormat="false" ht="15.75" hidden="false" customHeight="false" outlineLevel="0" collapsed="false">
      <c r="A144" s="21" t="s">
        <v>615</v>
      </c>
      <c r="B144" s="21" t="s">
        <v>616</v>
      </c>
      <c r="C144" s="28" t="s">
        <v>393</v>
      </c>
    </row>
    <row r="145" customFormat="false" ht="15.75" hidden="false" customHeight="false" outlineLevel="0" collapsed="false">
      <c r="A145" s="21" t="s">
        <v>617</v>
      </c>
      <c r="B145" s="21" t="s">
        <v>618</v>
      </c>
      <c r="C145" s="27"/>
    </row>
    <row r="146" customFormat="false" ht="15.75" hidden="false" customHeight="false" outlineLevel="0" collapsed="false">
      <c r="A146" s="21" t="s">
        <v>619</v>
      </c>
      <c r="B146" s="21" t="s">
        <v>620</v>
      </c>
      <c r="C146" s="28" t="s">
        <v>393</v>
      </c>
    </row>
    <row r="147" customFormat="false" ht="15.75" hidden="false" customHeight="false" outlineLevel="0" collapsed="false">
      <c r="A147" s="21" t="s">
        <v>621</v>
      </c>
      <c r="B147" s="21" t="s">
        <v>622</v>
      </c>
      <c r="C147" s="28" t="s">
        <v>393</v>
      </c>
    </row>
    <row r="148" customFormat="false" ht="15.75" hidden="false" customHeight="false" outlineLevel="0" collapsed="false">
      <c r="A148" s="21" t="s">
        <v>623</v>
      </c>
      <c r="B148" s="21" t="s">
        <v>624</v>
      </c>
      <c r="C148" s="27"/>
    </row>
    <row r="149" customFormat="false" ht="15.75" hidden="false" customHeight="false" outlineLevel="0" collapsed="false">
      <c r="A149" s="21" t="s">
        <v>625</v>
      </c>
      <c r="B149" s="21" t="s">
        <v>626</v>
      </c>
      <c r="C149" s="28" t="s">
        <v>627</v>
      </c>
    </row>
    <row r="150" customFormat="false" ht="15.75" hidden="false" customHeight="false" outlineLevel="0" collapsed="false">
      <c r="A150" s="21" t="s">
        <v>628</v>
      </c>
      <c r="B150" s="21" t="s">
        <v>176</v>
      </c>
      <c r="C150" s="28" t="s">
        <v>629</v>
      </c>
    </row>
    <row r="151" customFormat="false" ht="15.75" hidden="false" customHeight="false" outlineLevel="0" collapsed="false">
      <c r="A151" s="21" t="s">
        <v>630</v>
      </c>
      <c r="B151" s="21" t="s">
        <v>631</v>
      </c>
      <c r="C151" s="27"/>
    </row>
    <row r="152" customFormat="false" ht="15.75" hidden="false" customHeight="false" outlineLevel="0" collapsed="false">
      <c r="A152" s="21" t="s">
        <v>632</v>
      </c>
      <c r="B152" s="21" t="s">
        <v>633</v>
      </c>
      <c r="C152" s="28" t="s">
        <v>393</v>
      </c>
    </row>
    <row r="153" customFormat="false" ht="15.75" hidden="false" customHeight="false" outlineLevel="0" collapsed="false">
      <c r="A153" s="21" t="s">
        <v>634</v>
      </c>
      <c r="B153" s="21" t="s">
        <v>635</v>
      </c>
      <c r="C153" s="28" t="s">
        <v>636</v>
      </c>
    </row>
    <row r="154" customFormat="false" ht="15.75" hidden="false" customHeight="false" outlineLevel="0" collapsed="false">
      <c r="A154" s="21" t="s">
        <v>637</v>
      </c>
      <c r="B154" s="21" t="s">
        <v>638</v>
      </c>
      <c r="C154" s="28" t="s">
        <v>393</v>
      </c>
    </row>
    <row r="155" customFormat="false" ht="15.75" hidden="false" customHeight="false" outlineLevel="0" collapsed="false">
      <c r="A155" s="21" t="s">
        <v>639</v>
      </c>
      <c r="B155" s="21" t="s">
        <v>640</v>
      </c>
      <c r="C155" s="28" t="s">
        <v>641</v>
      </c>
    </row>
    <row r="156" customFormat="false" ht="15.75" hidden="false" customHeight="false" outlineLevel="0" collapsed="false">
      <c r="A156" s="21" t="s">
        <v>642</v>
      </c>
      <c r="B156" s="21" t="s">
        <v>643</v>
      </c>
      <c r="C156" s="28" t="s">
        <v>393</v>
      </c>
    </row>
    <row r="157" customFormat="false" ht="15.75" hidden="false" customHeight="false" outlineLevel="0" collapsed="false">
      <c r="A157" s="21" t="s">
        <v>644</v>
      </c>
      <c r="B157" s="21" t="s">
        <v>645</v>
      </c>
      <c r="C157" s="27"/>
    </row>
    <row r="158" customFormat="false" ht="15.75" hidden="false" customHeight="false" outlineLevel="0" collapsed="false">
      <c r="A158" s="21" t="s">
        <v>646</v>
      </c>
      <c r="B158" s="21" t="s">
        <v>647</v>
      </c>
      <c r="C158" s="28" t="s">
        <v>648</v>
      </c>
    </row>
    <row r="159" customFormat="false" ht="15.75" hidden="false" customHeight="false" outlineLevel="0" collapsed="false">
      <c r="A159" s="21" t="s">
        <v>649</v>
      </c>
      <c r="B159" s="21" t="s">
        <v>650</v>
      </c>
      <c r="C159" s="28" t="s">
        <v>651</v>
      </c>
    </row>
    <row r="160" customFormat="false" ht="15.75" hidden="false" customHeight="false" outlineLevel="0" collapsed="false">
      <c r="A160" s="21" t="s">
        <v>652</v>
      </c>
      <c r="B160" s="21" t="s">
        <v>653</v>
      </c>
      <c r="C160" s="28" t="s">
        <v>654</v>
      </c>
    </row>
    <row r="161" customFormat="false" ht="15.75" hidden="false" customHeight="false" outlineLevel="0" collapsed="false">
      <c r="A161" s="21" t="s">
        <v>655</v>
      </c>
      <c r="B161" s="21" t="s">
        <v>238</v>
      </c>
      <c r="C161" s="28" t="s">
        <v>656</v>
      </c>
    </row>
    <row r="162" customFormat="false" ht="15.75" hidden="false" customHeight="false" outlineLevel="0" collapsed="false">
      <c r="A162" s="21" t="s">
        <v>657</v>
      </c>
      <c r="B162" s="21" t="s">
        <v>658</v>
      </c>
      <c r="C162" s="28" t="s">
        <v>659</v>
      </c>
    </row>
    <row r="163" customFormat="false" ht="15.75" hidden="false" customHeight="false" outlineLevel="0" collapsed="false">
      <c r="A163" s="21" t="s">
        <v>660</v>
      </c>
      <c r="B163" s="21" t="s">
        <v>661</v>
      </c>
      <c r="C163" s="28" t="s">
        <v>662</v>
      </c>
    </row>
    <row r="164" customFormat="false" ht="15.75" hidden="false" customHeight="false" outlineLevel="0" collapsed="false">
      <c r="A164" s="21" t="s">
        <v>663</v>
      </c>
      <c r="B164" s="21" t="s">
        <v>664</v>
      </c>
      <c r="C164" s="28" t="s">
        <v>665</v>
      </c>
    </row>
    <row r="165" customFormat="false" ht="15.75" hidden="false" customHeight="false" outlineLevel="0" collapsed="false">
      <c r="A165" s="21" t="s">
        <v>666</v>
      </c>
      <c r="B165" s="21" t="s">
        <v>667</v>
      </c>
      <c r="C165" s="28" t="s">
        <v>668</v>
      </c>
    </row>
    <row r="166" customFormat="false" ht="15.75" hidden="false" customHeight="false" outlineLevel="0" collapsed="false">
      <c r="A166" s="21" t="s">
        <v>669</v>
      </c>
      <c r="B166" s="21" t="s">
        <v>670</v>
      </c>
      <c r="C166" s="28" t="s">
        <v>671</v>
      </c>
    </row>
    <row r="167" customFormat="false" ht="15.75" hidden="false" customHeight="false" outlineLevel="0" collapsed="false">
      <c r="A167" s="21" t="s">
        <v>672</v>
      </c>
      <c r="B167" s="21" t="s">
        <v>673</v>
      </c>
      <c r="C167" s="28" t="s">
        <v>674</v>
      </c>
    </row>
    <row r="168" customFormat="false" ht="15.75" hidden="false" customHeight="false" outlineLevel="0" collapsed="false">
      <c r="A168" s="21" t="s">
        <v>675</v>
      </c>
      <c r="B168" s="21" t="s">
        <v>676</v>
      </c>
      <c r="C168" s="27"/>
    </row>
    <row r="169" customFormat="false" ht="15.75" hidden="false" customHeight="false" outlineLevel="0" collapsed="false">
      <c r="A169" s="21" t="s">
        <v>677</v>
      </c>
      <c r="B169" s="21" t="s">
        <v>678</v>
      </c>
      <c r="C169" s="28" t="s">
        <v>679</v>
      </c>
    </row>
    <row r="170" customFormat="false" ht="15.75" hidden="false" customHeight="false" outlineLevel="0" collapsed="false">
      <c r="A170" s="21" t="s">
        <v>680</v>
      </c>
      <c r="B170" s="21" t="s">
        <v>681</v>
      </c>
      <c r="C170" s="27"/>
    </row>
    <row r="171" customFormat="false" ht="15.75" hidden="false" customHeight="false" outlineLevel="0" collapsed="false">
      <c r="A171" s="21" t="s">
        <v>682</v>
      </c>
      <c r="B171" s="21" t="s">
        <v>683</v>
      </c>
      <c r="C171" s="27"/>
    </row>
    <row r="172" customFormat="false" ht="15.75" hidden="false" customHeight="false" outlineLevel="0" collapsed="false">
      <c r="A172" s="21" t="s">
        <v>684</v>
      </c>
      <c r="B172" s="21" t="s">
        <v>685</v>
      </c>
      <c r="C172" s="27"/>
    </row>
    <row r="173" customFormat="false" ht="15.75" hidden="false" customHeight="false" outlineLevel="0" collapsed="false">
      <c r="A173" s="21" t="s">
        <v>686</v>
      </c>
      <c r="B173" s="21" t="s">
        <v>687</v>
      </c>
      <c r="C173" s="27"/>
    </row>
    <row r="174" customFormat="false" ht="15.75" hidden="false" customHeight="false" outlineLevel="0" collapsed="false">
      <c r="A174" s="21" t="s">
        <v>688</v>
      </c>
      <c r="B174" s="21" t="s">
        <v>689</v>
      </c>
      <c r="C174" s="28" t="s">
        <v>690</v>
      </c>
    </row>
    <row r="175" customFormat="false" ht="15.75" hidden="false" customHeight="false" outlineLevel="0" collapsed="false">
      <c r="A175" s="21" t="s">
        <v>691</v>
      </c>
      <c r="B175" s="21" t="s">
        <v>692</v>
      </c>
      <c r="C175" s="28" t="s">
        <v>693</v>
      </c>
    </row>
    <row r="176" customFormat="false" ht="15.75" hidden="false" customHeight="false" outlineLevel="0" collapsed="false">
      <c r="A176" s="21" t="s">
        <v>694</v>
      </c>
      <c r="B176" s="21" t="s">
        <v>695</v>
      </c>
      <c r="C176" s="28" t="s">
        <v>696</v>
      </c>
    </row>
    <row r="177" customFormat="false" ht="15.75" hidden="false" customHeight="false" outlineLevel="0" collapsed="false">
      <c r="A177" s="21" t="s">
        <v>697</v>
      </c>
      <c r="B177" s="21" t="s">
        <v>698</v>
      </c>
      <c r="C177" s="28" t="s">
        <v>699</v>
      </c>
    </row>
    <row r="178" customFormat="false" ht="15.75" hidden="false" customHeight="false" outlineLevel="0" collapsed="false">
      <c r="A178" s="21" t="s">
        <v>700</v>
      </c>
      <c r="B178" s="21" t="s">
        <v>701</v>
      </c>
      <c r="C178" s="28" t="s">
        <v>702</v>
      </c>
    </row>
    <row r="179" customFormat="false" ht="15.75" hidden="false" customHeight="false" outlineLevel="0" collapsed="false">
      <c r="A179" s="21" t="s">
        <v>703</v>
      </c>
      <c r="B179" s="21" t="s">
        <v>704</v>
      </c>
      <c r="C179" s="27"/>
    </row>
    <row r="180" customFormat="false" ht="15.75" hidden="false" customHeight="false" outlineLevel="0" collapsed="false">
      <c r="A180" s="21" t="s">
        <v>705</v>
      </c>
      <c r="B180" s="21" t="s">
        <v>706</v>
      </c>
      <c r="C180" s="28" t="s">
        <v>383</v>
      </c>
    </row>
    <row r="181" customFormat="false" ht="15.75" hidden="false" customHeight="false" outlineLevel="0" collapsed="false">
      <c r="A181" s="21" t="s">
        <v>707</v>
      </c>
      <c r="B181" s="21" t="s">
        <v>708</v>
      </c>
      <c r="C181" s="27"/>
    </row>
    <row r="182" customFormat="false" ht="15.75" hidden="false" customHeight="false" outlineLevel="0" collapsed="false">
      <c r="A182" s="21" t="s">
        <v>709</v>
      </c>
      <c r="B182" s="21" t="s">
        <v>710</v>
      </c>
      <c r="C182" s="28" t="s">
        <v>711</v>
      </c>
    </row>
    <row r="183" customFormat="false" ht="15.75" hidden="false" customHeight="false" outlineLevel="0" collapsed="false">
      <c r="A183" s="21" t="s">
        <v>712</v>
      </c>
      <c r="B183" s="21" t="s">
        <v>713</v>
      </c>
      <c r="C183" s="28" t="s">
        <v>714</v>
      </c>
    </row>
    <row r="184" customFormat="false" ht="15.75" hidden="false" customHeight="false" outlineLevel="0" collapsed="false">
      <c r="A184" s="21" t="s">
        <v>715</v>
      </c>
      <c r="B184" s="21" t="s">
        <v>716</v>
      </c>
      <c r="C184" s="28" t="s">
        <v>383</v>
      </c>
    </row>
    <row r="185" customFormat="false" ht="15.75" hidden="false" customHeight="false" outlineLevel="0" collapsed="false">
      <c r="A185" s="21" t="s">
        <v>717</v>
      </c>
      <c r="B185" s="21" t="s">
        <v>718</v>
      </c>
      <c r="C185" s="28" t="s">
        <v>719</v>
      </c>
    </row>
    <row r="186" customFormat="false" ht="15.75" hidden="false" customHeight="false" outlineLevel="0" collapsed="false">
      <c r="A186" s="21" t="s">
        <v>720</v>
      </c>
      <c r="B186" s="21" t="s">
        <v>721</v>
      </c>
      <c r="C186" s="28" t="s">
        <v>722</v>
      </c>
    </row>
    <row r="187" customFormat="false" ht="15.75" hidden="false" customHeight="false" outlineLevel="0" collapsed="false">
      <c r="A187" s="21" t="s">
        <v>723</v>
      </c>
      <c r="B187" s="21" t="s">
        <v>724</v>
      </c>
      <c r="C187" s="28" t="s">
        <v>725</v>
      </c>
    </row>
    <row r="188" customFormat="false" ht="15.75" hidden="false" customHeight="false" outlineLevel="0" collapsed="false">
      <c r="A188" s="21" t="s">
        <v>726</v>
      </c>
      <c r="B188" s="21" t="s">
        <v>727</v>
      </c>
      <c r="C188" s="28" t="s">
        <v>728</v>
      </c>
    </row>
    <row r="189" customFormat="false" ht="15.75" hidden="false" customHeight="false" outlineLevel="0" collapsed="false">
      <c r="A189" s="21" t="s">
        <v>729</v>
      </c>
      <c r="B189" s="21" t="s">
        <v>713</v>
      </c>
      <c r="C189" s="27"/>
    </row>
    <row r="190" customFormat="false" ht="15.75" hidden="false" customHeight="false" outlineLevel="0" collapsed="false">
      <c r="A190" s="21" t="s">
        <v>730</v>
      </c>
      <c r="B190" s="21" t="s">
        <v>731</v>
      </c>
      <c r="C190" s="28" t="s">
        <v>732</v>
      </c>
    </row>
    <row r="191" customFormat="false" ht="15.75" hidden="false" customHeight="false" outlineLevel="0" collapsed="false">
      <c r="A191" s="21" t="s">
        <v>733</v>
      </c>
      <c r="B191" s="21" t="s">
        <v>734</v>
      </c>
      <c r="C191" s="27"/>
    </row>
    <row r="192" customFormat="false" ht="15.75" hidden="false" customHeight="false" outlineLevel="0" collapsed="false">
      <c r="A192" s="21" t="s">
        <v>735</v>
      </c>
      <c r="B192" s="21" t="s">
        <v>736</v>
      </c>
      <c r="C192" s="28" t="s">
        <v>737</v>
      </c>
    </row>
    <row r="193" customFormat="false" ht="15.75" hidden="false" customHeight="false" outlineLevel="0" collapsed="false">
      <c r="A193" s="21" t="s">
        <v>738</v>
      </c>
      <c r="B193" s="21" t="s">
        <v>739</v>
      </c>
      <c r="C193" s="28" t="s">
        <v>520</v>
      </c>
    </row>
    <row r="194" customFormat="false" ht="15.75" hidden="false" customHeight="false" outlineLevel="0" collapsed="false">
      <c r="A194" s="21" t="s">
        <v>740</v>
      </c>
      <c r="B194" s="21" t="s">
        <v>741</v>
      </c>
      <c r="C194" s="28" t="s">
        <v>742</v>
      </c>
    </row>
    <row r="195" customFormat="false" ht="15.75" hidden="false" customHeight="false" outlineLevel="0" collapsed="false">
      <c r="A195" s="21" t="s">
        <v>743</v>
      </c>
      <c r="B195" s="21" t="s">
        <v>744</v>
      </c>
      <c r="C195" s="28" t="s">
        <v>745</v>
      </c>
    </row>
    <row r="196" customFormat="false" ht="15.75" hidden="false" customHeight="false" outlineLevel="0" collapsed="false">
      <c r="A196" s="21" t="s">
        <v>746</v>
      </c>
      <c r="B196" s="21" t="s">
        <v>747</v>
      </c>
      <c r="C196" s="27"/>
    </row>
    <row r="197" customFormat="false" ht="15.75" hidden="false" customHeight="false" outlineLevel="0" collapsed="false">
      <c r="A197" s="21" t="s">
        <v>748</v>
      </c>
      <c r="B197" s="21" t="s">
        <v>749</v>
      </c>
      <c r="C197" s="28" t="s">
        <v>750</v>
      </c>
    </row>
    <row r="198" customFormat="false" ht="15.75" hidden="false" customHeight="false" outlineLevel="0" collapsed="false">
      <c r="A198" s="21" t="s">
        <v>751</v>
      </c>
      <c r="B198" s="21" t="s">
        <v>752</v>
      </c>
      <c r="C198" s="27"/>
    </row>
    <row r="199" customFormat="false" ht="15.75" hidden="false" customHeight="false" outlineLevel="0" collapsed="false">
      <c r="A199" s="21" t="s">
        <v>753</v>
      </c>
      <c r="B199" s="21" t="s">
        <v>13</v>
      </c>
      <c r="C199" s="28" t="s">
        <v>754</v>
      </c>
      <c r="D199" s="11" t="n">
        <v>60</v>
      </c>
    </row>
    <row r="200" customFormat="false" ht="15.75" hidden="false" customHeight="false" outlineLevel="0" collapsed="false">
      <c r="A200" s="21" t="s">
        <v>755</v>
      </c>
      <c r="B200" s="21" t="s">
        <v>756</v>
      </c>
      <c r="C200" s="28" t="s">
        <v>757</v>
      </c>
    </row>
    <row r="201" customFormat="false" ht="15.75" hidden="false" customHeight="false" outlineLevel="0" collapsed="false">
      <c r="A201" s="21" t="s">
        <v>758</v>
      </c>
      <c r="B201" s="21" t="s">
        <v>759</v>
      </c>
      <c r="C201" s="28" t="s">
        <v>760</v>
      </c>
    </row>
    <row r="202" customFormat="false" ht="15.75" hidden="false" customHeight="false" outlineLevel="0" collapsed="false">
      <c r="A202" s="21" t="s">
        <v>761</v>
      </c>
      <c r="B202" s="21" t="s">
        <v>762</v>
      </c>
      <c r="C202" s="28" t="s">
        <v>763</v>
      </c>
    </row>
    <row r="203" customFormat="false" ht="15.75" hidden="false" customHeight="false" outlineLevel="0" collapsed="false">
      <c r="A203" s="21" t="s">
        <v>764</v>
      </c>
      <c r="B203" s="21" t="s">
        <v>765</v>
      </c>
      <c r="C203" s="28" t="s">
        <v>766</v>
      </c>
    </row>
    <row r="204" customFormat="false" ht="15.75" hidden="false" customHeight="false" outlineLevel="0" collapsed="false">
      <c r="A204" s="21" t="s">
        <v>767</v>
      </c>
      <c r="B204" s="21" t="s">
        <v>768</v>
      </c>
      <c r="C204" s="28" t="s">
        <v>769</v>
      </c>
    </row>
    <row r="205" customFormat="false" ht="15.75" hidden="false" customHeight="false" outlineLevel="0" collapsed="false">
      <c r="A205" s="21" t="s">
        <v>770</v>
      </c>
      <c r="B205" s="21" t="s">
        <v>771</v>
      </c>
      <c r="C205" s="28" t="s">
        <v>772</v>
      </c>
    </row>
    <row r="206" customFormat="false" ht="15.75" hidden="false" customHeight="false" outlineLevel="0" collapsed="false">
      <c r="A206" s="21" t="s">
        <v>773</v>
      </c>
      <c r="B206" s="21" t="s">
        <v>774</v>
      </c>
      <c r="C206" s="28" t="s">
        <v>520</v>
      </c>
    </row>
    <row r="207" customFormat="false" ht="15.75" hidden="false" customHeight="false" outlineLevel="0" collapsed="false">
      <c r="A207" s="21" t="s">
        <v>775</v>
      </c>
      <c r="B207" s="21" t="s">
        <v>776</v>
      </c>
      <c r="C207" s="28" t="s">
        <v>777</v>
      </c>
    </row>
    <row r="208" customFormat="false" ht="15.75" hidden="false" customHeight="false" outlineLevel="0" collapsed="false">
      <c r="A208" s="21" t="s">
        <v>778</v>
      </c>
      <c r="B208" s="21" t="s">
        <v>779</v>
      </c>
      <c r="C208" s="28" t="s">
        <v>780</v>
      </c>
    </row>
    <row r="209" customFormat="false" ht="15.75" hidden="false" customHeight="false" outlineLevel="0" collapsed="false">
      <c r="A209" s="21" t="s">
        <v>781</v>
      </c>
      <c r="B209" s="21" t="s">
        <v>782</v>
      </c>
      <c r="C209" s="28" t="s">
        <v>783</v>
      </c>
    </row>
    <row r="210" customFormat="false" ht="15.75" hidden="false" customHeight="false" outlineLevel="0" collapsed="false">
      <c r="A210" s="21" t="s">
        <v>784</v>
      </c>
      <c r="B210" s="21" t="s">
        <v>131</v>
      </c>
      <c r="C210" s="28" t="s">
        <v>785</v>
      </c>
    </row>
    <row r="211" customFormat="false" ht="15.75" hidden="false" customHeight="false" outlineLevel="0" collapsed="false">
      <c r="A211" s="21" t="s">
        <v>786</v>
      </c>
      <c r="B211" s="21" t="s">
        <v>787</v>
      </c>
      <c r="C211" s="28" t="s">
        <v>788</v>
      </c>
    </row>
    <row r="212" customFormat="false" ht="15.75" hidden="false" customHeight="false" outlineLevel="0" collapsed="false">
      <c r="A212" s="21" t="s">
        <v>789</v>
      </c>
      <c r="B212" s="21" t="s">
        <v>127</v>
      </c>
      <c r="C212" s="28" t="s">
        <v>790</v>
      </c>
    </row>
    <row r="213" customFormat="false" ht="15.75" hidden="false" customHeight="false" outlineLevel="0" collapsed="false">
      <c r="A213" s="21" t="s">
        <v>791</v>
      </c>
      <c r="B213" s="21" t="s">
        <v>792</v>
      </c>
      <c r="C213" s="28" t="s">
        <v>793</v>
      </c>
    </row>
    <row r="214" customFormat="false" ht="15.75" hidden="false" customHeight="false" outlineLevel="0" collapsed="false">
      <c r="A214" s="21" t="s">
        <v>794</v>
      </c>
      <c r="B214" s="21" t="s">
        <v>795</v>
      </c>
      <c r="C214" s="28" t="s">
        <v>796</v>
      </c>
    </row>
    <row r="215" customFormat="false" ht="15.75" hidden="false" customHeight="false" outlineLevel="0" collapsed="false">
      <c r="A215" s="21" t="s">
        <v>797</v>
      </c>
      <c r="B215" s="21" t="s">
        <v>798</v>
      </c>
      <c r="C215" s="28" t="s">
        <v>799</v>
      </c>
    </row>
    <row r="216" customFormat="false" ht="15.75" hidden="false" customHeight="false" outlineLevel="0" collapsed="false">
      <c r="A216" s="21" t="s">
        <v>800</v>
      </c>
      <c r="B216" s="21" t="s">
        <v>801</v>
      </c>
      <c r="C216" s="28" t="s">
        <v>802</v>
      </c>
    </row>
    <row r="217" customFormat="false" ht="15.75" hidden="false" customHeight="false" outlineLevel="0" collapsed="false">
      <c r="A217" s="21" t="s">
        <v>803</v>
      </c>
      <c r="B217" s="21" t="s">
        <v>804</v>
      </c>
      <c r="C217" s="28" t="s">
        <v>805</v>
      </c>
    </row>
    <row r="218" customFormat="false" ht="15.75" hidden="false" customHeight="false" outlineLevel="0" collapsed="false">
      <c r="A218" s="21" t="s">
        <v>806</v>
      </c>
      <c r="B218" s="21" t="s">
        <v>210</v>
      </c>
      <c r="C218" s="28" t="s">
        <v>807</v>
      </c>
    </row>
    <row r="219" customFormat="false" ht="15.75" hidden="false" customHeight="false" outlineLevel="0" collapsed="false">
      <c r="A219" s="21" t="s">
        <v>808</v>
      </c>
      <c r="B219" s="21" t="s">
        <v>809</v>
      </c>
      <c r="C219" s="28" t="s">
        <v>810</v>
      </c>
    </row>
    <row r="220" customFormat="false" ht="15.75" hidden="false" customHeight="false" outlineLevel="0" collapsed="false">
      <c r="A220" s="21" t="s">
        <v>811</v>
      </c>
      <c r="B220" s="21" t="s">
        <v>812</v>
      </c>
      <c r="C220" s="28" t="s">
        <v>813</v>
      </c>
    </row>
    <row r="221" customFormat="false" ht="15.75" hidden="false" customHeight="false" outlineLevel="0" collapsed="false">
      <c r="A221" s="21" t="s">
        <v>814</v>
      </c>
      <c r="B221" s="21" t="s">
        <v>815</v>
      </c>
      <c r="C221" s="28" t="s">
        <v>816</v>
      </c>
    </row>
    <row r="222" customFormat="false" ht="15.75" hidden="false" customHeight="false" outlineLevel="0" collapsed="false">
      <c r="A222" s="21" t="s">
        <v>817</v>
      </c>
      <c r="B222" s="21" t="s">
        <v>818</v>
      </c>
      <c r="C222" s="28" t="s">
        <v>819</v>
      </c>
    </row>
    <row r="223" customFormat="false" ht="15.75" hidden="false" customHeight="false" outlineLevel="0" collapsed="false">
      <c r="A223" s="21" t="s">
        <v>820</v>
      </c>
      <c r="B223" s="21" t="s">
        <v>821</v>
      </c>
      <c r="C223" s="27"/>
    </row>
    <row r="224" customFormat="false" ht="15.75" hidden="false" customHeight="false" outlineLevel="0" collapsed="false">
      <c r="A224" s="21" t="s">
        <v>822</v>
      </c>
      <c r="B224" s="21" t="s">
        <v>823</v>
      </c>
      <c r="C224" s="28" t="s">
        <v>824</v>
      </c>
    </row>
    <row r="225" customFormat="false" ht="15.75" hidden="false" customHeight="false" outlineLevel="0" collapsed="false">
      <c r="A225" s="21" t="s">
        <v>825</v>
      </c>
      <c r="B225" s="21" t="s">
        <v>178</v>
      </c>
      <c r="C225" s="28" t="s">
        <v>824</v>
      </c>
    </row>
    <row r="226" customFormat="false" ht="15.75" hidden="false" customHeight="false" outlineLevel="0" collapsed="false">
      <c r="A226" s="21" t="s">
        <v>826</v>
      </c>
      <c r="B226" s="21" t="s">
        <v>827</v>
      </c>
      <c r="C226" s="28" t="s">
        <v>828</v>
      </c>
    </row>
    <row r="227" customFormat="false" ht="15.75" hidden="false" customHeight="false" outlineLevel="0" collapsed="false">
      <c r="A227" s="21" t="s">
        <v>829</v>
      </c>
      <c r="B227" s="21" t="s">
        <v>830</v>
      </c>
      <c r="C227" s="28" t="s">
        <v>831</v>
      </c>
    </row>
    <row r="228" customFormat="false" ht="15.75" hidden="false" customHeight="false" outlineLevel="0" collapsed="false">
      <c r="A228" s="21" t="s">
        <v>832</v>
      </c>
      <c r="B228" s="21" t="s">
        <v>833</v>
      </c>
      <c r="C228" s="27"/>
    </row>
    <row r="229" customFormat="false" ht="15.75" hidden="false" customHeight="false" outlineLevel="0" collapsed="false">
      <c r="A229" s="21" t="s">
        <v>834</v>
      </c>
      <c r="B229" s="21" t="s">
        <v>835</v>
      </c>
      <c r="C229" s="28" t="s">
        <v>836</v>
      </c>
    </row>
    <row r="230" customFormat="false" ht="15.75" hidden="false" customHeight="false" outlineLevel="0" collapsed="false">
      <c r="A230" s="21" t="s">
        <v>837</v>
      </c>
      <c r="B230" s="21" t="s">
        <v>838</v>
      </c>
      <c r="C230" s="27"/>
    </row>
    <row r="231" customFormat="false" ht="15.75" hidden="false" customHeight="false" outlineLevel="0" collapsed="false">
      <c r="A231" s="21" t="s">
        <v>839</v>
      </c>
      <c r="B231" s="21" t="s">
        <v>840</v>
      </c>
      <c r="C231" s="28" t="s">
        <v>841</v>
      </c>
    </row>
    <row r="232" customFormat="false" ht="15.75" hidden="false" customHeight="false" outlineLevel="0" collapsed="false">
      <c r="A232" s="21" t="s">
        <v>842</v>
      </c>
      <c r="B232" s="21" t="s">
        <v>843</v>
      </c>
      <c r="C232" s="28" t="s">
        <v>844</v>
      </c>
    </row>
    <row r="233" customFormat="false" ht="15.75" hidden="false" customHeight="false" outlineLevel="0" collapsed="false">
      <c r="A233" s="21" t="s">
        <v>845</v>
      </c>
      <c r="B233" s="21" t="s">
        <v>846</v>
      </c>
      <c r="C233" s="28" t="s">
        <v>847</v>
      </c>
    </row>
    <row r="234" customFormat="false" ht="15.75" hidden="false" customHeight="false" outlineLevel="0" collapsed="false">
      <c r="A234" s="21" t="s">
        <v>848</v>
      </c>
      <c r="B234" s="21" t="s">
        <v>849</v>
      </c>
      <c r="C234" s="27"/>
    </row>
    <row r="235" customFormat="false" ht="15.75" hidden="false" customHeight="false" outlineLevel="0" collapsed="false">
      <c r="A235" s="21" t="s">
        <v>850</v>
      </c>
      <c r="B235" s="21" t="s">
        <v>851</v>
      </c>
      <c r="C235" s="28" t="s">
        <v>852</v>
      </c>
    </row>
    <row r="236" customFormat="false" ht="15.75" hidden="false" customHeight="false" outlineLevel="0" collapsed="false">
      <c r="A236" s="21" t="s">
        <v>853</v>
      </c>
      <c r="B236" s="21" t="s">
        <v>854</v>
      </c>
      <c r="C236" s="28" t="s">
        <v>855</v>
      </c>
    </row>
    <row r="237" customFormat="false" ht="15.75" hidden="false" customHeight="false" outlineLevel="0" collapsed="false">
      <c r="A237" s="21" t="s">
        <v>856</v>
      </c>
      <c r="B237" s="21" t="s">
        <v>857</v>
      </c>
      <c r="C237" s="27"/>
    </row>
    <row r="238" customFormat="false" ht="15.75" hidden="false" customHeight="false" outlineLevel="0" collapsed="false">
      <c r="A238" s="21" t="s">
        <v>858</v>
      </c>
      <c r="B238" s="21" t="s">
        <v>859</v>
      </c>
      <c r="C238" s="27"/>
    </row>
    <row r="239" customFormat="false" ht="15.75" hidden="false" customHeight="false" outlineLevel="0" collapsed="false">
      <c r="A239" s="21" t="s">
        <v>860</v>
      </c>
      <c r="B239" s="21" t="s">
        <v>861</v>
      </c>
      <c r="C239" s="28" t="s">
        <v>862</v>
      </c>
    </row>
    <row r="240" customFormat="false" ht="15.75" hidden="false" customHeight="false" outlineLevel="0" collapsed="false">
      <c r="A240" s="21" t="s">
        <v>863</v>
      </c>
      <c r="B240" s="21" t="s">
        <v>864</v>
      </c>
      <c r="C240" s="27"/>
    </row>
    <row r="241" customFormat="false" ht="15.75" hidden="false" customHeight="false" outlineLevel="0" collapsed="false">
      <c r="A241" s="21" t="s">
        <v>865</v>
      </c>
      <c r="B241" s="21" t="s">
        <v>866</v>
      </c>
      <c r="C241" s="28" t="s">
        <v>867</v>
      </c>
    </row>
    <row r="242" customFormat="false" ht="15.75" hidden="false" customHeight="false" outlineLevel="0" collapsed="false">
      <c r="A242" s="21" t="s">
        <v>868</v>
      </c>
      <c r="B242" s="21" t="s">
        <v>869</v>
      </c>
      <c r="C242" s="28" t="s">
        <v>870</v>
      </c>
    </row>
    <row r="243" customFormat="false" ht="15.75" hidden="false" customHeight="false" outlineLevel="0" collapsed="false">
      <c r="A243" s="21" t="s">
        <v>871</v>
      </c>
      <c r="B243" s="21" t="s">
        <v>872</v>
      </c>
      <c r="C243" s="28" t="s">
        <v>873</v>
      </c>
    </row>
    <row r="244" customFormat="false" ht="15.75" hidden="false" customHeight="false" outlineLevel="0" collapsed="false">
      <c r="A244" s="21" t="s">
        <v>874</v>
      </c>
      <c r="B244" s="21" t="s">
        <v>875</v>
      </c>
      <c r="C244" s="28" t="s">
        <v>876</v>
      </c>
    </row>
    <row r="245" customFormat="false" ht="15.75" hidden="false" customHeight="false" outlineLevel="0" collapsed="false">
      <c r="A245" s="21" t="s">
        <v>877</v>
      </c>
      <c r="B245" s="21" t="s">
        <v>878</v>
      </c>
      <c r="C245" s="28" t="s">
        <v>722</v>
      </c>
    </row>
    <row r="246" customFormat="false" ht="15.75" hidden="false" customHeight="false" outlineLevel="0" collapsed="false">
      <c r="A246" s="21" t="s">
        <v>879</v>
      </c>
      <c r="B246" s="21" t="s">
        <v>880</v>
      </c>
      <c r="C246" s="28" t="s">
        <v>722</v>
      </c>
    </row>
    <row r="247" customFormat="false" ht="15.75" hidden="false" customHeight="false" outlineLevel="0" collapsed="false">
      <c r="A247" s="21" t="s">
        <v>881</v>
      </c>
      <c r="B247" s="21" t="s">
        <v>882</v>
      </c>
      <c r="C247" s="28" t="s">
        <v>722</v>
      </c>
    </row>
    <row r="248" customFormat="false" ht="15.75" hidden="false" customHeight="false" outlineLevel="0" collapsed="false">
      <c r="A248" s="21" t="s">
        <v>883</v>
      </c>
      <c r="B248" s="21" t="s">
        <v>884</v>
      </c>
      <c r="C248" s="28" t="s">
        <v>722</v>
      </c>
    </row>
    <row r="249" customFormat="false" ht="15.75" hidden="false" customHeight="false" outlineLevel="0" collapsed="false">
      <c r="A249" s="21" t="s">
        <v>885</v>
      </c>
      <c r="B249" s="21" t="s">
        <v>886</v>
      </c>
      <c r="C249" s="28" t="s">
        <v>722</v>
      </c>
    </row>
    <row r="250" customFormat="false" ht="15.75" hidden="false" customHeight="false" outlineLevel="0" collapsed="false">
      <c r="A250" s="21" t="s">
        <v>887</v>
      </c>
      <c r="B250" s="21" t="s">
        <v>888</v>
      </c>
      <c r="C250" s="28" t="s">
        <v>722</v>
      </c>
    </row>
    <row r="251" customFormat="false" ht="15.75" hidden="false" customHeight="false" outlineLevel="0" collapsed="false">
      <c r="A251" s="21" t="s">
        <v>889</v>
      </c>
      <c r="B251" s="21" t="s">
        <v>890</v>
      </c>
      <c r="C251" s="28" t="s">
        <v>891</v>
      </c>
    </row>
    <row r="252" customFormat="false" ht="15.75" hidden="false" customHeight="false" outlineLevel="0" collapsed="false">
      <c r="A252" s="21" t="s">
        <v>892</v>
      </c>
      <c r="B252" s="21" t="s">
        <v>893</v>
      </c>
      <c r="C252" s="28" t="s">
        <v>894</v>
      </c>
    </row>
    <row r="253" customFormat="false" ht="15.75" hidden="false" customHeight="false" outlineLevel="0" collapsed="false">
      <c r="A253" s="21" t="s">
        <v>895</v>
      </c>
      <c r="B253" s="21" t="s">
        <v>896</v>
      </c>
      <c r="C253" s="27"/>
    </row>
    <row r="254" customFormat="false" ht="15.75" hidden="false" customHeight="false" outlineLevel="0" collapsed="false">
      <c r="A254" s="21" t="s">
        <v>897</v>
      </c>
      <c r="B254" s="21" t="s">
        <v>898</v>
      </c>
      <c r="C254" s="28" t="s">
        <v>722</v>
      </c>
    </row>
    <row r="255" customFormat="false" ht="15.75" hidden="false" customHeight="false" outlineLevel="0" collapsed="false">
      <c r="A255" s="21" t="s">
        <v>899</v>
      </c>
      <c r="B255" s="21" t="s">
        <v>900</v>
      </c>
      <c r="C255" s="28" t="s">
        <v>722</v>
      </c>
    </row>
    <row r="256" customFormat="false" ht="15.75" hidden="false" customHeight="false" outlineLevel="0" collapsed="false">
      <c r="A256" s="21" t="s">
        <v>901</v>
      </c>
      <c r="B256" s="21" t="s">
        <v>902</v>
      </c>
      <c r="C256" s="28" t="s">
        <v>722</v>
      </c>
    </row>
    <row r="257" customFormat="false" ht="15.75" hidden="false" customHeight="false" outlineLevel="0" collapsed="false">
      <c r="A257" s="21" t="s">
        <v>903</v>
      </c>
      <c r="B257" s="21" t="s">
        <v>904</v>
      </c>
      <c r="C257" s="28" t="s">
        <v>722</v>
      </c>
    </row>
    <row r="258" customFormat="false" ht="15.75" hidden="false" customHeight="false" outlineLevel="0" collapsed="false">
      <c r="A258" s="21" t="s">
        <v>905</v>
      </c>
      <c r="B258" s="21" t="s">
        <v>906</v>
      </c>
      <c r="C258" s="28" t="s">
        <v>722</v>
      </c>
    </row>
    <row r="259" customFormat="false" ht="15.75" hidden="false" customHeight="false" outlineLevel="0" collapsed="false">
      <c r="A259" s="21" t="s">
        <v>907</v>
      </c>
      <c r="B259" s="21" t="s">
        <v>908</v>
      </c>
      <c r="C259" s="28" t="s">
        <v>722</v>
      </c>
    </row>
    <row r="260" customFormat="false" ht="15.75" hidden="false" customHeight="false" outlineLevel="0" collapsed="false">
      <c r="A260" s="21" t="s">
        <v>909</v>
      </c>
      <c r="B260" s="21" t="s">
        <v>910</v>
      </c>
      <c r="C260" s="28" t="s">
        <v>722</v>
      </c>
    </row>
    <row r="261" customFormat="false" ht="15.75" hidden="false" customHeight="false" outlineLevel="0" collapsed="false">
      <c r="A261" s="21" t="s">
        <v>911</v>
      </c>
      <c r="B261" s="21" t="s">
        <v>912</v>
      </c>
      <c r="C261" s="28" t="s">
        <v>722</v>
      </c>
    </row>
    <row r="262" customFormat="false" ht="15.75" hidden="false" customHeight="false" outlineLevel="0" collapsed="false">
      <c r="A262" s="21" t="s">
        <v>913</v>
      </c>
      <c r="B262" s="21" t="s">
        <v>914</v>
      </c>
      <c r="C262" s="28" t="s">
        <v>722</v>
      </c>
    </row>
    <row r="263" customFormat="false" ht="15.75" hidden="false" customHeight="false" outlineLevel="0" collapsed="false">
      <c r="A263" s="21" t="s">
        <v>915</v>
      </c>
      <c r="B263" s="21" t="s">
        <v>916</v>
      </c>
      <c r="C263" s="28" t="s">
        <v>722</v>
      </c>
    </row>
    <row r="264" customFormat="false" ht="15.75" hidden="false" customHeight="false" outlineLevel="0" collapsed="false">
      <c r="A264" s="21" t="s">
        <v>917</v>
      </c>
      <c r="B264" s="21" t="s">
        <v>918</v>
      </c>
      <c r="C264" s="28" t="s">
        <v>919</v>
      </c>
    </row>
    <row r="265" customFormat="false" ht="15.75" hidden="false" customHeight="false" outlineLevel="0" collapsed="false">
      <c r="A265" s="21" t="s">
        <v>920</v>
      </c>
      <c r="B265" s="21" t="s">
        <v>921</v>
      </c>
      <c r="C265" s="28" t="s">
        <v>922</v>
      </c>
    </row>
    <row r="266" customFormat="false" ht="15.75" hidden="false" customHeight="false" outlineLevel="0" collapsed="false">
      <c r="A266" s="21" t="s">
        <v>923</v>
      </c>
      <c r="B266" s="21" t="s">
        <v>924</v>
      </c>
      <c r="C266" s="28" t="s">
        <v>925</v>
      </c>
    </row>
    <row r="267" customFormat="false" ht="15.75" hidden="false" customHeight="false" outlineLevel="0" collapsed="false">
      <c r="A267" s="21" t="s">
        <v>926</v>
      </c>
      <c r="B267" s="21" t="s">
        <v>927</v>
      </c>
      <c r="C267" s="28" t="s">
        <v>928</v>
      </c>
    </row>
    <row r="268" customFormat="false" ht="15.75" hidden="false" customHeight="false" outlineLevel="0" collapsed="false">
      <c r="A268" s="21" t="s">
        <v>929</v>
      </c>
      <c r="B268" s="21" t="s">
        <v>930</v>
      </c>
      <c r="C268" s="28" t="s">
        <v>722</v>
      </c>
    </row>
    <row r="269" customFormat="false" ht="15.75" hidden="false" customHeight="false" outlineLevel="0" collapsed="false">
      <c r="A269" s="21" t="s">
        <v>931</v>
      </c>
      <c r="B269" s="21" t="s">
        <v>194</v>
      </c>
      <c r="C269" s="28" t="s">
        <v>932</v>
      </c>
    </row>
    <row r="270" customFormat="false" ht="15.75" hidden="false" customHeight="false" outlineLevel="0" collapsed="false">
      <c r="A270" s="21" t="s">
        <v>933</v>
      </c>
      <c r="B270" s="21" t="s">
        <v>934</v>
      </c>
      <c r="C270" s="27"/>
    </row>
    <row r="271" customFormat="false" ht="15.75" hidden="false" customHeight="false" outlineLevel="0" collapsed="false">
      <c r="A271" s="21" t="s">
        <v>935</v>
      </c>
      <c r="B271" s="21" t="s">
        <v>936</v>
      </c>
      <c r="C271" s="28" t="s">
        <v>937</v>
      </c>
    </row>
    <row r="272" customFormat="false" ht="15.75" hidden="false" customHeight="false" outlineLevel="0" collapsed="false">
      <c r="A272" s="21" t="s">
        <v>938</v>
      </c>
      <c r="B272" s="21" t="s">
        <v>939</v>
      </c>
      <c r="C272" s="27"/>
    </row>
    <row r="273" customFormat="false" ht="15.75" hidden="false" customHeight="false" outlineLevel="0" collapsed="false">
      <c r="A273" s="21" t="s">
        <v>940</v>
      </c>
      <c r="B273" s="21" t="s">
        <v>941</v>
      </c>
      <c r="C273" s="28" t="s">
        <v>813</v>
      </c>
    </row>
    <row r="274" customFormat="false" ht="15.75" hidden="false" customHeight="false" outlineLevel="0" collapsed="false">
      <c r="A274" s="21" t="s">
        <v>942</v>
      </c>
      <c r="B274" s="21" t="s">
        <v>943</v>
      </c>
      <c r="C274" s="28" t="s">
        <v>944</v>
      </c>
    </row>
    <row r="275" customFormat="false" ht="15.75" hidden="false" customHeight="false" outlineLevel="0" collapsed="false">
      <c r="A275" s="21" t="s">
        <v>945</v>
      </c>
      <c r="B275" s="21" t="s">
        <v>946</v>
      </c>
      <c r="C275" s="28" t="s">
        <v>722</v>
      </c>
    </row>
    <row r="276" customFormat="false" ht="15.75" hidden="false" customHeight="false" outlineLevel="0" collapsed="false">
      <c r="A276" s="21" t="s">
        <v>947</v>
      </c>
      <c r="B276" s="21" t="s">
        <v>948</v>
      </c>
      <c r="C276" s="28" t="s">
        <v>722</v>
      </c>
    </row>
    <row r="277" customFormat="false" ht="15.75" hidden="false" customHeight="false" outlineLevel="0" collapsed="false">
      <c r="A277" s="21" t="s">
        <v>949</v>
      </c>
      <c r="B277" s="21" t="s">
        <v>950</v>
      </c>
      <c r="C277" s="27"/>
    </row>
    <row r="278" customFormat="false" ht="15.75" hidden="false" customHeight="false" outlineLevel="0" collapsed="false">
      <c r="A278" s="21" t="s">
        <v>951</v>
      </c>
      <c r="B278" s="21" t="s">
        <v>952</v>
      </c>
      <c r="C278" s="28" t="s">
        <v>953</v>
      </c>
    </row>
    <row r="279" customFormat="false" ht="15.75" hidden="false" customHeight="false" outlineLevel="0" collapsed="false">
      <c r="A279" s="21" t="s">
        <v>954</v>
      </c>
      <c r="B279" s="21" t="s">
        <v>955</v>
      </c>
      <c r="C279" s="28" t="s">
        <v>722</v>
      </c>
    </row>
    <row r="280" customFormat="false" ht="15.75" hidden="false" customHeight="false" outlineLevel="0" collapsed="false">
      <c r="A280" s="21" t="s">
        <v>956</v>
      </c>
      <c r="B280" s="21" t="s">
        <v>957</v>
      </c>
      <c r="C280" s="27"/>
    </row>
    <row r="281" customFormat="false" ht="15.75" hidden="false" customHeight="false" outlineLevel="0" collapsed="false">
      <c r="A281" s="21" t="s">
        <v>958</v>
      </c>
      <c r="B281" s="21" t="s">
        <v>959</v>
      </c>
      <c r="C281" s="28" t="s">
        <v>960</v>
      </c>
    </row>
    <row r="282" customFormat="false" ht="15.75" hidden="false" customHeight="false" outlineLevel="0" collapsed="false">
      <c r="A282" s="21" t="s">
        <v>961</v>
      </c>
      <c r="B282" s="21" t="s">
        <v>962</v>
      </c>
      <c r="C282" s="28" t="s">
        <v>963</v>
      </c>
    </row>
    <row r="283" customFormat="false" ht="15.75" hidden="false" customHeight="false" outlineLevel="0" collapsed="false">
      <c r="A283" s="21" t="s">
        <v>964</v>
      </c>
      <c r="B283" s="21" t="s">
        <v>965</v>
      </c>
      <c r="C283" s="28" t="s">
        <v>966</v>
      </c>
    </row>
    <row r="284" customFormat="false" ht="15.75" hidden="false" customHeight="false" outlineLevel="0" collapsed="false">
      <c r="A284" s="21" t="s">
        <v>967</v>
      </c>
      <c r="B284" s="21" t="s">
        <v>968</v>
      </c>
      <c r="C284" s="28" t="s">
        <v>969</v>
      </c>
    </row>
    <row r="285" customFormat="false" ht="15.75" hidden="false" customHeight="false" outlineLevel="0" collapsed="false">
      <c r="A285" s="21" t="s">
        <v>970</v>
      </c>
      <c r="B285" s="21" t="s">
        <v>971</v>
      </c>
      <c r="C285" s="27"/>
    </row>
    <row r="286" customFormat="false" ht="15.75" hidden="false" customHeight="false" outlineLevel="0" collapsed="false">
      <c r="A286" s="21" t="s">
        <v>972</v>
      </c>
      <c r="B286" s="21" t="s">
        <v>973</v>
      </c>
      <c r="C286" s="28" t="s">
        <v>974</v>
      </c>
    </row>
    <row r="287" customFormat="false" ht="15.75" hidden="false" customHeight="false" outlineLevel="0" collapsed="false">
      <c r="A287" s="21" t="s">
        <v>975</v>
      </c>
      <c r="B287" s="21" t="s">
        <v>976</v>
      </c>
      <c r="C287" s="28" t="s">
        <v>722</v>
      </c>
    </row>
    <row r="288" customFormat="false" ht="15.75" hidden="false" customHeight="false" outlineLevel="0" collapsed="false">
      <c r="A288" s="21" t="s">
        <v>977</v>
      </c>
      <c r="B288" s="21" t="s">
        <v>978</v>
      </c>
      <c r="C288" s="28" t="s">
        <v>979</v>
      </c>
    </row>
    <row r="289" customFormat="false" ht="15.75" hidden="false" customHeight="false" outlineLevel="0" collapsed="false">
      <c r="A289" s="21" t="s">
        <v>980</v>
      </c>
      <c r="B289" s="21" t="s">
        <v>981</v>
      </c>
      <c r="C289" s="27"/>
    </row>
    <row r="290" customFormat="false" ht="15.75" hidden="false" customHeight="false" outlineLevel="0" collapsed="false">
      <c r="A290" s="21" t="s">
        <v>982</v>
      </c>
      <c r="B290" s="21" t="s">
        <v>983</v>
      </c>
      <c r="C290" s="27"/>
    </row>
    <row r="291" customFormat="false" ht="15.75" hidden="false" customHeight="false" outlineLevel="0" collapsed="false">
      <c r="A291" s="21" t="s">
        <v>984</v>
      </c>
      <c r="B291" s="21" t="s">
        <v>985</v>
      </c>
      <c r="C291" s="27"/>
    </row>
    <row r="292" customFormat="false" ht="15.75" hidden="false" customHeight="false" outlineLevel="0" collapsed="false">
      <c r="A292" s="21" t="s">
        <v>986</v>
      </c>
      <c r="B292" s="21" t="s">
        <v>987</v>
      </c>
      <c r="C292" s="27"/>
    </row>
    <row r="293" customFormat="false" ht="15.75" hidden="false" customHeight="false" outlineLevel="0" collapsed="false">
      <c r="A293" s="21" t="s">
        <v>988</v>
      </c>
      <c r="B293" s="21" t="s">
        <v>989</v>
      </c>
      <c r="C293" s="28" t="s">
        <v>990</v>
      </c>
    </row>
    <row r="294" customFormat="false" ht="15.75" hidden="false" customHeight="false" outlineLevel="0" collapsed="false">
      <c r="A294" s="21" t="s">
        <v>991</v>
      </c>
      <c r="B294" s="21" t="s">
        <v>992</v>
      </c>
      <c r="C294" s="28" t="s">
        <v>722</v>
      </c>
    </row>
    <row r="295" customFormat="false" ht="15.75" hidden="false" customHeight="false" outlineLevel="0" collapsed="false">
      <c r="A295" s="21" t="s">
        <v>993</v>
      </c>
      <c r="B295" s="21" t="s">
        <v>994</v>
      </c>
      <c r="C295" s="28" t="s">
        <v>722</v>
      </c>
    </row>
    <row r="296" customFormat="false" ht="15.75" hidden="false" customHeight="false" outlineLevel="0" collapsed="false">
      <c r="A296" s="21" t="s">
        <v>995</v>
      </c>
      <c r="B296" s="21" t="s">
        <v>996</v>
      </c>
      <c r="C296" s="28" t="s">
        <v>997</v>
      </c>
    </row>
    <row r="297" customFormat="false" ht="15.75" hidden="false" customHeight="false" outlineLevel="0" collapsed="false">
      <c r="A297" s="21" t="s">
        <v>998</v>
      </c>
      <c r="B297" s="21" t="s">
        <v>999</v>
      </c>
      <c r="C297" s="28" t="s">
        <v>1000</v>
      </c>
    </row>
    <row r="298" customFormat="false" ht="15.75" hidden="false" customHeight="false" outlineLevel="0" collapsed="false">
      <c r="A298" s="21" t="s">
        <v>1001</v>
      </c>
      <c r="B298" s="21" t="s">
        <v>1002</v>
      </c>
      <c r="C298" s="27"/>
    </row>
    <row r="299" customFormat="false" ht="15.75" hidden="false" customHeight="false" outlineLevel="0" collapsed="false">
      <c r="A299" s="21" t="s">
        <v>1003</v>
      </c>
      <c r="B299" s="21" t="s">
        <v>1004</v>
      </c>
      <c r="C299" s="27"/>
    </row>
    <row r="300" customFormat="false" ht="15.75" hidden="false" customHeight="false" outlineLevel="0" collapsed="false">
      <c r="A300" s="21" t="s">
        <v>1005</v>
      </c>
      <c r="B300" s="21" t="s">
        <v>1006</v>
      </c>
      <c r="C300" s="27"/>
    </row>
    <row r="301" customFormat="false" ht="15.75" hidden="false" customHeight="false" outlineLevel="0" collapsed="false">
      <c r="A301" s="21" t="s">
        <v>1007</v>
      </c>
      <c r="B301" s="21" t="s">
        <v>1008</v>
      </c>
      <c r="C301" s="27"/>
    </row>
    <row r="302" customFormat="false" ht="15.75" hidden="false" customHeight="false" outlineLevel="0" collapsed="false">
      <c r="A302" s="21" t="s">
        <v>1009</v>
      </c>
      <c r="B302" s="21" t="s">
        <v>166</v>
      </c>
      <c r="C302" s="28" t="s">
        <v>1010</v>
      </c>
    </row>
    <row r="303" customFormat="false" ht="15.75" hidden="false" customHeight="false" outlineLevel="0" collapsed="false">
      <c r="A303" s="21" t="s">
        <v>1011</v>
      </c>
      <c r="B303" s="21" t="s">
        <v>1012</v>
      </c>
      <c r="C303" s="27"/>
    </row>
    <row r="304" customFormat="false" ht="15.75" hidden="false" customHeight="false" outlineLevel="0" collapsed="false">
      <c r="A304" s="21" t="s">
        <v>1013</v>
      </c>
      <c r="B304" s="21" t="s">
        <v>1014</v>
      </c>
      <c r="C304" s="28" t="s">
        <v>1015</v>
      </c>
    </row>
    <row r="305" customFormat="false" ht="15.75" hidden="false" customHeight="false" outlineLevel="0" collapsed="false">
      <c r="A305" s="21" t="s">
        <v>1016</v>
      </c>
      <c r="B305" s="21" t="s">
        <v>1017</v>
      </c>
      <c r="C305" s="28" t="s">
        <v>393</v>
      </c>
    </row>
    <row r="306" customFormat="false" ht="15.75" hidden="false" customHeight="false" outlineLevel="0" collapsed="false">
      <c r="A306" s="21" t="s">
        <v>1018</v>
      </c>
      <c r="B306" s="21" t="s">
        <v>117</v>
      </c>
      <c r="C306" s="28" t="s">
        <v>922</v>
      </c>
    </row>
    <row r="307" customFormat="false" ht="15.75" hidden="false" customHeight="false" outlineLevel="0" collapsed="false">
      <c r="A307" s="21" t="s">
        <v>1019</v>
      </c>
      <c r="B307" s="21" t="s">
        <v>1020</v>
      </c>
      <c r="C307" s="28" t="s">
        <v>1021</v>
      </c>
    </row>
    <row r="308" customFormat="false" ht="15.75" hidden="false" customHeight="false" outlineLevel="0" collapsed="false">
      <c r="A308" s="21" t="s">
        <v>1022</v>
      </c>
      <c r="B308" s="21" t="s">
        <v>1023</v>
      </c>
      <c r="C308" s="27"/>
    </row>
    <row r="309" customFormat="false" ht="15.75" hidden="false" customHeight="false" outlineLevel="0" collapsed="false">
      <c r="A309" s="21" t="s">
        <v>1024</v>
      </c>
      <c r="B309" s="21" t="s">
        <v>1025</v>
      </c>
      <c r="C309" s="28" t="s">
        <v>1026</v>
      </c>
    </row>
    <row r="310" customFormat="false" ht="15.75" hidden="false" customHeight="false" outlineLevel="0" collapsed="false">
      <c r="A310" s="21" t="s">
        <v>1027</v>
      </c>
      <c r="B310" s="21" t="s">
        <v>1028</v>
      </c>
      <c r="C310" s="28" t="s">
        <v>1029</v>
      </c>
    </row>
    <row r="311" customFormat="false" ht="15.75" hidden="false" customHeight="false" outlineLevel="0" collapsed="false">
      <c r="A311" s="21" t="s">
        <v>1030</v>
      </c>
      <c r="B311" s="21" t="s">
        <v>1031</v>
      </c>
      <c r="C311" s="27"/>
    </row>
    <row r="312" customFormat="false" ht="15.75" hidden="false" customHeight="false" outlineLevel="0" collapsed="false">
      <c r="A312" s="21" t="s">
        <v>1032</v>
      </c>
      <c r="B312" s="21" t="s">
        <v>1033</v>
      </c>
      <c r="C312" s="27"/>
    </row>
    <row r="313" customFormat="false" ht="15.75" hidden="false" customHeight="false" outlineLevel="0" collapsed="false">
      <c r="A313" s="21" t="s">
        <v>1034</v>
      </c>
      <c r="B313" s="21" t="s">
        <v>1035</v>
      </c>
      <c r="C313" s="28" t="s">
        <v>393</v>
      </c>
    </row>
    <row r="314" customFormat="false" ht="15.75" hidden="false" customHeight="false" outlineLevel="0" collapsed="false">
      <c r="A314" s="21" t="s">
        <v>1036</v>
      </c>
      <c r="B314" s="21" t="s">
        <v>1037</v>
      </c>
      <c r="C314" s="28" t="s">
        <v>1038</v>
      </c>
    </row>
    <row r="315" customFormat="false" ht="15.75" hidden="false" customHeight="false" outlineLevel="0" collapsed="false">
      <c r="A315" s="21" t="s">
        <v>1039</v>
      </c>
      <c r="B315" s="21" t="s">
        <v>1040</v>
      </c>
      <c r="C315" s="28" t="s">
        <v>1041</v>
      </c>
    </row>
    <row r="316" customFormat="false" ht="15.75" hidden="false" customHeight="false" outlineLevel="0" collapsed="false">
      <c r="A316" s="21" t="s">
        <v>1042</v>
      </c>
      <c r="B316" s="21" t="s">
        <v>1043</v>
      </c>
      <c r="C316" s="27"/>
    </row>
    <row r="317" customFormat="false" ht="15.75" hidden="false" customHeight="false" outlineLevel="0" collapsed="false">
      <c r="A317" s="21" t="s">
        <v>1044</v>
      </c>
      <c r="B317" s="21" t="s">
        <v>1045</v>
      </c>
      <c r="C317" s="27"/>
    </row>
    <row r="318" customFormat="false" ht="15.75" hidden="false" customHeight="false" outlineLevel="0" collapsed="false">
      <c r="A318" s="21" t="s">
        <v>1046</v>
      </c>
      <c r="B318" s="21" t="s">
        <v>143</v>
      </c>
      <c r="C318" s="28" t="s">
        <v>1047</v>
      </c>
    </row>
    <row r="319" customFormat="false" ht="15.75" hidden="false" customHeight="false" outlineLevel="0" collapsed="false">
      <c r="A319" s="21" t="s">
        <v>1048</v>
      </c>
      <c r="B319" s="21" t="s">
        <v>1049</v>
      </c>
      <c r="C319" s="27"/>
    </row>
    <row r="320" customFormat="false" ht="15.75" hidden="false" customHeight="false" outlineLevel="0" collapsed="false">
      <c r="A320" s="21" t="s">
        <v>1050</v>
      </c>
      <c r="B320" s="21" t="s">
        <v>1051</v>
      </c>
      <c r="C320" s="27"/>
    </row>
    <row r="321" customFormat="false" ht="15.75" hidden="false" customHeight="false" outlineLevel="0" collapsed="false">
      <c r="A321" s="21" t="s">
        <v>1052</v>
      </c>
      <c r="B321" s="21" t="s">
        <v>1053</v>
      </c>
      <c r="C321" s="27"/>
    </row>
    <row r="322" customFormat="false" ht="15.75" hidden="false" customHeight="false" outlineLevel="0" collapsed="false">
      <c r="A322" s="21" t="s">
        <v>1054</v>
      </c>
      <c r="B322" s="21" t="s">
        <v>1055</v>
      </c>
      <c r="C322" s="28" t="s">
        <v>722</v>
      </c>
    </row>
    <row r="323" customFormat="false" ht="15.75" hidden="false" customHeight="false" outlineLevel="0" collapsed="false">
      <c r="A323" s="21" t="s">
        <v>1056</v>
      </c>
      <c r="B323" s="21" t="s">
        <v>1057</v>
      </c>
      <c r="C323" s="27"/>
    </row>
    <row r="324" customFormat="false" ht="15.75" hidden="false" customHeight="false" outlineLevel="0" collapsed="false">
      <c r="A324" s="21" t="s">
        <v>1058</v>
      </c>
      <c r="B324" s="21" t="s">
        <v>1059</v>
      </c>
      <c r="C324" s="27"/>
    </row>
    <row r="325" customFormat="false" ht="15.75" hidden="false" customHeight="false" outlineLevel="0" collapsed="false">
      <c r="A325" s="21" t="s">
        <v>1060</v>
      </c>
      <c r="B325" s="21" t="s">
        <v>1061</v>
      </c>
      <c r="C325" s="28" t="s">
        <v>1062</v>
      </c>
    </row>
    <row r="326" customFormat="false" ht="15.75" hidden="false" customHeight="false" outlineLevel="0" collapsed="false">
      <c r="A326" s="21" t="s">
        <v>1063</v>
      </c>
      <c r="B326" s="21" t="s">
        <v>170</v>
      </c>
      <c r="C326" s="27"/>
    </row>
    <row r="327" customFormat="false" ht="15.75" hidden="false" customHeight="false" outlineLevel="0" collapsed="false">
      <c r="A327" s="21" t="s">
        <v>1064</v>
      </c>
      <c r="B327" s="21" t="s">
        <v>1065</v>
      </c>
      <c r="C327" s="27"/>
    </row>
    <row r="328" customFormat="false" ht="15.75" hidden="false" customHeight="false" outlineLevel="0" collapsed="false">
      <c r="A328" s="21" t="s">
        <v>1066</v>
      </c>
      <c r="B328" s="21" t="s">
        <v>1067</v>
      </c>
      <c r="C328" s="27"/>
    </row>
    <row r="329" customFormat="false" ht="15.75" hidden="false" customHeight="false" outlineLevel="0" collapsed="false">
      <c r="A329" s="21" t="s">
        <v>1068</v>
      </c>
      <c r="B329" s="21" t="s">
        <v>199</v>
      </c>
      <c r="C329" s="28" t="s">
        <v>1069</v>
      </c>
    </row>
    <row r="330" customFormat="false" ht="15.75" hidden="false" customHeight="false" outlineLevel="0" collapsed="false">
      <c r="A330" s="21" t="s">
        <v>1070</v>
      </c>
      <c r="B330" s="21" t="s">
        <v>1071</v>
      </c>
      <c r="C330" s="27"/>
    </row>
    <row r="331" customFormat="false" ht="15.75" hidden="false" customHeight="false" outlineLevel="0" collapsed="false">
      <c r="A331" s="21" t="s">
        <v>1072</v>
      </c>
      <c r="B331" s="21" t="s">
        <v>1073</v>
      </c>
      <c r="C331" s="28" t="s">
        <v>1074</v>
      </c>
    </row>
    <row r="332" customFormat="false" ht="15.75" hidden="false" customHeight="false" outlineLevel="0" collapsed="false">
      <c r="A332" s="21" t="s">
        <v>1075</v>
      </c>
      <c r="B332" s="21" t="s">
        <v>1076</v>
      </c>
      <c r="C332" s="27"/>
    </row>
    <row r="333" customFormat="false" ht="15.75" hidden="false" customHeight="false" outlineLevel="0" collapsed="false">
      <c r="A333" s="21" t="s">
        <v>1077</v>
      </c>
      <c r="B333" s="21" t="s">
        <v>1078</v>
      </c>
      <c r="C333" s="27"/>
    </row>
    <row r="334" customFormat="false" ht="15.75" hidden="false" customHeight="false" outlineLevel="0" collapsed="false">
      <c r="A334" s="21" t="s">
        <v>1079</v>
      </c>
      <c r="B334" s="21" t="s">
        <v>1080</v>
      </c>
      <c r="C334" s="28" t="s">
        <v>1081</v>
      </c>
    </row>
    <row r="335" customFormat="false" ht="15.75" hidden="false" customHeight="false" outlineLevel="0" collapsed="false">
      <c r="A335" s="21" t="s">
        <v>1082</v>
      </c>
      <c r="B335" s="21" t="s">
        <v>1083</v>
      </c>
      <c r="C335" s="27"/>
    </row>
    <row r="336" customFormat="false" ht="15.75" hidden="false" customHeight="false" outlineLevel="0" collapsed="false">
      <c r="A336" s="21" t="s">
        <v>1084</v>
      </c>
      <c r="B336" s="21" t="s">
        <v>1085</v>
      </c>
      <c r="C336" s="27"/>
    </row>
    <row r="337" customFormat="false" ht="15.75" hidden="false" customHeight="false" outlineLevel="0" collapsed="false">
      <c r="A337" s="21" t="s">
        <v>1086</v>
      </c>
      <c r="B337" s="21" t="s">
        <v>1087</v>
      </c>
      <c r="C337" s="27"/>
    </row>
    <row r="338" customFormat="false" ht="15.75" hidden="false" customHeight="false" outlineLevel="0" collapsed="false">
      <c r="A338" s="21" t="s">
        <v>1088</v>
      </c>
      <c r="B338" s="21" t="s">
        <v>119</v>
      </c>
      <c r="C338" s="28" t="s">
        <v>1089</v>
      </c>
    </row>
    <row r="339" customFormat="false" ht="15.75" hidden="false" customHeight="false" outlineLevel="0" collapsed="false">
      <c r="A339" s="21" t="s">
        <v>1090</v>
      </c>
      <c r="B339" s="21" t="s">
        <v>1091</v>
      </c>
      <c r="C339" s="27"/>
    </row>
    <row r="340" customFormat="false" ht="15.75" hidden="false" customHeight="false" outlineLevel="0" collapsed="false">
      <c r="A340" s="21" t="s">
        <v>1092</v>
      </c>
      <c r="B340" s="21" t="s">
        <v>1093</v>
      </c>
      <c r="C340" s="28" t="s">
        <v>1094</v>
      </c>
    </row>
    <row r="341" customFormat="false" ht="15.75" hidden="false" customHeight="false" outlineLevel="0" collapsed="false">
      <c r="A341" s="21" t="s">
        <v>1095</v>
      </c>
      <c r="B341" s="21" t="s">
        <v>1096</v>
      </c>
      <c r="C341" s="28" t="s">
        <v>1097</v>
      </c>
    </row>
    <row r="342" customFormat="false" ht="15.75" hidden="false" customHeight="false" outlineLevel="0" collapsed="false">
      <c r="A342" s="21" t="s">
        <v>1098</v>
      </c>
      <c r="B342" s="21" t="s">
        <v>1099</v>
      </c>
      <c r="C342" s="28" t="s">
        <v>1100</v>
      </c>
    </row>
    <row r="343" customFormat="false" ht="15.75" hidden="false" customHeight="false" outlineLevel="0" collapsed="false">
      <c r="A343" s="21" t="s">
        <v>1101</v>
      </c>
      <c r="B343" s="21" t="s">
        <v>1102</v>
      </c>
      <c r="C343" s="27"/>
    </row>
    <row r="344" customFormat="false" ht="15.75" hidden="false" customHeight="false" outlineLevel="0" collapsed="false">
      <c r="A344" s="21" t="s">
        <v>1103</v>
      </c>
      <c r="B344" s="21" t="s">
        <v>1104</v>
      </c>
      <c r="C344" s="28" t="s">
        <v>1105</v>
      </c>
    </row>
    <row r="345" customFormat="false" ht="15.75" hidden="false" customHeight="false" outlineLevel="0" collapsed="false">
      <c r="A345" s="21" t="s">
        <v>1106</v>
      </c>
      <c r="B345" s="21" t="s">
        <v>245</v>
      </c>
      <c r="C345" s="28" t="s">
        <v>1107</v>
      </c>
    </row>
    <row r="346" customFormat="false" ht="15.75" hidden="false" customHeight="false" outlineLevel="0" collapsed="false">
      <c r="A346" s="21" t="s">
        <v>1108</v>
      </c>
      <c r="B346" s="21" t="s">
        <v>1109</v>
      </c>
      <c r="C346" s="27"/>
    </row>
    <row r="347" customFormat="false" ht="15.75" hidden="false" customHeight="false" outlineLevel="0" collapsed="false">
      <c r="A347" s="21" t="s">
        <v>1110</v>
      </c>
      <c r="B347" s="21" t="s">
        <v>1111</v>
      </c>
      <c r="C347" s="27"/>
    </row>
    <row r="348" customFormat="false" ht="15.75" hidden="false" customHeight="false" outlineLevel="0" collapsed="false">
      <c r="A348" s="21" t="s">
        <v>1112</v>
      </c>
      <c r="B348" s="21" t="s">
        <v>1113</v>
      </c>
      <c r="C348" s="28" t="s">
        <v>1114</v>
      </c>
    </row>
    <row r="349" customFormat="false" ht="15.75" hidden="false" customHeight="false" outlineLevel="0" collapsed="false">
      <c r="A349" s="21" t="s">
        <v>1115</v>
      </c>
      <c r="B349" s="21" t="s">
        <v>1116</v>
      </c>
      <c r="C349" s="27"/>
    </row>
    <row r="350" customFormat="false" ht="15.75" hidden="false" customHeight="false" outlineLevel="0" collapsed="false">
      <c r="A350" s="21" t="s">
        <v>1117</v>
      </c>
      <c r="B350" s="21" t="s">
        <v>181</v>
      </c>
      <c r="C350" s="28" t="s">
        <v>179</v>
      </c>
    </row>
    <row r="351" customFormat="false" ht="15.75" hidden="false" customHeight="false" outlineLevel="0" collapsed="false">
      <c r="A351" s="21" t="s">
        <v>1118</v>
      </c>
      <c r="B351" s="21" t="s">
        <v>1119</v>
      </c>
      <c r="C351" s="28" t="s">
        <v>1120</v>
      </c>
    </row>
    <row r="352" customFormat="false" ht="15.75" hidden="false" customHeight="false" outlineLevel="0" collapsed="false">
      <c r="A352" s="21" t="s">
        <v>1121</v>
      </c>
      <c r="B352" s="21" t="s">
        <v>76</v>
      </c>
      <c r="C352" s="28" t="s">
        <v>1122</v>
      </c>
    </row>
    <row r="353" customFormat="false" ht="15.75" hidden="false" customHeight="false" outlineLevel="0" collapsed="false">
      <c r="A353" s="21" t="s">
        <v>1123</v>
      </c>
      <c r="B353" s="21" t="s">
        <v>1124</v>
      </c>
      <c r="C353" s="28" t="s">
        <v>1125</v>
      </c>
    </row>
    <row r="354" customFormat="false" ht="15.75" hidden="false" customHeight="false" outlineLevel="0" collapsed="false">
      <c r="A354" s="21" t="s">
        <v>1126</v>
      </c>
      <c r="B354" s="21" t="s">
        <v>1127</v>
      </c>
      <c r="C354" s="27"/>
    </row>
    <row r="355" customFormat="false" ht="15.75" hidden="false" customHeight="false" outlineLevel="0" collapsed="false">
      <c r="A355" s="21" t="s">
        <v>1128</v>
      </c>
      <c r="B355" s="21" t="s">
        <v>1129</v>
      </c>
      <c r="C355" s="28" t="s">
        <v>1130</v>
      </c>
    </row>
    <row r="356" customFormat="false" ht="15.75" hidden="false" customHeight="false" outlineLevel="0" collapsed="false">
      <c r="A356" s="21" t="s">
        <v>1131</v>
      </c>
      <c r="B356" s="21" t="s">
        <v>1132</v>
      </c>
      <c r="C356" s="28" t="s">
        <v>1133</v>
      </c>
    </row>
    <row r="357" customFormat="false" ht="15.75" hidden="false" customHeight="false" outlineLevel="0" collapsed="false">
      <c r="A357" s="21" t="s">
        <v>1134</v>
      </c>
      <c r="B357" s="21" t="s">
        <v>156</v>
      </c>
      <c r="C357" s="28" t="s">
        <v>1135</v>
      </c>
    </row>
    <row r="358" customFormat="false" ht="15.75" hidden="false" customHeight="false" outlineLevel="0" collapsed="false">
      <c r="A358" s="21" t="s">
        <v>1136</v>
      </c>
      <c r="B358" s="21" t="s">
        <v>1137</v>
      </c>
      <c r="C358" s="28" t="s">
        <v>1138</v>
      </c>
    </row>
    <row r="359" customFormat="false" ht="15.75" hidden="false" customHeight="false" outlineLevel="0" collapsed="false">
      <c r="A359" s="21" t="s">
        <v>1139</v>
      </c>
      <c r="B359" s="21" t="s">
        <v>1140</v>
      </c>
      <c r="C359" s="28" t="s">
        <v>1141</v>
      </c>
    </row>
    <row r="360" customFormat="false" ht="15.75" hidden="false" customHeight="false" outlineLevel="0" collapsed="false">
      <c r="A360" s="21" t="s">
        <v>1142</v>
      </c>
      <c r="B360" s="21" t="s">
        <v>1143</v>
      </c>
      <c r="C360" s="28" t="s">
        <v>1144</v>
      </c>
    </row>
    <row r="361" customFormat="false" ht="15.75" hidden="false" customHeight="false" outlineLevel="0" collapsed="false">
      <c r="A361" s="21" t="s">
        <v>1145</v>
      </c>
      <c r="B361" s="21" t="s">
        <v>1146</v>
      </c>
      <c r="C361" s="27"/>
    </row>
    <row r="362" customFormat="false" ht="15.75" hidden="false" customHeight="false" outlineLevel="0" collapsed="false">
      <c r="A362" s="21" t="s">
        <v>1147</v>
      </c>
      <c r="B362" s="21" t="s">
        <v>1148</v>
      </c>
      <c r="C362" s="28" t="s">
        <v>1149</v>
      </c>
    </row>
    <row r="363" customFormat="false" ht="15.75" hidden="false" customHeight="false" outlineLevel="0" collapsed="false">
      <c r="A363" s="21" t="s">
        <v>1150</v>
      </c>
      <c r="B363" s="21" t="s">
        <v>1151</v>
      </c>
      <c r="C363" s="27"/>
    </row>
    <row r="364" customFormat="false" ht="15.75" hidden="false" customHeight="false" outlineLevel="0" collapsed="false">
      <c r="A364" s="21" t="s">
        <v>1152</v>
      </c>
      <c r="B364" s="21" t="s">
        <v>1153</v>
      </c>
      <c r="C364" s="27"/>
    </row>
    <row r="365" customFormat="false" ht="15.75" hidden="false" customHeight="false" outlineLevel="0" collapsed="false">
      <c r="A365" s="21" t="s">
        <v>1154</v>
      </c>
      <c r="B365" s="21" t="s">
        <v>1155</v>
      </c>
      <c r="C365" s="27"/>
    </row>
    <row r="366" customFormat="false" ht="15.75" hidden="false" customHeight="false" outlineLevel="0" collapsed="false">
      <c r="A366" s="21" t="s">
        <v>1156</v>
      </c>
      <c r="B366" s="21" t="s">
        <v>1157</v>
      </c>
      <c r="C366" s="28" t="s">
        <v>1158</v>
      </c>
    </row>
    <row r="367" customFormat="false" ht="15.75" hidden="false" customHeight="false" outlineLevel="0" collapsed="false">
      <c r="A367" s="21" t="s">
        <v>1159</v>
      </c>
      <c r="B367" s="21" t="s">
        <v>1160</v>
      </c>
      <c r="C367" s="28" t="s">
        <v>274</v>
      </c>
    </row>
    <row r="368" customFormat="false" ht="15.75" hidden="false" customHeight="false" outlineLevel="0" collapsed="false">
      <c r="A368" s="21" t="s">
        <v>1161</v>
      </c>
      <c r="B368" s="21" t="s">
        <v>496</v>
      </c>
      <c r="C368" s="27"/>
    </row>
    <row r="369" customFormat="false" ht="15.75" hidden="false" customHeight="false" outlineLevel="0" collapsed="false">
      <c r="A369" s="21" t="s">
        <v>1162</v>
      </c>
      <c r="B369" s="21" t="s">
        <v>1163</v>
      </c>
      <c r="C369" s="27"/>
    </row>
    <row r="370" customFormat="false" ht="15.75" hidden="false" customHeight="false" outlineLevel="0" collapsed="false">
      <c r="A370" s="21" t="s">
        <v>1164</v>
      </c>
      <c r="B370" s="21" t="s">
        <v>1165</v>
      </c>
      <c r="C370" s="27"/>
    </row>
    <row r="371" customFormat="false" ht="15.75" hidden="false" customHeight="false" outlineLevel="0" collapsed="false">
      <c r="A371" s="21" t="s">
        <v>1166</v>
      </c>
      <c r="B371" s="21" t="s">
        <v>1167</v>
      </c>
      <c r="C371" s="28" t="s">
        <v>1168</v>
      </c>
    </row>
    <row r="372" customFormat="false" ht="15.75" hidden="false" customHeight="false" outlineLevel="0" collapsed="false">
      <c r="A372" s="21" t="s">
        <v>1169</v>
      </c>
      <c r="B372" s="21" t="s">
        <v>1170</v>
      </c>
      <c r="C372" s="28" t="s">
        <v>1171</v>
      </c>
    </row>
    <row r="373" customFormat="false" ht="15.75" hidden="false" customHeight="false" outlineLevel="0" collapsed="false">
      <c r="A373" s="21" t="s">
        <v>1172</v>
      </c>
      <c r="B373" s="21" t="s">
        <v>1173</v>
      </c>
      <c r="C373" s="28" t="s">
        <v>1174</v>
      </c>
    </row>
    <row r="374" customFormat="false" ht="15.75" hidden="false" customHeight="false" outlineLevel="0" collapsed="false">
      <c r="A374" s="21" t="s">
        <v>1175</v>
      </c>
      <c r="B374" s="21" t="s">
        <v>1176</v>
      </c>
      <c r="C374" s="27"/>
    </row>
    <row r="375" customFormat="false" ht="15.75" hidden="false" customHeight="false" outlineLevel="0" collapsed="false">
      <c r="A375" s="21" t="s">
        <v>1177</v>
      </c>
      <c r="B375" s="21" t="s">
        <v>161</v>
      </c>
      <c r="C375" s="28" t="s">
        <v>179</v>
      </c>
    </row>
    <row r="376" customFormat="false" ht="15.75" hidden="false" customHeight="false" outlineLevel="0" collapsed="false">
      <c r="A376" s="21" t="s">
        <v>1178</v>
      </c>
      <c r="B376" s="21" t="s">
        <v>1179</v>
      </c>
      <c r="C376" s="28" t="s">
        <v>1180</v>
      </c>
    </row>
    <row r="377" customFormat="false" ht="15.75" hidden="false" customHeight="false" outlineLevel="0" collapsed="false">
      <c r="A377" s="21" t="s">
        <v>1181</v>
      </c>
      <c r="B377" s="21" t="s">
        <v>1182</v>
      </c>
      <c r="C377" s="28" t="s">
        <v>1183</v>
      </c>
    </row>
    <row r="378" customFormat="false" ht="15.75" hidden="false" customHeight="false" outlineLevel="0" collapsed="false">
      <c r="A378" s="21" t="s">
        <v>1184</v>
      </c>
      <c r="B378" s="21" t="s">
        <v>1185</v>
      </c>
      <c r="C378" s="27"/>
    </row>
    <row r="379" customFormat="false" ht="15.75" hidden="false" customHeight="false" outlineLevel="0" collapsed="false">
      <c r="A379" s="21" t="s">
        <v>1186</v>
      </c>
      <c r="B379" s="21" t="s">
        <v>1187</v>
      </c>
      <c r="C379" s="27"/>
    </row>
    <row r="380" customFormat="false" ht="15.75" hidden="false" customHeight="false" outlineLevel="0" collapsed="false">
      <c r="A380" s="21" t="s">
        <v>1188</v>
      </c>
      <c r="B380" s="21" t="s">
        <v>1189</v>
      </c>
      <c r="C380" s="28" t="s">
        <v>1190</v>
      </c>
    </row>
    <row r="381" customFormat="false" ht="15.75" hidden="false" customHeight="false" outlineLevel="0" collapsed="false">
      <c r="A381" s="21" t="s">
        <v>1191</v>
      </c>
      <c r="B381" s="21" t="s">
        <v>122</v>
      </c>
      <c r="C381" s="28" t="s">
        <v>1192</v>
      </c>
    </row>
    <row r="382" customFormat="false" ht="15.75" hidden="false" customHeight="false" outlineLevel="0" collapsed="false">
      <c r="A382" s="21" t="s">
        <v>1193</v>
      </c>
      <c r="B382" s="21" t="s">
        <v>1194</v>
      </c>
      <c r="C382" s="28" t="s">
        <v>1195</v>
      </c>
    </row>
    <row r="383" customFormat="false" ht="15.75" hidden="false" customHeight="false" outlineLevel="0" collapsed="false">
      <c r="A383" s="21" t="s">
        <v>1196</v>
      </c>
      <c r="B383" s="21" t="s">
        <v>1197</v>
      </c>
      <c r="C383" s="27"/>
    </row>
    <row r="384" customFormat="false" ht="15.75" hidden="false" customHeight="false" outlineLevel="0" collapsed="false">
      <c r="A384" s="21" t="s">
        <v>1198</v>
      </c>
      <c r="B384" s="21" t="s">
        <v>1199</v>
      </c>
      <c r="C384" s="27"/>
    </row>
    <row r="385" customFormat="false" ht="15.75" hidden="false" customHeight="false" outlineLevel="0" collapsed="false">
      <c r="A385" s="21" t="s">
        <v>1200</v>
      </c>
      <c r="B385" s="21" t="s">
        <v>1201</v>
      </c>
      <c r="C385" s="28" t="s">
        <v>1202</v>
      </c>
    </row>
    <row r="386" customFormat="false" ht="15.75" hidden="false" customHeight="false" outlineLevel="0" collapsed="false">
      <c r="A386" s="21" t="s">
        <v>1203</v>
      </c>
      <c r="B386" s="21" t="s">
        <v>1204</v>
      </c>
      <c r="C386" s="28" t="s">
        <v>1205</v>
      </c>
    </row>
    <row r="387" customFormat="false" ht="15.75" hidden="false" customHeight="false" outlineLevel="0" collapsed="false">
      <c r="A387" s="21" t="s">
        <v>1206</v>
      </c>
      <c r="B387" s="21" t="s">
        <v>1207</v>
      </c>
      <c r="C387" s="27"/>
    </row>
    <row r="388" customFormat="false" ht="15.75" hidden="false" customHeight="false" outlineLevel="0" collapsed="false">
      <c r="A388" s="21" t="s">
        <v>1208</v>
      </c>
      <c r="B388" s="21" t="s">
        <v>1209</v>
      </c>
      <c r="C388" s="28" t="s">
        <v>1210</v>
      </c>
    </row>
    <row r="389" customFormat="false" ht="15.75" hidden="false" customHeight="false" outlineLevel="0" collapsed="false">
      <c r="A389" s="21" t="s">
        <v>1211</v>
      </c>
      <c r="B389" s="21" t="s">
        <v>1212</v>
      </c>
      <c r="C389" s="28" t="s">
        <v>1213</v>
      </c>
    </row>
    <row r="390" customFormat="false" ht="15.75" hidden="false" customHeight="false" outlineLevel="0" collapsed="false">
      <c r="A390" s="21" t="s">
        <v>1214</v>
      </c>
      <c r="B390" s="21" t="s">
        <v>1215</v>
      </c>
      <c r="C390" s="28" t="s">
        <v>766</v>
      </c>
    </row>
    <row r="391" customFormat="false" ht="15.75" hidden="false" customHeight="false" outlineLevel="0" collapsed="false">
      <c r="A391" s="21" t="s">
        <v>1216</v>
      </c>
      <c r="B391" s="21" t="s">
        <v>1217</v>
      </c>
      <c r="C391" s="27"/>
    </row>
    <row r="392" customFormat="false" ht="15.75" hidden="false" customHeight="false" outlineLevel="0" collapsed="false">
      <c r="A392" s="21" t="s">
        <v>1218</v>
      </c>
      <c r="B392" s="21" t="s">
        <v>1219</v>
      </c>
      <c r="C392" s="28" t="s">
        <v>1220</v>
      </c>
    </row>
    <row r="393" customFormat="false" ht="15.75" hidden="false" customHeight="false" outlineLevel="0" collapsed="false">
      <c r="A393" s="21" t="s">
        <v>1221</v>
      </c>
      <c r="B393" s="21" t="s">
        <v>1222</v>
      </c>
      <c r="C393" s="28" t="s">
        <v>1223</v>
      </c>
    </row>
    <row r="394" customFormat="false" ht="15.75" hidden="false" customHeight="false" outlineLevel="0" collapsed="false">
      <c r="A394" s="21" t="s">
        <v>1224</v>
      </c>
      <c r="B394" s="21" t="s">
        <v>1225</v>
      </c>
      <c r="C394" s="27"/>
    </row>
    <row r="395" customFormat="false" ht="15.75" hidden="false" customHeight="false" outlineLevel="0" collapsed="false">
      <c r="A395" s="21" t="s">
        <v>1226</v>
      </c>
      <c r="B395" s="21" t="s">
        <v>115</v>
      </c>
      <c r="C395" s="28" t="s">
        <v>1227</v>
      </c>
    </row>
    <row r="396" customFormat="false" ht="15.75" hidden="false" customHeight="false" outlineLevel="0" collapsed="false">
      <c r="A396" s="21" t="s">
        <v>1228</v>
      </c>
      <c r="B396" s="21" t="s">
        <v>1229</v>
      </c>
      <c r="C396" s="28" t="s">
        <v>1230</v>
      </c>
    </row>
    <row r="397" customFormat="false" ht="15.75" hidden="false" customHeight="false" outlineLevel="0" collapsed="false">
      <c r="A397" s="21" t="s">
        <v>1231</v>
      </c>
      <c r="B397" s="21" t="s">
        <v>1232</v>
      </c>
      <c r="C397" s="28" t="s">
        <v>1233</v>
      </c>
    </row>
    <row r="398" customFormat="false" ht="15.75" hidden="false" customHeight="false" outlineLevel="0" collapsed="false">
      <c r="A398" s="21" t="s">
        <v>1234</v>
      </c>
      <c r="B398" s="21" t="s">
        <v>1235</v>
      </c>
      <c r="C398" s="28" t="s">
        <v>1236</v>
      </c>
    </row>
    <row r="399" customFormat="false" ht="15.75" hidden="false" customHeight="false" outlineLevel="0" collapsed="false">
      <c r="A399" s="21" t="s">
        <v>1237</v>
      </c>
      <c r="B399" s="21" t="s">
        <v>1238</v>
      </c>
      <c r="C399" s="27"/>
    </row>
    <row r="400" customFormat="false" ht="15.75" hidden="false" customHeight="false" outlineLevel="0" collapsed="false">
      <c r="A400" s="21" t="s">
        <v>1239</v>
      </c>
      <c r="B400" s="21" t="s">
        <v>1240</v>
      </c>
      <c r="C400" s="28" t="s">
        <v>1241</v>
      </c>
    </row>
    <row r="401" customFormat="false" ht="15.75" hidden="false" customHeight="false" outlineLevel="0" collapsed="false">
      <c r="A401" s="21" t="s">
        <v>1242</v>
      </c>
      <c r="B401" s="21" t="s">
        <v>1243</v>
      </c>
      <c r="C401" s="27"/>
    </row>
    <row r="402" customFormat="false" ht="15.75" hidden="false" customHeight="false" outlineLevel="0" collapsed="false">
      <c r="A402" s="21" t="s">
        <v>1244</v>
      </c>
      <c r="B402" s="21" t="s">
        <v>1245</v>
      </c>
      <c r="C402" s="28" t="s">
        <v>1246</v>
      </c>
    </row>
    <row r="403" customFormat="false" ht="15.75" hidden="false" customHeight="false" outlineLevel="0" collapsed="false">
      <c r="A403" s="21" t="s">
        <v>1247</v>
      </c>
      <c r="B403" s="21" t="s">
        <v>258</v>
      </c>
      <c r="C403" s="28" t="s">
        <v>1248</v>
      </c>
    </row>
    <row r="404" customFormat="false" ht="15.75" hidden="false" customHeight="false" outlineLevel="0" collapsed="false">
      <c r="A404" s="21" t="s">
        <v>1249</v>
      </c>
      <c r="B404" s="21" t="s">
        <v>1250</v>
      </c>
      <c r="C404" s="28" t="s">
        <v>1251</v>
      </c>
    </row>
    <row r="405" customFormat="false" ht="15.75" hidden="false" customHeight="false" outlineLevel="0" collapsed="false">
      <c r="A405" s="21" t="s">
        <v>1252</v>
      </c>
      <c r="B405" s="21" t="s">
        <v>1253</v>
      </c>
      <c r="C405" s="28" t="s">
        <v>1254</v>
      </c>
    </row>
    <row r="406" customFormat="false" ht="15.75" hidden="false" customHeight="false" outlineLevel="0" collapsed="false">
      <c r="A406" s="21" t="s">
        <v>1255</v>
      </c>
      <c r="B406" s="21" t="s">
        <v>1256</v>
      </c>
      <c r="C406" s="28" t="s">
        <v>1257</v>
      </c>
    </row>
    <row r="407" customFormat="false" ht="15.75" hidden="false" customHeight="false" outlineLevel="0" collapsed="false">
      <c r="A407" s="21" t="s">
        <v>1258</v>
      </c>
      <c r="B407" s="21" t="s">
        <v>1259</v>
      </c>
      <c r="C407" s="28" t="s">
        <v>1260</v>
      </c>
    </row>
    <row r="408" customFormat="false" ht="15.75" hidden="false" customHeight="false" outlineLevel="0" collapsed="false">
      <c r="A408" s="21" t="s">
        <v>1261</v>
      </c>
      <c r="B408" s="21" t="s">
        <v>1262</v>
      </c>
      <c r="C408" s="27"/>
    </row>
    <row r="409" customFormat="false" ht="15.75" hidden="false" customHeight="false" outlineLevel="0" collapsed="false">
      <c r="A409" s="21" t="s">
        <v>1263</v>
      </c>
      <c r="B409" s="21" t="s">
        <v>1264</v>
      </c>
      <c r="C409" s="28" t="s">
        <v>1265</v>
      </c>
    </row>
    <row r="410" customFormat="false" ht="15.75" hidden="false" customHeight="false" outlineLevel="0" collapsed="false">
      <c r="A410" s="21" t="s">
        <v>1266</v>
      </c>
      <c r="B410" s="21" t="s">
        <v>1267</v>
      </c>
      <c r="C410" s="28" t="s">
        <v>1168</v>
      </c>
    </row>
    <row r="411" customFormat="false" ht="15.75" hidden="false" customHeight="false" outlineLevel="0" collapsed="false">
      <c r="A411" s="21" t="s">
        <v>1268</v>
      </c>
      <c r="B411" s="21" t="s">
        <v>1269</v>
      </c>
      <c r="C411" s="28" t="s">
        <v>1270</v>
      </c>
    </row>
    <row r="412" customFormat="false" ht="15.75" hidden="false" customHeight="false" outlineLevel="0" collapsed="false">
      <c r="A412" s="21" t="s">
        <v>1271</v>
      </c>
      <c r="B412" s="21" t="s">
        <v>1272</v>
      </c>
      <c r="C412" s="28" t="s">
        <v>1273</v>
      </c>
    </row>
    <row r="413" customFormat="false" ht="15.75" hidden="false" customHeight="false" outlineLevel="0" collapsed="false">
      <c r="A413" s="21" t="s">
        <v>1274</v>
      </c>
      <c r="B413" s="21" t="s">
        <v>1275</v>
      </c>
      <c r="C413" s="27"/>
    </row>
    <row r="414" customFormat="false" ht="15.75" hidden="false" customHeight="false" outlineLevel="0" collapsed="false">
      <c r="A414" s="21" t="s">
        <v>1276</v>
      </c>
      <c r="B414" s="21" t="s">
        <v>1277</v>
      </c>
      <c r="C414" s="28" t="s">
        <v>1278</v>
      </c>
    </row>
    <row r="415" customFormat="false" ht="15.75" hidden="false" customHeight="false" outlineLevel="0" collapsed="false">
      <c r="A415" s="21" t="s">
        <v>1279</v>
      </c>
      <c r="B415" s="21" t="s">
        <v>1280</v>
      </c>
      <c r="C415" s="28" t="s">
        <v>1281</v>
      </c>
    </row>
    <row r="416" customFormat="false" ht="15.75" hidden="false" customHeight="false" outlineLevel="0" collapsed="false">
      <c r="A416" s="21" t="s">
        <v>1282</v>
      </c>
      <c r="B416" s="21" t="s">
        <v>234</v>
      </c>
      <c r="C416" s="28" t="s">
        <v>1283</v>
      </c>
    </row>
    <row r="417" customFormat="false" ht="15.75" hidden="false" customHeight="false" outlineLevel="0" collapsed="false">
      <c r="A417" s="21" t="s">
        <v>1284</v>
      </c>
      <c r="B417" s="21" t="s">
        <v>1285</v>
      </c>
      <c r="C417" s="28" t="s">
        <v>1286</v>
      </c>
    </row>
    <row r="418" customFormat="false" ht="15.75" hidden="false" customHeight="false" outlineLevel="0" collapsed="false">
      <c r="A418" s="21" t="s">
        <v>1287</v>
      </c>
      <c r="B418" s="21" t="s">
        <v>1288</v>
      </c>
      <c r="C418" s="27"/>
    </row>
    <row r="419" customFormat="false" ht="15.75" hidden="false" customHeight="false" outlineLevel="0" collapsed="false">
      <c r="A419" s="21" t="s">
        <v>1289</v>
      </c>
      <c r="B419" s="21" t="s">
        <v>1290</v>
      </c>
      <c r="C419" s="27"/>
    </row>
    <row r="420" customFormat="false" ht="15.75" hidden="false" customHeight="false" outlineLevel="0" collapsed="false">
      <c r="A420" s="21" t="s">
        <v>1291</v>
      </c>
      <c r="B420" s="21" t="s">
        <v>1292</v>
      </c>
      <c r="C420" s="28" t="s">
        <v>1293</v>
      </c>
    </row>
    <row r="421" customFormat="false" ht="15.75" hidden="false" customHeight="false" outlineLevel="0" collapsed="false">
      <c r="A421" s="21" t="s">
        <v>1294</v>
      </c>
      <c r="B421" s="21" t="s">
        <v>1295</v>
      </c>
      <c r="C421" s="28" t="s">
        <v>1296</v>
      </c>
    </row>
    <row r="422" customFormat="false" ht="15.75" hidden="false" customHeight="false" outlineLevel="0" collapsed="false">
      <c r="A422" s="21" t="s">
        <v>1297</v>
      </c>
      <c r="B422" s="21" t="s">
        <v>1298</v>
      </c>
      <c r="C422" s="28" t="s">
        <v>1299</v>
      </c>
    </row>
    <row r="423" customFormat="false" ht="15.75" hidden="false" customHeight="false" outlineLevel="0" collapsed="false">
      <c r="A423" s="21" t="s">
        <v>1300</v>
      </c>
      <c r="B423" s="21" t="s">
        <v>1301</v>
      </c>
      <c r="C423" s="28" t="s">
        <v>1281</v>
      </c>
    </row>
    <row r="424" customFormat="false" ht="15.75" hidden="false" customHeight="false" outlineLevel="0" collapsed="false">
      <c r="A424" s="21" t="s">
        <v>1302</v>
      </c>
      <c r="B424" s="21" t="s">
        <v>1303</v>
      </c>
      <c r="C424" s="28" t="s">
        <v>1281</v>
      </c>
    </row>
    <row r="425" customFormat="false" ht="15.75" hidden="false" customHeight="false" outlineLevel="0" collapsed="false">
      <c r="A425" s="21" t="s">
        <v>1304</v>
      </c>
      <c r="B425" s="21" t="s">
        <v>1305</v>
      </c>
      <c r="C425" s="28" t="s">
        <v>1281</v>
      </c>
    </row>
    <row r="426" customFormat="false" ht="15.75" hidden="false" customHeight="false" outlineLevel="0" collapsed="false">
      <c r="A426" s="21" t="s">
        <v>1306</v>
      </c>
      <c r="B426" s="21" t="s">
        <v>1307</v>
      </c>
      <c r="C426" s="28" t="s">
        <v>1281</v>
      </c>
    </row>
    <row r="427" customFormat="false" ht="15.75" hidden="false" customHeight="false" outlineLevel="0" collapsed="false">
      <c r="A427" s="21" t="s">
        <v>1308</v>
      </c>
      <c r="B427" s="21" t="s">
        <v>1309</v>
      </c>
      <c r="C427" s="28" t="s">
        <v>1281</v>
      </c>
    </row>
    <row r="428" customFormat="false" ht="15.75" hidden="false" customHeight="false" outlineLevel="0" collapsed="false">
      <c r="A428" s="21" t="s">
        <v>1310</v>
      </c>
      <c r="B428" s="21" t="s">
        <v>1311</v>
      </c>
      <c r="C428" s="28" t="s">
        <v>1281</v>
      </c>
    </row>
    <row r="429" customFormat="false" ht="15.75" hidden="false" customHeight="false" outlineLevel="0" collapsed="false">
      <c r="A429" s="21" t="s">
        <v>1312</v>
      </c>
      <c r="B429" s="21" t="s">
        <v>1313</v>
      </c>
      <c r="C429" s="28" t="s">
        <v>1281</v>
      </c>
    </row>
    <row r="430" customFormat="false" ht="15.75" hidden="false" customHeight="false" outlineLevel="0" collapsed="false">
      <c r="A430" s="21" t="s">
        <v>1314</v>
      </c>
      <c r="B430" s="21" t="s">
        <v>1315</v>
      </c>
      <c r="C430" s="28" t="s">
        <v>1281</v>
      </c>
    </row>
    <row r="431" customFormat="false" ht="15.75" hidden="false" customHeight="false" outlineLevel="0" collapsed="false">
      <c r="A431" s="21" t="s">
        <v>1316</v>
      </c>
      <c r="B431" s="21" t="s">
        <v>1317</v>
      </c>
      <c r="C431" s="28" t="s">
        <v>1318</v>
      </c>
    </row>
    <row r="432" customFormat="false" ht="15.75" hidden="false" customHeight="false" outlineLevel="0" collapsed="false">
      <c r="A432" s="21" t="s">
        <v>1319</v>
      </c>
      <c r="B432" s="21" t="s">
        <v>1320</v>
      </c>
      <c r="C432" s="28" t="s">
        <v>1321</v>
      </c>
    </row>
    <row r="433" customFormat="false" ht="15.75" hidden="false" customHeight="false" outlineLevel="0" collapsed="false">
      <c r="A433" s="21" t="s">
        <v>1322</v>
      </c>
      <c r="B433" s="21" t="s">
        <v>1323</v>
      </c>
      <c r="C433" s="27"/>
    </row>
    <row r="434" customFormat="false" ht="15.75" hidden="false" customHeight="false" outlineLevel="0" collapsed="false">
      <c r="A434" s="21" t="s">
        <v>1324</v>
      </c>
      <c r="B434" s="21" t="s">
        <v>1325</v>
      </c>
      <c r="C434" s="27"/>
    </row>
    <row r="435" customFormat="false" ht="15.75" hidden="false" customHeight="false" outlineLevel="0" collapsed="false">
      <c r="A435" s="21" t="s">
        <v>1326</v>
      </c>
      <c r="B435" s="21" t="s">
        <v>1327</v>
      </c>
      <c r="C435" s="28" t="s">
        <v>1328</v>
      </c>
    </row>
    <row r="436" customFormat="false" ht="15.75" hidden="false" customHeight="false" outlineLevel="0" collapsed="false">
      <c r="A436" s="21" t="s">
        <v>1329</v>
      </c>
      <c r="B436" s="21" t="s">
        <v>1330</v>
      </c>
      <c r="C436" s="28" t="s">
        <v>1283</v>
      </c>
    </row>
    <row r="437" customFormat="false" ht="15.75" hidden="false" customHeight="false" outlineLevel="0" collapsed="false">
      <c r="A437" s="21" t="s">
        <v>1331</v>
      </c>
      <c r="B437" s="21" t="s">
        <v>1332</v>
      </c>
      <c r="C437" s="28" t="s">
        <v>1283</v>
      </c>
    </row>
    <row r="438" customFormat="false" ht="15.75" hidden="false" customHeight="false" outlineLevel="0" collapsed="false">
      <c r="A438" s="21" t="s">
        <v>1333</v>
      </c>
      <c r="B438" s="21" t="s">
        <v>1334</v>
      </c>
      <c r="C438" s="28" t="s">
        <v>1335</v>
      </c>
    </row>
    <row r="439" customFormat="false" ht="15.75" hidden="false" customHeight="false" outlineLevel="0" collapsed="false">
      <c r="A439" s="21" t="s">
        <v>1336</v>
      </c>
      <c r="B439" s="21" t="s">
        <v>1337</v>
      </c>
      <c r="C439" s="27"/>
    </row>
    <row r="440" customFormat="false" ht="15.75" hidden="false" customHeight="false" outlineLevel="0" collapsed="false">
      <c r="A440" s="21" t="s">
        <v>1338</v>
      </c>
      <c r="B440" s="21" t="s">
        <v>1339</v>
      </c>
      <c r="C440" s="28" t="s">
        <v>1340</v>
      </c>
    </row>
    <row r="441" customFormat="false" ht="15.75" hidden="false" customHeight="false" outlineLevel="0" collapsed="false">
      <c r="A441" s="21" t="s">
        <v>1341</v>
      </c>
      <c r="B441" s="21" t="s">
        <v>1342</v>
      </c>
      <c r="C441" s="28" t="s">
        <v>1158</v>
      </c>
    </row>
    <row r="442" customFormat="false" ht="15.75" hidden="false" customHeight="false" outlineLevel="0" collapsed="false">
      <c r="A442" s="21" t="s">
        <v>1343</v>
      </c>
      <c r="B442" s="21" t="s">
        <v>1344</v>
      </c>
      <c r="C442" s="28" t="s">
        <v>1345</v>
      </c>
    </row>
    <row r="443" customFormat="false" ht="15.75" hidden="false" customHeight="false" outlineLevel="0" collapsed="false">
      <c r="A443" s="21" t="s">
        <v>1346</v>
      </c>
      <c r="B443" s="21" t="s">
        <v>1347</v>
      </c>
      <c r="C443" s="28" t="s">
        <v>1348</v>
      </c>
    </row>
    <row r="444" customFormat="false" ht="15.75" hidden="false" customHeight="false" outlineLevel="0" collapsed="false">
      <c r="A444" s="21" t="s">
        <v>1349</v>
      </c>
      <c r="B444" s="21" t="s">
        <v>1350</v>
      </c>
      <c r="C444" s="27"/>
    </row>
    <row r="445" customFormat="false" ht="15.75" hidden="false" customHeight="false" outlineLevel="0" collapsed="false">
      <c r="A445" s="21" t="s">
        <v>1351</v>
      </c>
      <c r="B445" s="21" t="s">
        <v>1352</v>
      </c>
      <c r="C445" s="27"/>
    </row>
    <row r="446" customFormat="false" ht="15.75" hidden="false" customHeight="false" outlineLevel="0" collapsed="false">
      <c r="A446" s="21" t="s">
        <v>1353</v>
      </c>
      <c r="B446" s="21" t="s">
        <v>1354</v>
      </c>
      <c r="C446" s="27"/>
    </row>
    <row r="447" customFormat="false" ht="15.75" hidden="false" customHeight="false" outlineLevel="0" collapsed="false">
      <c r="A447" s="21" t="s">
        <v>1355</v>
      </c>
      <c r="B447" s="21" t="s">
        <v>185</v>
      </c>
      <c r="C447" s="28" t="s">
        <v>1356</v>
      </c>
    </row>
    <row r="448" customFormat="false" ht="15.75" hidden="false" customHeight="false" outlineLevel="0" collapsed="false">
      <c r="A448" s="21" t="s">
        <v>1357</v>
      </c>
      <c r="B448" s="21" t="s">
        <v>1358</v>
      </c>
      <c r="C448" s="28" t="s">
        <v>1359</v>
      </c>
    </row>
    <row r="449" customFormat="false" ht="15.75" hidden="false" customHeight="false" outlineLevel="0" collapsed="false">
      <c r="A449" s="21" t="s">
        <v>1360</v>
      </c>
      <c r="B449" s="21" t="s">
        <v>1361</v>
      </c>
      <c r="C449" s="28" t="s">
        <v>844</v>
      </c>
    </row>
    <row r="450" customFormat="false" ht="15.75" hidden="false" customHeight="false" outlineLevel="0" collapsed="false">
      <c r="A450" s="21" t="s">
        <v>1362</v>
      </c>
      <c r="B450" s="21" t="s">
        <v>1363</v>
      </c>
      <c r="C450" s="27"/>
    </row>
    <row r="451" customFormat="false" ht="15.75" hidden="false" customHeight="false" outlineLevel="0" collapsed="false">
      <c r="A451" s="21" t="s">
        <v>1364</v>
      </c>
      <c r="B451" s="21" t="s">
        <v>1365</v>
      </c>
      <c r="C451" s="28" t="s">
        <v>1366</v>
      </c>
    </row>
    <row r="452" customFormat="false" ht="15.75" hidden="false" customHeight="false" outlineLevel="0" collapsed="false">
      <c r="A452" s="21" t="s">
        <v>1367</v>
      </c>
      <c r="B452" s="21" t="s">
        <v>1368</v>
      </c>
      <c r="C452" s="27"/>
    </row>
    <row r="453" customFormat="false" ht="15.75" hidden="false" customHeight="false" outlineLevel="0" collapsed="false">
      <c r="A453" s="21" t="s">
        <v>1369</v>
      </c>
      <c r="B453" s="21" t="s">
        <v>1370</v>
      </c>
      <c r="C453" s="27"/>
    </row>
    <row r="454" customFormat="false" ht="15.75" hidden="false" customHeight="false" outlineLevel="0" collapsed="false">
      <c r="A454" s="21" t="s">
        <v>1371</v>
      </c>
      <c r="B454" s="21" t="s">
        <v>1372</v>
      </c>
      <c r="C454" s="27"/>
    </row>
    <row r="455" customFormat="false" ht="15.75" hidden="false" customHeight="false" outlineLevel="0" collapsed="false">
      <c r="A455" s="21" t="s">
        <v>1373</v>
      </c>
      <c r="B455" s="21" t="s">
        <v>1374</v>
      </c>
      <c r="C455" s="28" t="s">
        <v>1375</v>
      </c>
    </row>
    <row r="456" customFormat="false" ht="15.75" hidden="false" customHeight="false" outlineLevel="0" collapsed="false">
      <c r="A456" s="21" t="s">
        <v>1376</v>
      </c>
      <c r="B456" s="21" t="s">
        <v>1377</v>
      </c>
      <c r="C456" s="27"/>
    </row>
    <row r="457" customFormat="false" ht="15.75" hidden="false" customHeight="false" outlineLevel="0" collapsed="false">
      <c r="A457" s="21" t="s">
        <v>1378</v>
      </c>
      <c r="B457" s="21" t="s">
        <v>1379</v>
      </c>
      <c r="C457" s="28" t="s">
        <v>542</v>
      </c>
    </row>
    <row r="458" customFormat="false" ht="15.75" hidden="false" customHeight="false" outlineLevel="0" collapsed="false">
      <c r="A458" s="21" t="s">
        <v>1380</v>
      </c>
      <c r="B458" s="21" t="s">
        <v>1381</v>
      </c>
      <c r="C458" s="28" t="s">
        <v>1382</v>
      </c>
    </row>
    <row r="459" customFormat="false" ht="15.75" hidden="false" customHeight="false" outlineLevel="0" collapsed="false">
      <c r="A459" s="21" t="s">
        <v>1383</v>
      </c>
      <c r="B459" s="21" t="s">
        <v>1384</v>
      </c>
      <c r="C459" s="28" t="s">
        <v>1382</v>
      </c>
    </row>
    <row r="460" customFormat="false" ht="15.75" hidden="false" customHeight="false" outlineLevel="0" collapsed="false">
      <c r="A460" s="21" t="s">
        <v>1385</v>
      </c>
      <c r="B460" s="21" t="s">
        <v>1386</v>
      </c>
      <c r="C460" s="28" t="s">
        <v>1387</v>
      </c>
    </row>
    <row r="461" customFormat="false" ht="15.75" hidden="false" customHeight="false" outlineLevel="0" collapsed="false">
      <c r="A461" s="21" t="s">
        <v>1388</v>
      </c>
      <c r="B461" s="21" t="s">
        <v>1389</v>
      </c>
      <c r="C461" s="28" t="s">
        <v>1390</v>
      </c>
    </row>
    <row r="462" customFormat="false" ht="15.75" hidden="false" customHeight="false" outlineLevel="0" collapsed="false">
      <c r="A462" s="21" t="s">
        <v>1391</v>
      </c>
      <c r="B462" s="21" t="s">
        <v>1392</v>
      </c>
      <c r="C462" s="28" t="s">
        <v>1393</v>
      </c>
    </row>
    <row r="463" customFormat="false" ht="15.75" hidden="false" customHeight="false" outlineLevel="0" collapsed="false">
      <c r="A463" s="21" t="s">
        <v>1394</v>
      </c>
      <c r="B463" s="21" t="s">
        <v>1395</v>
      </c>
      <c r="C463" s="28" t="s">
        <v>1074</v>
      </c>
    </row>
    <row r="464" customFormat="false" ht="15.75" hidden="false" customHeight="false" outlineLevel="0" collapsed="false">
      <c r="A464" s="21" t="s">
        <v>1396</v>
      </c>
      <c r="B464" s="21" t="s">
        <v>1397</v>
      </c>
      <c r="C464" s="27"/>
    </row>
    <row r="465" customFormat="false" ht="15.75" hidden="false" customHeight="false" outlineLevel="0" collapsed="false">
      <c r="A465" s="21" t="s">
        <v>1398</v>
      </c>
      <c r="B465" s="21" t="s">
        <v>1399</v>
      </c>
      <c r="C465" s="28" t="s">
        <v>1400</v>
      </c>
    </row>
    <row r="466" customFormat="false" ht="15.75" hidden="false" customHeight="false" outlineLevel="0" collapsed="false">
      <c r="A466" s="21" t="s">
        <v>1401</v>
      </c>
      <c r="B466" s="21" t="s">
        <v>1402</v>
      </c>
      <c r="C466" s="28" t="s">
        <v>1403</v>
      </c>
    </row>
    <row r="467" customFormat="false" ht="15.75" hidden="false" customHeight="false" outlineLevel="0" collapsed="false">
      <c r="A467" s="21" t="s">
        <v>1404</v>
      </c>
      <c r="B467" s="21" t="s">
        <v>1405</v>
      </c>
      <c r="C467" s="28" t="s">
        <v>1406</v>
      </c>
    </row>
    <row r="468" customFormat="false" ht="15.75" hidden="false" customHeight="false" outlineLevel="0" collapsed="false">
      <c r="A468" s="21" t="s">
        <v>1407</v>
      </c>
      <c r="B468" s="21" t="s">
        <v>1408</v>
      </c>
      <c r="C468" s="27"/>
    </row>
    <row r="469" customFormat="false" ht="15.75" hidden="false" customHeight="false" outlineLevel="0" collapsed="false">
      <c r="A469" s="21" t="s">
        <v>1409</v>
      </c>
      <c r="B469" s="21" t="s">
        <v>1410</v>
      </c>
      <c r="C469" s="28" t="s">
        <v>1411</v>
      </c>
    </row>
    <row r="470" customFormat="false" ht="15.75" hidden="false" customHeight="false" outlineLevel="0" collapsed="false">
      <c r="A470" s="21" t="s">
        <v>1412</v>
      </c>
      <c r="B470" s="21" t="s">
        <v>1413</v>
      </c>
      <c r="C470" s="28" t="s">
        <v>1414</v>
      </c>
    </row>
    <row r="471" customFormat="false" ht="15.75" hidden="false" customHeight="false" outlineLevel="0" collapsed="false">
      <c r="A471" s="21" t="s">
        <v>1415</v>
      </c>
      <c r="B471" s="21" t="s">
        <v>1416</v>
      </c>
      <c r="C471" s="28" t="s">
        <v>1417</v>
      </c>
    </row>
    <row r="472" customFormat="false" ht="15.75" hidden="false" customHeight="false" outlineLevel="0" collapsed="false">
      <c r="A472" s="21" t="s">
        <v>1418</v>
      </c>
      <c r="B472" s="21" t="s">
        <v>1419</v>
      </c>
      <c r="C472" s="28" t="s">
        <v>1420</v>
      </c>
    </row>
    <row r="473" customFormat="false" ht="15.75" hidden="false" customHeight="false" outlineLevel="0" collapsed="false">
      <c r="A473" s="21" t="s">
        <v>1421</v>
      </c>
      <c r="B473" s="21" t="s">
        <v>1422</v>
      </c>
      <c r="C473" s="28" t="s">
        <v>1423</v>
      </c>
    </row>
    <row r="474" customFormat="false" ht="15.75" hidden="false" customHeight="false" outlineLevel="0" collapsed="false">
      <c r="A474" s="21" t="s">
        <v>1424</v>
      </c>
      <c r="B474" s="21" t="s">
        <v>1425</v>
      </c>
      <c r="C474" s="28" t="s">
        <v>1426</v>
      </c>
    </row>
    <row r="475" customFormat="false" ht="15.75" hidden="false" customHeight="false" outlineLevel="0" collapsed="false">
      <c r="A475" s="21" t="s">
        <v>1427</v>
      </c>
      <c r="B475" s="21" t="s">
        <v>1428</v>
      </c>
      <c r="C475" s="27"/>
    </row>
    <row r="476" customFormat="false" ht="15.75" hidden="false" customHeight="false" outlineLevel="0" collapsed="false">
      <c r="A476" s="21" t="s">
        <v>1429</v>
      </c>
      <c r="B476" s="21" t="s">
        <v>1430</v>
      </c>
      <c r="C476" s="28" t="s">
        <v>1431</v>
      </c>
    </row>
    <row r="477" customFormat="false" ht="15.75" hidden="false" customHeight="false" outlineLevel="0" collapsed="false">
      <c r="A477" s="21" t="s">
        <v>1432</v>
      </c>
      <c r="B477" s="21" t="s">
        <v>1433</v>
      </c>
      <c r="C477" s="28" t="s">
        <v>1434</v>
      </c>
    </row>
    <row r="478" customFormat="false" ht="15.75" hidden="false" customHeight="false" outlineLevel="0" collapsed="false">
      <c r="A478" s="21" t="s">
        <v>1435</v>
      </c>
      <c r="B478" s="21" t="s">
        <v>1436</v>
      </c>
      <c r="C478" s="27"/>
    </row>
    <row r="479" customFormat="false" ht="15.75" hidden="false" customHeight="false" outlineLevel="0" collapsed="false">
      <c r="A479" s="21" t="s">
        <v>1437</v>
      </c>
      <c r="B479" s="21" t="s">
        <v>1438</v>
      </c>
      <c r="C479" s="27"/>
    </row>
    <row r="480" customFormat="false" ht="15.75" hidden="false" customHeight="false" outlineLevel="0" collapsed="false">
      <c r="A480" s="21" t="s">
        <v>1439</v>
      </c>
      <c r="B480" s="21" t="s">
        <v>1440</v>
      </c>
      <c r="C480" s="27"/>
    </row>
    <row r="481" customFormat="false" ht="15.75" hidden="false" customHeight="false" outlineLevel="0" collapsed="false">
      <c r="A481" s="21" t="s">
        <v>1441</v>
      </c>
      <c r="B481" s="21" t="s">
        <v>1442</v>
      </c>
      <c r="C481" s="28" t="s">
        <v>1443</v>
      </c>
    </row>
    <row r="482" customFormat="false" ht="15.75" hidden="false" customHeight="false" outlineLevel="0" collapsed="false">
      <c r="A482" s="21" t="s">
        <v>1444</v>
      </c>
      <c r="B482" s="21" t="s">
        <v>1445</v>
      </c>
      <c r="C482" s="28" t="s">
        <v>1446</v>
      </c>
    </row>
    <row r="483" customFormat="false" ht="15.75" hidden="false" customHeight="false" outlineLevel="0" collapsed="false">
      <c r="A483" s="21" t="s">
        <v>1447</v>
      </c>
      <c r="B483" s="21" t="s">
        <v>1448</v>
      </c>
      <c r="C483" s="28" t="s">
        <v>1074</v>
      </c>
    </row>
    <row r="484" customFormat="false" ht="15.75" hidden="false" customHeight="false" outlineLevel="0" collapsed="false">
      <c r="A484" s="21" t="s">
        <v>1449</v>
      </c>
      <c r="B484" s="21" t="s">
        <v>1450</v>
      </c>
      <c r="C484" s="27"/>
    </row>
    <row r="485" customFormat="false" ht="15.75" hidden="false" customHeight="false" outlineLevel="0" collapsed="false">
      <c r="A485" s="21" t="s">
        <v>1451</v>
      </c>
      <c r="B485" s="21" t="s">
        <v>1452</v>
      </c>
      <c r="C485" s="27"/>
    </row>
    <row r="486" customFormat="false" ht="15.75" hidden="false" customHeight="false" outlineLevel="0" collapsed="false">
      <c r="A486" s="21" t="s">
        <v>1453</v>
      </c>
      <c r="B486" s="21" t="s">
        <v>1454</v>
      </c>
      <c r="C486" s="27"/>
    </row>
    <row r="487" customFormat="false" ht="15.75" hidden="false" customHeight="false" outlineLevel="0" collapsed="false">
      <c r="A487" s="21" t="s">
        <v>1455</v>
      </c>
      <c r="B487" s="21" t="s">
        <v>1456</v>
      </c>
      <c r="C487" s="27"/>
    </row>
    <row r="488" customFormat="false" ht="15.75" hidden="false" customHeight="false" outlineLevel="0" collapsed="false">
      <c r="A488" s="21" t="s">
        <v>1457</v>
      </c>
      <c r="B488" s="21" t="s">
        <v>1458</v>
      </c>
      <c r="C488" s="28" t="s">
        <v>1459</v>
      </c>
    </row>
    <row r="489" customFormat="false" ht="15.75" hidden="false" customHeight="false" outlineLevel="0" collapsed="false">
      <c r="A489" s="21" t="s">
        <v>1460</v>
      </c>
      <c r="B489" s="21" t="s">
        <v>1461</v>
      </c>
      <c r="C489" s="28" t="s">
        <v>1462</v>
      </c>
    </row>
    <row r="490" customFormat="false" ht="15.75" hidden="false" customHeight="false" outlineLevel="0" collapsed="false">
      <c r="A490" s="21" t="s">
        <v>1463</v>
      </c>
      <c r="B490" s="21" t="s">
        <v>1464</v>
      </c>
      <c r="C490" s="27"/>
    </row>
    <row r="491" customFormat="false" ht="15.75" hidden="false" customHeight="false" outlineLevel="0" collapsed="false">
      <c r="A491" s="21" t="s">
        <v>1465</v>
      </c>
      <c r="B491" s="21" t="s">
        <v>1466</v>
      </c>
      <c r="C491" s="27"/>
    </row>
    <row r="492" customFormat="false" ht="15.75" hidden="false" customHeight="false" outlineLevel="0" collapsed="false">
      <c r="A492" s="21" t="s">
        <v>1467</v>
      </c>
      <c r="B492" s="21" t="s">
        <v>1468</v>
      </c>
      <c r="C492" s="27"/>
    </row>
    <row r="493" customFormat="false" ht="15.75" hidden="false" customHeight="false" outlineLevel="0" collapsed="false">
      <c r="A493" s="21" t="s">
        <v>1469</v>
      </c>
      <c r="B493" s="21" t="s">
        <v>1470</v>
      </c>
      <c r="C493" s="27"/>
    </row>
    <row r="494" customFormat="false" ht="15.75" hidden="false" customHeight="false" outlineLevel="0" collapsed="false">
      <c r="A494" s="21" t="s">
        <v>1471</v>
      </c>
      <c r="B494" s="21" t="s">
        <v>1472</v>
      </c>
      <c r="C494" s="28" t="s">
        <v>1473</v>
      </c>
    </row>
    <row r="495" customFormat="false" ht="15.75" hidden="false" customHeight="false" outlineLevel="0" collapsed="false">
      <c r="A495" s="21" t="s">
        <v>1474</v>
      </c>
      <c r="B495" s="21" t="s">
        <v>222</v>
      </c>
      <c r="C495" s="28" t="s">
        <v>1475</v>
      </c>
    </row>
    <row r="496" customFormat="false" ht="15.75" hidden="false" customHeight="false" outlineLevel="0" collapsed="false">
      <c r="A496" s="21" t="s">
        <v>1476</v>
      </c>
      <c r="B496" s="21" t="s">
        <v>1477</v>
      </c>
      <c r="C496" s="28" t="s">
        <v>1220</v>
      </c>
    </row>
    <row r="497" customFormat="false" ht="15.75" hidden="false" customHeight="false" outlineLevel="0" collapsed="false">
      <c r="C497" s="6"/>
    </row>
    <row r="498" customFormat="false" ht="15.75" hidden="false" customHeight="false" outlineLevel="0" collapsed="false">
      <c r="C498" s="6"/>
    </row>
    <row r="499" customFormat="false" ht="15.75" hidden="false" customHeight="false" outlineLevel="0" collapsed="false">
      <c r="C499" s="6"/>
    </row>
    <row r="500" customFormat="false" ht="15.75" hidden="false" customHeight="false" outlineLevel="0" collapsed="false">
      <c r="C500" s="6"/>
    </row>
    <row r="501" customFormat="false" ht="15.75" hidden="false" customHeight="false" outlineLevel="0" collapsed="false">
      <c r="C501" s="6"/>
    </row>
    <row r="502" customFormat="false" ht="15.75" hidden="false" customHeight="false" outlineLevel="0" collapsed="false">
      <c r="C502" s="6"/>
    </row>
    <row r="503" customFormat="false" ht="15.75" hidden="false" customHeight="false" outlineLevel="0" collapsed="false">
      <c r="C503" s="6"/>
    </row>
    <row r="504" customFormat="false" ht="15.75" hidden="false" customHeight="false" outlineLevel="0" collapsed="false">
      <c r="C504" s="6"/>
    </row>
    <row r="505" customFormat="false" ht="15.75" hidden="false" customHeight="false" outlineLevel="0" collapsed="false">
      <c r="C505" s="6"/>
    </row>
    <row r="506" customFormat="false" ht="15.75" hidden="false" customHeight="false" outlineLevel="0" collapsed="false">
      <c r="C506" s="6"/>
    </row>
    <row r="507" customFormat="false" ht="15.75" hidden="false" customHeight="false" outlineLevel="0" collapsed="false">
      <c r="C507" s="6"/>
    </row>
    <row r="508" customFormat="false" ht="15.75" hidden="false" customHeight="false" outlineLevel="0" collapsed="false">
      <c r="C508" s="6"/>
    </row>
    <row r="509" customFormat="false" ht="15.75" hidden="false" customHeight="false" outlineLevel="0" collapsed="false">
      <c r="C509" s="6"/>
    </row>
    <row r="510" customFormat="false" ht="15.75" hidden="false" customHeight="false" outlineLevel="0" collapsed="false">
      <c r="C510" s="6"/>
    </row>
    <row r="511" customFormat="false" ht="15.75" hidden="false" customHeight="false" outlineLevel="0" collapsed="false">
      <c r="C511" s="6"/>
    </row>
    <row r="512" customFormat="false" ht="15.75" hidden="false" customHeight="false" outlineLevel="0" collapsed="false">
      <c r="C512" s="6"/>
    </row>
    <row r="513" customFormat="false" ht="15.75" hidden="false" customHeight="false" outlineLevel="0" collapsed="false">
      <c r="C513" s="6"/>
    </row>
    <row r="514" customFormat="false" ht="15.75" hidden="false" customHeight="false" outlineLevel="0" collapsed="false">
      <c r="C514" s="6"/>
    </row>
    <row r="515" customFormat="false" ht="15.75" hidden="false" customHeight="false" outlineLevel="0" collapsed="false">
      <c r="C515" s="6"/>
    </row>
    <row r="516" customFormat="false" ht="15.75" hidden="false" customHeight="false" outlineLevel="0" collapsed="false">
      <c r="C516" s="6"/>
    </row>
    <row r="517" customFormat="false" ht="15.75" hidden="false" customHeight="false" outlineLevel="0" collapsed="false">
      <c r="C517" s="6"/>
    </row>
    <row r="518" customFormat="false" ht="15.75" hidden="false" customHeight="false" outlineLevel="0" collapsed="false">
      <c r="C518" s="6"/>
    </row>
    <row r="519" customFormat="false" ht="15.75" hidden="false" customHeight="false" outlineLevel="0" collapsed="false">
      <c r="C519" s="6"/>
    </row>
    <row r="520" customFormat="false" ht="15.75" hidden="false" customHeight="false" outlineLevel="0" collapsed="false">
      <c r="C520" s="6"/>
    </row>
    <row r="521" customFormat="false" ht="15.75" hidden="false" customHeight="false" outlineLevel="0" collapsed="false">
      <c r="C521" s="6"/>
    </row>
    <row r="522" customFormat="false" ht="15.75" hidden="false" customHeight="false" outlineLevel="0" collapsed="false">
      <c r="C522" s="6"/>
    </row>
    <row r="523" customFormat="false" ht="15.75" hidden="false" customHeight="false" outlineLevel="0" collapsed="false">
      <c r="C523" s="6"/>
    </row>
    <row r="524" customFormat="false" ht="15.75" hidden="false" customHeight="false" outlineLevel="0" collapsed="false">
      <c r="C524" s="6"/>
    </row>
    <row r="525" customFormat="false" ht="15.75" hidden="false" customHeight="false" outlineLevel="0" collapsed="false">
      <c r="C525" s="6"/>
    </row>
    <row r="526" customFormat="false" ht="15.75" hidden="false" customHeight="false" outlineLevel="0" collapsed="false">
      <c r="C526" s="6"/>
    </row>
    <row r="527" customFormat="false" ht="15.75" hidden="false" customHeight="false" outlineLevel="0" collapsed="false">
      <c r="C527" s="6"/>
    </row>
    <row r="528" customFormat="false" ht="15.75" hidden="false" customHeight="false" outlineLevel="0" collapsed="false">
      <c r="C528" s="6"/>
    </row>
    <row r="529" customFormat="false" ht="15.75" hidden="false" customHeight="false" outlineLevel="0" collapsed="false">
      <c r="C529" s="6"/>
    </row>
    <row r="530" customFormat="false" ht="15.75" hidden="false" customHeight="false" outlineLevel="0" collapsed="false">
      <c r="C530" s="6"/>
    </row>
    <row r="531" customFormat="false" ht="15.75" hidden="false" customHeight="false" outlineLevel="0" collapsed="false">
      <c r="C531" s="6"/>
    </row>
    <row r="532" customFormat="false" ht="15.75" hidden="false" customHeight="false" outlineLevel="0" collapsed="false">
      <c r="C532" s="6"/>
    </row>
    <row r="533" customFormat="false" ht="15.75" hidden="false" customHeight="false" outlineLevel="0" collapsed="false">
      <c r="C533" s="6"/>
    </row>
    <row r="534" customFormat="false" ht="15.75" hidden="false" customHeight="false" outlineLevel="0" collapsed="false">
      <c r="C534" s="6"/>
    </row>
    <row r="535" customFormat="false" ht="15.75" hidden="false" customHeight="false" outlineLevel="0" collapsed="false">
      <c r="C535" s="6"/>
    </row>
    <row r="536" customFormat="false" ht="15.75" hidden="false" customHeight="false" outlineLevel="0" collapsed="false">
      <c r="C536" s="6"/>
    </row>
    <row r="537" customFormat="false" ht="15.75" hidden="false" customHeight="false" outlineLevel="0" collapsed="false">
      <c r="C537" s="6"/>
    </row>
    <row r="538" customFormat="false" ht="15.75" hidden="false" customHeight="false" outlineLevel="0" collapsed="false">
      <c r="C538" s="6"/>
    </row>
    <row r="539" customFormat="false" ht="15.75" hidden="false" customHeight="false" outlineLevel="0" collapsed="false">
      <c r="C539" s="6"/>
    </row>
    <row r="540" customFormat="false" ht="15.75" hidden="false" customHeight="false" outlineLevel="0" collapsed="false">
      <c r="C540" s="6"/>
    </row>
    <row r="541" customFormat="false" ht="15.75" hidden="false" customHeight="false" outlineLevel="0" collapsed="false">
      <c r="C541" s="6"/>
    </row>
    <row r="542" customFormat="false" ht="15.75" hidden="false" customHeight="false" outlineLevel="0" collapsed="false">
      <c r="C542" s="6"/>
    </row>
    <row r="543" customFormat="false" ht="15.75" hidden="false" customHeight="false" outlineLevel="0" collapsed="false">
      <c r="C543" s="6"/>
    </row>
    <row r="544" customFormat="false" ht="15.75" hidden="false" customHeight="false" outlineLevel="0" collapsed="false">
      <c r="C544" s="6"/>
    </row>
    <row r="545" customFormat="false" ht="15.75" hidden="false" customHeight="false" outlineLevel="0" collapsed="false">
      <c r="C545" s="6"/>
    </row>
    <row r="546" customFormat="false" ht="15.75" hidden="false" customHeight="false" outlineLevel="0" collapsed="false">
      <c r="C546" s="6"/>
    </row>
    <row r="547" customFormat="false" ht="15.75" hidden="false" customHeight="false" outlineLevel="0" collapsed="false">
      <c r="C547" s="6"/>
    </row>
    <row r="548" customFormat="false" ht="15.75" hidden="false" customHeight="false" outlineLevel="0" collapsed="false">
      <c r="C548" s="6"/>
    </row>
    <row r="549" customFormat="false" ht="15.75" hidden="false" customHeight="false" outlineLevel="0" collapsed="false">
      <c r="C549" s="6"/>
    </row>
    <row r="550" customFormat="false" ht="15.75" hidden="false" customHeight="false" outlineLevel="0" collapsed="false">
      <c r="C550" s="6"/>
    </row>
    <row r="551" customFormat="false" ht="15.75" hidden="false" customHeight="false" outlineLevel="0" collapsed="false">
      <c r="C551" s="6"/>
    </row>
    <row r="552" customFormat="false" ht="15.75" hidden="false" customHeight="false" outlineLevel="0" collapsed="false">
      <c r="C552" s="6"/>
    </row>
    <row r="553" customFormat="false" ht="15.75" hidden="false" customHeight="false" outlineLevel="0" collapsed="false">
      <c r="C553" s="6"/>
    </row>
    <row r="554" customFormat="false" ht="15.75" hidden="false" customHeight="false" outlineLevel="0" collapsed="false">
      <c r="C554" s="6"/>
    </row>
    <row r="555" customFormat="false" ht="15.75" hidden="false" customHeight="false" outlineLevel="0" collapsed="false">
      <c r="C555" s="6"/>
    </row>
    <row r="556" customFormat="false" ht="15.75" hidden="false" customHeight="false" outlineLevel="0" collapsed="false">
      <c r="C556" s="6"/>
    </row>
    <row r="557" customFormat="false" ht="15.75" hidden="false" customHeight="false" outlineLevel="0" collapsed="false">
      <c r="C557" s="6"/>
    </row>
    <row r="558" customFormat="false" ht="15.75" hidden="false" customHeight="false" outlineLevel="0" collapsed="false">
      <c r="C558" s="6"/>
    </row>
    <row r="559" customFormat="false" ht="15.75" hidden="false" customHeight="false" outlineLevel="0" collapsed="false">
      <c r="C559" s="6"/>
    </row>
    <row r="560" customFormat="false" ht="15.75" hidden="false" customHeight="false" outlineLevel="0" collapsed="false">
      <c r="C560" s="6"/>
    </row>
    <row r="561" customFormat="false" ht="15.75" hidden="false" customHeight="false" outlineLevel="0" collapsed="false">
      <c r="C561" s="6"/>
    </row>
    <row r="562" customFormat="false" ht="15.75" hidden="false" customHeight="false" outlineLevel="0" collapsed="false">
      <c r="C562" s="6"/>
    </row>
    <row r="563" customFormat="false" ht="15.75" hidden="false" customHeight="false" outlineLevel="0" collapsed="false">
      <c r="C563" s="6"/>
    </row>
    <row r="564" customFormat="false" ht="15.75" hidden="false" customHeight="false" outlineLevel="0" collapsed="false">
      <c r="C564" s="6"/>
    </row>
    <row r="565" customFormat="false" ht="15.75" hidden="false" customHeight="false" outlineLevel="0" collapsed="false">
      <c r="C565" s="6"/>
    </row>
    <row r="566" customFormat="false" ht="15.75" hidden="false" customHeight="false" outlineLevel="0" collapsed="false">
      <c r="C566" s="6"/>
    </row>
    <row r="567" customFormat="false" ht="15.75" hidden="false" customHeight="false" outlineLevel="0" collapsed="false">
      <c r="C567" s="6"/>
    </row>
    <row r="568" customFormat="false" ht="15.75" hidden="false" customHeight="false" outlineLevel="0" collapsed="false">
      <c r="C568" s="6"/>
    </row>
    <row r="569" customFormat="false" ht="15.75" hidden="false" customHeight="false" outlineLevel="0" collapsed="false">
      <c r="C569" s="6"/>
    </row>
    <row r="570" customFormat="false" ht="15.75" hidden="false" customHeight="false" outlineLevel="0" collapsed="false">
      <c r="C570" s="6"/>
    </row>
    <row r="571" customFormat="false" ht="15.75" hidden="false" customHeight="false" outlineLevel="0" collapsed="false">
      <c r="C571" s="6"/>
    </row>
    <row r="572" customFormat="false" ht="15.75" hidden="false" customHeight="false" outlineLevel="0" collapsed="false">
      <c r="C572" s="6"/>
    </row>
    <row r="573" customFormat="false" ht="15.75" hidden="false" customHeight="false" outlineLevel="0" collapsed="false">
      <c r="C573" s="6"/>
    </row>
    <row r="574" customFormat="false" ht="15.75" hidden="false" customHeight="false" outlineLevel="0" collapsed="false">
      <c r="C574" s="6"/>
    </row>
    <row r="575" customFormat="false" ht="15.75" hidden="false" customHeight="false" outlineLevel="0" collapsed="false">
      <c r="C575" s="6"/>
    </row>
    <row r="576" customFormat="false" ht="15.75" hidden="false" customHeight="false" outlineLevel="0" collapsed="false">
      <c r="C576" s="6"/>
    </row>
    <row r="577" customFormat="false" ht="15.75" hidden="false" customHeight="false" outlineLevel="0" collapsed="false">
      <c r="C577" s="6"/>
    </row>
    <row r="578" customFormat="false" ht="15.75" hidden="false" customHeight="false" outlineLevel="0" collapsed="false">
      <c r="C578" s="6"/>
    </row>
    <row r="579" customFormat="false" ht="15.75" hidden="false" customHeight="false" outlineLevel="0" collapsed="false">
      <c r="C579" s="6"/>
    </row>
    <row r="580" customFormat="false" ht="15.75" hidden="false" customHeight="false" outlineLevel="0" collapsed="false">
      <c r="C580" s="6"/>
    </row>
    <row r="581" customFormat="false" ht="15.75" hidden="false" customHeight="false" outlineLevel="0" collapsed="false">
      <c r="C581" s="6"/>
    </row>
    <row r="582" customFormat="false" ht="15.75" hidden="false" customHeight="false" outlineLevel="0" collapsed="false">
      <c r="C582" s="6"/>
    </row>
    <row r="583" customFormat="false" ht="15.75" hidden="false" customHeight="false" outlineLevel="0" collapsed="false">
      <c r="C583" s="6"/>
    </row>
    <row r="584" customFormat="false" ht="15.75" hidden="false" customHeight="false" outlineLevel="0" collapsed="false">
      <c r="C584" s="6"/>
    </row>
    <row r="585" customFormat="false" ht="15.75" hidden="false" customHeight="false" outlineLevel="0" collapsed="false">
      <c r="C585" s="6"/>
    </row>
    <row r="586" customFormat="false" ht="15.75" hidden="false" customHeight="false" outlineLevel="0" collapsed="false">
      <c r="C586" s="6"/>
    </row>
    <row r="587" customFormat="false" ht="15.75" hidden="false" customHeight="false" outlineLevel="0" collapsed="false">
      <c r="C587" s="6"/>
    </row>
    <row r="588" customFormat="false" ht="15.75" hidden="false" customHeight="false" outlineLevel="0" collapsed="false">
      <c r="C588" s="6"/>
    </row>
    <row r="589" customFormat="false" ht="15.75" hidden="false" customHeight="false" outlineLevel="0" collapsed="false">
      <c r="C589" s="6"/>
    </row>
    <row r="590" customFormat="false" ht="15.75" hidden="false" customHeight="false" outlineLevel="0" collapsed="false">
      <c r="C590" s="6"/>
    </row>
    <row r="591" customFormat="false" ht="15.75" hidden="false" customHeight="false" outlineLevel="0" collapsed="false">
      <c r="C591" s="6"/>
    </row>
    <row r="592" customFormat="false" ht="15.75" hidden="false" customHeight="false" outlineLevel="0" collapsed="false">
      <c r="C592" s="6"/>
    </row>
    <row r="593" customFormat="false" ht="15.75" hidden="false" customHeight="false" outlineLevel="0" collapsed="false">
      <c r="C593" s="6"/>
    </row>
    <row r="594" customFormat="false" ht="15.75" hidden="false" customHeight="false" outlineLevel="0" collapsed="false">
      <c r="C594" s="6"/>
    </row>
    <row r="595" customFormat="false" ht="15.75" hidden="false" customHeight="false" outlineLevel="0" collapsed="false">
      <c r="C595" s="6"/>
    </row>
    <row r="596" customFormat="false" ht="15.75" hidden="false" customHeight="false" outlineLevel="0" collapsed="false">
      <c r="C596" s="6"/>
    </row>
    <row r="597" customFormat="false" ht="15.75" hidden="false" customHeight="false" outlineLevel="0" collapsed="false">
      <c r="C597" s="6"/>
    </row>
    <row r="598" customFormat="false" ht="15.75" hidden="false" customHeight="false" outlineLevel="0" collapsed="false">
      <c r="C598" s="6"/>
    </row>
    <row r="599" customFormat="false" ht="15.75" hidden="false" customHeight="false" outlineLevel="0" collapsed="false">
      <c r="C599" s="6"/>
    </row>
    <row r="600" customFormat="false" ht="15.75" hidden="false" customHeight="false" outlineLevel="0" collapsed="false">
      <c r="C600" s="6"/>
    </row>
    <row r="601" customFormat="false" ht="15.75" hidden="false" customHeight="false" outlineLevel="0" collapsed="false">
      <c r="C601" s="6"/>
    </row>
    <row r="602" customFormat="false" ht="15.75" hidden="false" customHeight="false" outlineLevel="0" collapsed="false">
      <c r="C602" s="6"/>
    </row>
    <row r="603" customFormat="false" ht="15.75" hidden="false" customHeight="false" outlineLevel="0" collapsed="false">
      <c r="C603" s="6"/>
    </row>
    <row r="604" customFormat="false" ht="15.75" hidden="false" customHeight="false" outlineLevel="0" collapsed="false">
      <c r="C604" s="6"/>
    </row>
    <row r="605" customFormat="false" ht="15.75" hidden="false" customHeight="false" outlineLevel="0" collapsed="false">
      <c r="C605" s="6"/>
    </row>
    <row r="606" customFormat="false" ht="15.75" hidden="false" customHeight="false" outlineLevel="0" collapsed="false">
      <c r="C606" s="6"/>
    </row>
    <row r="607" customFormat="false" ht="15.75" hidden="false" customHeight="false" outlineLevel="0" collapsed="false">
      <c r="C607" s="6"/>
    </row>
    <row r="608" customFormat="false" ht="15.75" hidden="false" customHeight="false" outlineLevel="0" collapsed="false">
      <c r="C608" s="6"/>
    </row>
    <row r="609" customFormat="false" ht="15.75" hidden="false" customHeight="false" outlineLevel="0" collapsed="false">
      <c r="C609" s="6"/>
    </row>
    <row r="610" customFormat="false" ht="15.75" hidden="false" customHeight="false" outlineLevel="0" collapsed="false">
      <c r="C610" s="6"/>
    </row>
    <row r="611" customFormat="false" ht="15.75" hidden="false" customHeight="false" outlineLevel="0" collapsed="false">
      <c r="C611" s="6"/>
    </row>
    <row r="612" customFormat="false" ht="15.75" hidden="false" customHeight="false" outlineLevel="0" collapsed="false">
      <c r="C612" s="6"/>
    </row>
    <row r="613" customFormat="false" ht="15.75" hidden="false" customHeight="false" outlineLevel="0" collapsed="false">
      <c r="C613" s="6"/>
    </row>
    <row r="614" customFormat="false" ht="15.75" hidden="false" customHeight="false" outlineLevel="0" collapsed="false">
      <c r="C614" s="6"/>
    </row>
    <row r="615" customFormat="false" ht="15.75" hidden="false" customHeight="false" outlineLevel="0" collapsed="false">
      <c r="C615" s="6"/>
    </row>
    <row r="616" customFormat="false" ht="15.75" hidden="false" customHeight="false" outlineLevel="0" collapsed="false">
      <c r="C616" s="6"/>
    </row>
    <row r="617" customFormat="false" ht="15.75" hidden="false" customHeight="false" outlineLevel="0" collapsed="false">
      <c r="C617" s="6"/>
    </row>
    <row r="618" customFormat="false" ht="15.75" hidden="false" customHeight="false" outlineLevel="0" collapsed="false">
      <c r="C618" s="6"/>
    </row>
    <row r="619" customFormat="false" ht="15.75" hidden="false" customHeight="false" outlineLevel="0" collapsed="false">
      <c r="C619" s="6"/>
    </row>
    <row r="620" customFormat="false" ht="15.75" hidden="false" customHeight="false" outlineLevel="0" collapsed="false">
      <c r="C620" s="6"/>
    </row>
    <row r="621" customFormat="false" ht="15.75" hidden="false" customHeight="false" outlineLevel="0" collapsed="false">
      <c r="C621" s="6"/>
    </row>
    <row r="622" customFormat="false" ht="15.75" hidden="false" customHeight="false" outlineLevel="0" collapsed="false">
      <c r="C622" s="6"/>
    </row>
    <row r="623" customFormat="false" ht="15.75" hidden="false" customHeight="false" outlineLevel="0" collapsed="false">
      <c r="C623" s="6"/>
    </row>
    <row r="624" customFormat="false" ht="15.75" hidden="false" customHeight="false" outlineLevel="0" collapsed="false">
      <c r="C624" s="6"/>
    </row>
    <row r="625" customFormat="false" ht="15.75" hidden="false" customHeight="false" outlineLevel="0" collapsed="false">
      <c r="C625" s="6"/>
    </row>
    <row r="626" customFormat="false" ht="15.75" hidden="false" customHeight="false" outlineLevel="0" collapsed="false">
      <c r="C626" s="6"/>
    </row>
    <row r="627" customFormat="false" ht="15.75" hidden="false" customHeight="false" outlineLevel="0" collapsed="false">
      <c r="C627" s="6"/>
    </row>
    <row r="628" customFormat="false" ht="15.75" hidden="false" customHeight="false" outlineLevel="0" collapsed="false">
      <c r="C628" s="6"/>
    </row>
    <row r="629" customFormat="false" ht="15.75" hidden="false" customHeight="false" outlineLevel="0" collapsed="false">
      <c r="C629" s="6"/>
    </row>
    <row r="630" customFormat="false" ht="15.75" hidden="false" customHeight="false" outlineLevel="0" collapsed="false">
      <c r="C630" s="6"/>
    </row>
    <row r="631" customFormat="false" ht="15.75" hidden="false" customHeight="false" outlineLevel="0" collapsed="false">
      <c r="C631" s="6"/>
    </row>
    <row r="632" customFormat="false" ht="15.75" hidden="false" customHeight="false" outlineLevel="0" collapsed="false">
      <c r="C632" s="6"/>
    </row>
    <row r="633" customFormat="false" ht="15.75" hidden="false" customHeight="false" outlineLevel="0" collapsed="false">
      <c r="C633" s="6"/>
    </row>
    <row r="634" customFormat="false" ht="15.75" hidden="false" customHeight="false" outlineLevel="0" collapsed="false">
      <c r="C634" s="6"/>
    </row>
    <row r="635" customFormat="false" ht="15.75" hidden="false" customHeight="false" outlineLevel="0" collapsed="false">
      <c r="C635" s="6"/>
    </row>
    <row r="636" customFormat="false" ht="15.75" hidden="false" customHeight="false" outlineLevel="0" collapsed="false">
      <c r="C636" s="6"/>
    </row>
    <row r="637" customFormat="false" ht="15.75" hidden="false" customHeight="false" outlineLevel="0" collapsed="false">
      <c r="C637" s="6"/>
    </row>
    <row r="638" customFormat="false" ht="15.75" hidden="false" customHeight="false" outlineLevel="0" collapsed="false">
      <c r="C638" s="6"/>
    </row>
    <row r="639" customFormat="false" ht="15.75" hidden="false" customHeight="false" outlineLevel="0" collapsed="false">
      <c r="C639" s="6"/>
    </row>
    <row r="640" customFormat="false" ht="15.75" hidden="false" customHeight="false" outlineLevel="0" collapsed="false">
      <c r="C640" s="6"/>
    </row>
    <row r="641" customFormat="false" ht="15.75" hidden="false" customHeight="false" outlineLevel="0" collapsed="false">
      <c r="C641" s="6"/>
    </row>
    <row r="642" customFormat="false" ht="15.75" hidden="false" customHeight="false" outlineLevel="0" collapsed="false">
      <c r="C642" s="6"/>
    </row>
    <row r="643" customFormat="false" ht="15.75" hidden="false" customHeight="false" outlineLevel="0" collapsed="false">
      <c r="C643" s="6"/>
    </row>
    <row r="644" customFormat="false" ht="15.75" hidden="false" customHeight="false" outlineLevel="0" collapsed="false">
      <c r="C644" s="6"/>
    </row>
    <row r="645" customFormat="false" ht="15.75" hidden="false" customHeight="false" outlineLevel="0" collapsed="false">
      <c r="C645" s="6"/>
    </row>
    <row r="646" customFormat="false" ht="15.75" hidden="false" customHeight="false" outlineLevel="0" collapsed="false">
      <c r="C646" s="6"/>
    </row>
    <row r="647" customFormat="false" ht="15.75" hidden="false" customHeight="false" outlineLevel="0" collapsed="false">
      <c r="C647" s="6"/>
    </row>
    <row r="648" customFormat="false" ht="15.75" hidden="false" customHeight="false" outlineLevel="0" collapsed="false">
      <c r="C648" s="6"/>
    </row>
    <row r="649" customFormat="false" ht="15.75" hidden="false" customHeight="false" outlineLevel="0" collapsed="false">
      <c r="C649" s="6"/>
    </row>
    <row r="650" customFormat="false" ht="15.75" hidden="false" customHeight="false" outlineLevel="0" collapsed="false">
      <c r="C650" s="6"/>
    </row>
    <row r="651" customFormat="false" ht="15.75" hidden="false" customHeight="false" outlineLevel="0" collapsed="false">
      <c r="C651" s="6"/>
    </row>
    <row r="652" customFormat="false" ht="15.75" hidden="false" customHeight="false" outlineLevel="0" collapsed="false">
      <c r="C652" s="6"/>
    </row>
    <row r="653" customFormat="false" ht="15.75" hidden="false" customHeight="false" outlineLevel="0" collapsed="false">
      <c r="C653" s="6"/>
    </row>
    <row r="654" customFormat="false" ht="15.75" hidden="false" customHeight="false" outlineLevel="0" collapsed="false">
      <c r="C654" s="6"/>
    </row>
    <row r="655" customFormat="false" ht="15.75" hidden="false" customHeight="false" outlineLevel="0" collapsed="false">
      <c r="C655" s="6"/>
    </row>
    <row r="656" customFormat="false" ht="15.75" hidden="false" customHeight="false" outlineLevel="0" collapsed="false">
      <c r="C656" s="6"/>
    </row>
    <row r="657" customFormat="false" ht="15.75" hidden="false" customHeight="false" outlineLevel="0" collapsed="false">
      <c r="C657" s="6"/>
    </row>
    <row r="658" customFormat="false" ht="15.75" hidden="false" customHeight="false" outlineLevel="0" collapsed="false">
      <c r="C658" s="6"/>
    </row>
    <row r="659" customFormat="false" ht="15.75" hidden="false" customHeight="false" outlineLevel="0" collapsed="false">
      <c r="C659" s="6"/>
    </row>
    <row r="660" customFormat="false" ht="15.75" hidden="false" customHeight="false" outlineLevel="0" collapsed="false">
      <c r="C660" s="6"/>
    </row>
    <row r="661" customFormat="false" ht="15.75" hidden="false" customHeight="false" outlineLevel="0" collapsed="false">
      <c r="C661" s="6"/>
    </row>
    <row r="662" customFormat="false" ht="15.75" hidden="false" customHeight="false" outlineLevel="0" collapsed="false">
      <c r="C662" s="6"/>
    </row>
    <row r="663" customFormat="false" ht="15.75" hidden="false" customHeight="false" outlineLevel="0" collapsed="false">
      <c r="C663" s="6"/>
    </row>
    <row r="664" customFormat="false" ht="15.75" hidden="false" customHeight="false" outlineLevel="0" collapsed="false">
      <c r="C664" s="6"/>
    </row>
    <row r="665" customFormat="false" ht="15.75" hidden="false" customHeight="false" outlineLevel="0" collapsed="false">
      <c r="C665" s="6"/>
    </row>
    <row r="666" customFormat="false" ht="15.75" hidden="false" customHeight="false" outlineLevel="0" collapsed="false">
      <c r="C666" s="6"/>
    </row>
    <row r="667" customFormat="false" ht="15.75" hidden="false" customHeight="false" outlineLevel="0" collapsed="false">
      <c r="C667" s="6"/>
    </row>
    <row r="668" customFormat="false" ht="15.75" hidden="false" customHeight="false" outlineLevel="0" collapsed="false">
      <c r="C668" s="6"/>
    </row>
    <row r="669" customFormat="false" ht="15.75" hidden="false" customHeight="false" outlineLevel="0" collapsed="false">
      <c r="C669" s="6"/>
    </row>
    <row r="670" customFormat="false" ht="15.75" hidden="false" customHeight="false" outlineLevel="0" collapsed="false">
      <c r="C670" s="6"/>
    </row>
    <row r="671" customFormat="false" ht="15.75" hidden="false" customHeight="false" outlineLevel="0" collapsed="false">
      <c r="C671" s="6"/>
    </row>
    <row r="672" customFormat="false" ht="15.75" hidden="false" customHeight="false" outlineLevel="0" collapsed="false">
      <c r="C672" s="6"/>
    </row>
    <row r="673" customFormat="false" ht="15.75" hidden="false" customHeight="false" outlineLevel="0" collapsed="false">
      <c r="C673" s="6"/>
    </row>
    <row r="674" customFormat="false" ht="15.75" hidden="false" customHeight="false" outlineLevel="0" collapsed="false">
      <c r="C674" s="6"/>
    </row>
    <row r="675" customFormat="false" ht="15.75" hidden="false" customHeight="false" outlineLevel="0" collapsed="false">
      <c r="C675" s="6"/>
    </row>
    <row r="676" customFormat="false" ht="15.75" hidden="false" customHeight="false" outlineLevel="0" collapsed="false">
      <c r="C676" s="6"/>
    </row>
    <row r="677" customFormat="false" ht="15.75" hidden="false" customHeight="false" outlineLevel="0" collapsed="false">
      <c r="C677" s="6"/>
    </row>
    <row r="678" customFormat="false" ht="15.75" hidden="false" customHeight="false" outlineLevel="0" collapsed="false">
      <c r="C678" s="6"/>
    </row>
    <row r="679" customFormat="false" ht="15.75" hidden="false" customHeight="false" outlineLevel="0" collapsed="false">
      <c r="C679" s="6"/>
    </row>
    <row r="680" customFormat="false" ht="15.75" hidden="false" customHeight="false" outlineLevel="0" collapsed="false">
      <c r="C680" s="6"/>
    </row>
    <row r="681" customFormat="false" ht="15.75" hidden="false" customHeight="false" outlineLevel="0" collapsed="false">
      <c r="C681" s="6"/>
    </row>
    <row r="682" customFormat="false" ht="15.75" hidden="false" customHeight="false" outlineLevel="0" collapsed="false">
      <c r="C682" s="6"/>
    </row>
    <row r="683" customFormat="false" ht="15.75" hidden="false" customHeight="false" outlineLevel="0" collapsed="false">
      <c r="C683" s="6"/>
    </row>
    <row r="684" customFormat="false" ht="15.75" hidden="false" customHeight="false" outlineLevel="0" collapsed="false">
      <c r="C684" s="6"/>
    </row>
    <row r="685" customFormat="false" ht="15.75" hidden="false" customHeight="false" outlineLevel="0" collapsed="false">
      <c r="C685" s="6"/>
    </row>
    <row r="686" customFormat="false" ht="15.75" hidden="false" customHeight="false" outlineLevel="0" collapsed="false">
      <c r="C686" s="6"/>
    </row>
    <row r="687" customFormat="false" ht="15.75" hidden="false" customHeight="false" outlineLevel="0" collapsed="false">
      <c r="C687" s="6"/>
    </row>
    <row r="688" customFormat="false" ht="15.75" hidden="false" customHeight="false" outlineLevel="0" collapsed="false">
      <c r="C688" s="6"/>
    </row>
    <row r="689" customFormat="false" ht="15.75" hidden="false" customHeight="false" outlineLevel="0" collapsed="false">
      <c r="C689" s="6"/>
    </row>
    <row r="690" customFormat="false" ht="15.75" hidden="false" customHeight="false" outlineLevel="0" collapsed="false">
      <c r="C690" s="6"/>
    </row>
    <row r="691" customFormat="false" ht="15.75" hidden="false" customHeight="false" outlineLevel="0" collapsed="false">
      <c r="C691" s="6"/>
    </row>
    <row r="692" customFormat="false" ht="15.75" hidden="false" customHeight="false" outlineLevel="0" collapsed="false">
      <c r="C692" s="6"/>
    </row>
    <row r="693" customFormat="false" ht="15.75" hidden="false" customHeight="false" outlineLevel="0" collapsed="false">
      <c r="C693" s="6"/>
    </row>
    <row r="694" customFormat="false" ht="15.75" hidden="false" customHeight="false" outlineLevel="0" collapsed="false">
      <c r="C694" s="6"/>
    </row>
    <row r="695" customFormat="false" ht="15.75" hidden="false" customHeight="false" outlineLevel="0" collapsed="false">
      <c r="C695" s="6"/>
    </row>
    <row r="696" customFormat="false" ht="15.75" hidden="false" customHeight="false" outlineLevel="0" collapsed="false">
      <c r="C696" s="6"/>
    </row>
    <row r="697" customFormat="false" ht="15.75" hidden="false" customHeight="false" outlineLevel="0" collapsed="false">
      <c r="C697" s="6"/>
    </row>
    <row r="698" customFormat="false" ht="15.75" hidden="false" customHeight="false" outlineLevel="0" collapsed="false">
      <c r="C698" s="6"/>
    </row>
    <row r="699" customFormat="false" ht="15.75" hidden="false" customHeight="false" outlineLevel="0" collapsed="false">
      <c r="C699" s="6"/>
    </row>
    <row r="700" customFormat="false" ht="15.75" hidden="false" customHeight="false" outlineLevel="0" collapsed="false">
      <c r="C700" s="6"/>
    </row>
    <row r="701" customFormat="false" ht="15.75" hidden="false" customHeight="false" outlineLevel="0" collapsed="false">
      <c r="C701" s="6"/>
    </row>
    <row r="702" customFormat="false" ht="15.75" hidden="false" customHeight="false" outlineLevel="0" collapsed="false">
      <c r="C702" s="6"/>
    </row>
    <row r="703" customFormat="false" ht="15.75" hidden="false" customHeight="false" outlineLevel="0" collapsed="false">
      <c r="C703" s="6"/>
    </row>
    <row r="704" customFormat="false" ht="15.75" hidden="false" customHeight="false" outlineLevel="0" collapsed="false">
      <c r="C704" s="6"/>
    </row>
    <row r="705" customFormat="false" ht="15.75" hidden="false" customHeight="false" outlineLevel="0" collapsed="false">
      <c r="C705" s="6"/>
    </row>
    <row r="706" customFormat="false" ht="15.75" hidden="false" customHeight="false" outlineLevel="0" collapsed="false">
      <c r="C706" s="6"/>
    </row>
    <row r="707" customFormat="false" ht="15.75" hidden="false" customHeight="false" outlineLevel="0" collapsed="false">
      <c r="C707" s="6"/>
    </row>
    <row r="708" customFormat="false" ht="15.75" hidden="false" customHeight="false" outlineLevel="0" collapsed="false">
      <c r="C708" s="6"/>
    </row>
    <row r="709" customFormat="false" ht="15.75" hidden="false" customHeight="false" outlineLevel="0" collapsed="false">
      <c r="C709" s="6"/>
    </row>
    <row r="710" customFormat="false" ht="15.75" hidden="false" customHeight="false" outlineLevel="0" collapsed="false">
      <c r="C710" s="6"/>
    </row>
    <row r="711" customFormat="false" ht="15.75" hidden="false" customHeight="false" outlineLevel="0" collapsed="false">
      <c r="C711" s="6"/>
    </row>
    <row r="712" customFormat="false" ht="15.75" hidden="false" customHeight="false" outlineLevel="0" collapsed="false">
      <c r="C712" s="6"/>
    </row>
    <row r="713" customFormat="false" ht="15.75" hidden="false" customHeight="false" outlineLevel="0" collapsed="false">
      <c r="C713" s="6"/>
    </row>
    <row r="714" customFormat="false" ht="15.75" hidden="false" customHeight="false" outlineLevel="0" collapsed="false">
      <c r="C714" s="6"/>
    </row>
    <row r="715" customFormat="false" ht="15.75" hidden="false" customHeight="false" outlineLevel="0" collapsed="false">
      <c r="C715" s="6"/>
    </row>
    <row r="716" customFormat="false" ht="15.75" hidden="false" customHeight="false" outlineLevel="0" collapsed="false">
      <c r="C716" s="6"/>
    </row>
    <row r="717" customFormat="false" ht="15.75" hidden="false" customHeight="false" outlineLevel="0" collapsed="false">
      <c r="C717" s="6"/>
    </row>
    <row r="718" customFormat="false" ht="15.75" hidden="false" customHeight="false" outlineLevel="0" collapsed="false">
      <c r="C718" s="6"/>
    </row>
    <row r="719" customFormat="false" ht="15.75" hidden="false" customHeight="false" outlineLevel="0" collapsed="false">
      <c r="C719" s="6"/>
    </row>
    <row r="720" customFormat="false" ht="15.75" hidden="false" customHeight="false" outlineLevel="0" collapsed="false">
      <c r="C720" s="6"/>
    </row>
    <row r="721" customFormat="false" ht="15.75" hidden="false" customHeight="false" outlineLevel="0" collapsed="false">
      <c r="C721" s="6"/>
    </row>
    <row r="722" customFormat="false" ht="15.75" hidden="false" customHeight="false" outlineLevel="0" collapsed="false">
      <c r="C722" s="6"/>
    </row>
    <row r="723" customFormat="false" ht="15.75" hidden="false" customHeight="false" outlineLevel="0" collapsed="false">
      <c r="C723" s="6"/>
    </row>
    <row r="724" customFormat="false" ht="15.75" hidden="false" customHeight="false" outlineLevel="0" collapsed="false">
      <c r="C724" s="6"/>
    </row>
    <row r="725" customFormat="false" ht="15.75" hidden="false" customHeight="false" outlineLevel="0" collapsed="false">
      <c r="C725" s="6"/>
    </row>
    <row r="726" customFormat="false" ht="15.75" hidden="false" customHeight="false" outlineLevel="0" collapsed="false">
      <c r="C726" s="6"/>
    </row>
    <row r="727" customFormat="false" ht="15.75" hidden="false" customHeight="false" outlineLevel="0" collapsed="false">
      <c r="C727" s="6"/>
    </row>
    <row r="728" customFormat="false" ht="15.75" hidden="false" customHeight="false" outlineLevel="0" collapsed="false">
      <c r="C728" s="6"/>
    </row>
    <row r="729" customFormat="false" ht="15.75" hidden="false" customHeight="false" outlineLevel="0" collapsed="false">
      <c r="C729" s="6"/>
    </row>
    <row r="730" customFormat="false" ht="15.75" hidden="false" customHeight="false" outlineLevel="0" collapsed="false">
      <c r="C730" s="6"/>
    </row>
    <row r="731" customFormat="false" ht="15.75" hidden="false" customHeight="false" outlineLevel="0" collapsed="false">
      <c r="C731" s="6"/>
    </row>
    <row r="732" customFormat="false" ht="15.75" hidden="false" customHeight="false" outlineLevel="0" collapsed="false">
      <c r="C732" s="6"/>
    </row>
    <row r="733" customFormat="false" ht="15.75" hidden="false" customHeight="false" outlineLevel="0" collapsed="false">
      <c r="C733" s="6"/>
    </row>
    <row r="734" customFormat="false" ht="15.75" hidden="false" customHeight="false" outlineLevel="0" collapsed="false">
      <c r="C734" s="6"/>
    </row>
    <row r="735" customFormat="false" ht="15.75" hidden="false" customHeight="false" outlineLevel="0" collapsed="false">
      <c r="C735" s="6"/>
    </row>
    <row r="736" customFormat="false" ht="15.75" hidden="false" customHeight="false" outlineLevel="0" collapsed="false">
      <c r="C736" s="6"/>
    </row>
    <row r="737" customFormat="false" ht="15.75" hidden="false" customHeight="false" outlineLevel="0" collapsed="false">
      <c r="C737" s="6"/>
    </row>
    <row r="738" customFormat="false" ht="15.75" hidden="false" customHeight="false" outlineLevel="0" collapsed="false">
      <c r="C738" s="6"/>
    </row>
    <row r="739" customFormat="false" ht="15.75" hidden="false" customHeight="false" outlineLevel="0" collapsed="false">
      <c r="C739" s="6"/>
    </row>
    <row r="740" customFormat="false" ht="15.75" hidden="false" customHeight="false" outlineLevel="0" collapsed="false">
      <c r="C740" s="6"/>
    </row>
    <row r="741" customFormat="false" ht="15.75" hidden="false" customHeight="false" outlineLevel="0" collapsed="false">
      <c r="C741" s="6"/>
    </row>
    <row r="742" customFormat="false" ht="15.75" hidden="false" customHeight="false" outlineLevel="0" collapsed="false">
      <c r="C742" s="6"/>
    </row>
    <row r="743" customFormat="false" ht="15.75" hidden="false" customHeight="false" outlineLevel="0" collapsed="false">
      <c r="C743" s="6"/>
    </row>
    <row r="744" customFormat="false" ht="15.75" hidden="false" customHeight="false" outlineLevel="0" collapsed="false">
      <c r="C744" s="6"/>
    </row>
    <row r="745" customFormat="false" ht="15.75" hidden="false" customHeight="false" outlineLevel="0" collapsed="false">
      <c r="C745" s="6"/>
    </row>
    <row r="746" customFormat="false" ht="15.75" hidden="false" customHeight="false" outlineLevel="0" collapsed="false">
      <c r="C746" s="6"/>
    </row>
    <row r="747" customFormat="false" ht="15.75" hidden="false" customHeight="false" outlineLevel="0" collapsed="false">
      <c r="C747" s="6"/>
    </row>
    <row r="748" customFormat="false" ht="15.75" hidden="false" customHeight="false" outlineLevel="0" collapsed="false">
      <c r="C748" s="6"/>
    </row>
    <row r="749" customFormat="false" ht="15.75" hidden="false" customHeight="false" outlineLevel="0" collapsed="false">
      <c r="C749" s="6"/>
    </row>
    <row r="750" customFormat="false" ht="15.75" hidden="false" customHeight="false" outlineLevel="0" collapsed="false">
      <c r="C750" s="6"/>
    </row>
    <row r="751" customFormat="false" ht="15.75" hidden="false" customHeight="false" outlineLevel="0" collapsed="false">
      <c r="C751" s="6"/>
    </row>
    <row r="752" customFormat="false" ht="15.75" hidden="false" customHeight="false" outlineLevel="0" collapsed="false">
      <c r="C752" s="6"/>
    </row>
    <row r="753" customFormat="false" ht="15.75" hidden="false" customHeight="false" outlineLevel="0" collapsed="false">
      <c r="C753" s="6"/>
    </row>
    <row r="754" customFormat="false" ht="15.75" hidden="false" customHeight="false" outlineLevel="0" collapsed="false">
      <c r="C754" s="6"/>
    </row>
    <row r="755" customFormat="false" ht="15.75" hidden="false" customHeight="false" outlineLevel="0" collapsed="false">
      <c r="C755" s="6"/>
    </row>
    <row r="756" customFormat="false" ht="15.75" hidden="false" customHeight="false" outlineLevel="0" collapsed="false">
      <c r="C756" s="6"/>
    </row>
    <row r="757" customFormat="false" ht="15.75" hidden="false" customHeight="false" outlineLevel="0" collapsed="false">
      <c r="C757" s="6"/>
    </row>
    <row r="758" customFormat="false" ht="15.75" hidden="false" customHeight="false" outlineLevel="0" collapsed="false">
      <c r="C758" s="6"/>
    </row>
    <row r="759" customFormat="false" ht="15.75" hidden="false" customHeight="false" outlineLevel="0" collapsed="false">
      <c r="C759" s="6"/>
    </row>
    <row r="760" customFormat="false" ht="15.75" hidden="false" customHeight="false" outlineLevel="0" collapsed="false">
      <c r="C760" s="6"/>
    </row>
    <row r="761" customFormat="false" ht="15.75" hidden="false" customHeight="false" outlineLevel="0" collapsed="false">
      <c r="C761" s="6"/>
    </row>
    <row r="762" customFormat="false" ht="15.75" hidden="false" customHeight="false" outlineLevel="0" collapsed="false">
      <c r="C762" s="6"/>
    </row>
    <row r="763" customFormat="false" ht="15.75" hidden="false" customHeight="false" outlineLevel="0" collapsed="false">
      <c r="C763" s="6"/>
    </row>
    <row r="764" customFormat="false" ht="15.75" hidden="false" customHeight="false" outlineLevel="0" collapsed="false">
      <c r="C764" s="6"/>
    </row>
    <row r="765" customFormat="false" ht="15.75" hidden="false" customHeight="false" outlineLevel="0" collapsed="false">
      <c r="C765" s="6"/>
    </row>
    <row r="766" customFormat="false" ht="15.75" hidden="false" customHeight="false" outlineLevel="0" collapsed="false">
      <c r="C766" s="6"/>
    </row>
    <row r="767" customFormat="false" ht="15.75" hidden="false" customHeight="false" outlineLevel="0" collapsed="false">
      <c r="C767" s="6"/>
    </row>
    <row r="768" customFormat="false" ht="15.75" hidden="false" customHeight="false" outlineLevel="0" collapsed="false">
      <c r="C768" s="6"/>
    </row>
    <row r="769" customFormat="false" ht="15.75" hidden="false" customHeight="false" outlineLevel="0" collapsed="false">
      <c r="C769" s="6"/>
    </row>
    <row r="770" customFormat="false" ht="15.75" hidden="false" customHeight="false" outlineLevel="0" collapsed="false">
      <c r="C770" s="6"/>
    </row>
    <row r="771" customFormat="false" ht="15.75" hidden="false" customHeight="false" outlineLevel="0" collapsed="false">
      <c r="C771" s="6"/>
    </row>
    <row r="772" customFormat="false" ht="15.75" hidden="false" customHeight="false" outlineLevel="0" collapsed="false">
      <c r="C772" s="6"/>
    </row>
    <row r="773" customFormat="false" ht="15.75" hidden="false" customHeight="false" outlineLevel="0" collapsed="false">
      <c r="C773" s="6"/>
    </row>
    <row r="774" customFormat="false" ht="15.75" hidden="false" customHeight="false" outlineLevel="0" collapsed="false">
      <c r="C774" s="6"/>
    </row>
    <row r="775" customFormat="false" ht="15.75" hidden="false" customHeight="false" outlineLevel="0" collapsed="false">
      <c r="C775" s="6"/>
    </row>
    <row r="776" customFormat="false" ht="15.75" hidden="false" customHeight="false" outlineLevel="0" collapsed="false">
      <c r="C776" s="6"/>
    </row>
    <row r="777" customFormat="false" ht="15.75" hidden="false" customHeight="false" outlineLevel="0" collapsed="false">
      <c r="C777" s="6"/>
    </row>
    <row r="778" customFormat="false" ht="15.75" hidden="false" customHeight="false" outlineLevel="0" collapsed="false">
      <c r="C778" s="6"/>
    </row>
    <row r="779" customFormat="false" ht="15.75" hidden="false" customHeight="false" outlineLevel="0" collapsed="false">
      <c r="C779" s="6"/>
    </row>
    <row r="780" customFormat="false" ht="15.75" hidden="false" customHeight="false" outlineLevel="0" collapsed="false">
      <c r="C780" s="6"/>
    </row>
    <row r="781" customFormat="false" ht="15.75" hidden="false" customHeight="false" outlineLevel="0" collapsed="false">
      <c r="C781" s="6"/>
    </row>
    <row r="782" customFormat="false" ht="15.75" hidden="false" customHeight="false" outlineLevel="0" collapsed="false">
      <c r="C782" s="6"/>
    </row>
    <row r="783" customFormat="false" ht="15.75" hidden="false" customHeight="false" outlineLevel="0" collapsed="false">
      <c r="C783" s="6"/>
    </row>
    <row r="784" customFormat="false" ht="15.75" hidden="false" customHeight="false" outlineLevel="0" collapsed="false">
      <c r="C784" s="6"/>
    </row>
    <row r="785" customFormat="false" ht="15.75" hidden="false" customHeight="false" outlineLevel="0" collapsed="false">
      <c r="C785" s="6"/>
    </row>
    <row r="786" customFormat="false" ht="15.75" hidden="false" customHeight="false" outlineLevel="0" collapsed="false">
      <c r="C786" s="6"/>
    </row>
    <row r="787" customFormat="false" ht="15.75" hidden="false" customHeight="false" outlineLevel="0" collapsed="false">
      <c r="C787" s="6"/>
    </row>
    <row r="788" customFormat="false" ht="15.75" hidden="false" customHeight="false" outlineLevel="0" collapsed="false">
      <c r="C788" s="6"/>
    </row>
    <row r="789" customFormat="false" ht="15.75" hidden="false" customHeight="false" outlineLevel="0" collapsed="false">
      <c r="C789" s="6"/>
    </row>
    <row r="790" customFormat="false" ht="15.75" hidden="false" customHeight="false" outlineLevel="0" collapsed="false">
      <c r="C790" s="6"/>
    </row>
    <row r="791" customFormat="false" ht="15.75" hidden="false" customHeight="false" outlineLevel="0" collapsed="false">
      <c r="C791" s="6"/>
    </row>
    <row r="792" customFormat="false" ht="15.75" hidden="false" customHeight="false" outlineLevel="0" collapsed="false">
      <c r="C792" s="6"/>
    </row>
    <row r="793" customFormat="false" ht="15.75" hidden="false" customHeight="false" outlineLevel="0" collapsed="false">
      <c r="C793" s="6"/>
    </row>
    <row r="794" customFormat="false" ht="15.75" hidden="false" customHeight="false" outlineLevel="0" collapsed="false">
      <c r="C794" s="6"/>
    </row>
    <row r="795" customFormat="false" ht="15.75" hidden="false" customHeight="false" outlineLevel="0" collapsed="false">
      <c r="C795" s="6"/>
    </row>
    <row r="796" customFormat="false" ht="15.75" hidden="false" customHeight="false" outlineLevel="0" collapsed="false">
      <c r="C796" s="6"/>
    </row>
    <row r="797" customFormat="false" ht="15.75" hidden="false" customHeight="false" outlineLevel="0" collapsed="false">
      <c r="C797" s="6"/>
    </row>
    <row r="798" customFormat="false" ht="15.75" hidden="false" customHeight="false" outlineLevel="0" collapsed="false">
      <c r="C798" s="6"/>
    </row>
    <row r="799" customFormat="false" ht="15.75" hidden="false" customHeight="false" outlineLevel="0" collapsed="false">
      <c r="C799" s="6"/>
    </row>
    <row r="800" customFormat="false" ht="15.75" hidden="false" customHeight="false" outlineLevel="0" collapsed="false">
      <c r="C800" s="6"/>
    </row>
    <row r="801" customFormat="false" ht="15.75" hidden="false" customHeight="false" outlineLevel="0" collapsed="false">
      <c r="C801" s="6"/>
    </row>
    <row r="802" customFormat="false" ht="15.75" hidden="false" customHeight="false" outlineLevel="0" collapsed="false">
      <c r="C802" s="6"/>
    </row>
    <row r="803" customFormat="false" ht="15.75" hidden="false" customHeight="false" outlineLevel="0" collapsed="false">
      <c r="C803" s="6"/>
    </row>
    <row r="804" customFormat="false" ht="15.75" hidden="false" customHeight="false" outlineLevel="0" collapsed="false">
      <c r="C804" s="6"/>
    </row>
    <row r="805" customFormat="false" ht="15.75" hidden="false" customHeight="false" outlineLevel="0" collapsed="false">
      <c r="C805" s="6"/>
    </row>
    <row r="806" customFormat="false" ht="15.75" hidden="false" customHeight="false" outlineLevel="0" collapsed="false">
      <c r="C806" s="6"/>
    </row>
    <row r="807" customFormat="false" ht="15.75" hidden="false" customHeight="false" outlineLevel="0" collapsed="false">
      <c r="C807" s="6"/>
    </row>
    <row r="808" customFormat="false" ht="15.75" hidden="false" customHeight="false" outlineLevel="0" collapsed="false">
      <c r="C808" s="6"/>
    </row>
    <row r="809" customFormat="false" ht="15.75" hidden="false" customHeight="false" outlineLevel="0" collapsed="false">
      <c r="C809" s="6"/>
    </row>
    <row r="810" customFormat="false" ht="15.75" hidden="false" customHeight="false" outlineLevel="0" collapsed="false">
      <c r="C810" s="6"/>
    </row>
    <row r="811" customFormat="false" ht="15.75" hidden="false" customHeight="false" outlineLevel="0" collapsed="false">
      <c r="C811" s="6"/>
    </row>
    <row r="812" customFormat="false" ht="15.75" hidden="false" customHeight="false" outlineLevel="0" collapsed="false">
      <c r="C812" s="6"/>
    </row>
    <row r="813" customFormat="false" ht="15.75" hidden="false" customHeight="false" outlineLevel="0" collapsed="false">
      <c r="C813" s="6"/>
    </row>
    <row r="814" customFormat="false" ht="15.75" hidden="false" customHeight="false" outlineLevel="0" collapsed="false">
      <c r="C814" s="6"/>
    </row>
    <row r="815" customFormat="false" ht="15.75" hidden="false" customHeight="false" outlineLevel="0" collapsed="false">
      <c r="C815" s="6"/>
    </row>
    <row r="816" customFormat="false" ht="15.75" hidden="false" customHeight="false" outlineLevel="0" collapsed="false">
      <c r="C816" s="6"/>
    </row>
    <row r="817" customFormat="false" ht="15.75" hidden="false" customHeight="false" outlineLevel="0" collapsed="false">
      <c r="C817" s="6"/>
    </row>
    <row r="818" customFormat="false" ht="15.75" hidden="false" customHeight="false" outlineLevel="0" collapsed="false">
      <c r="C818" s="6"/>
    </row>
    <row r="819" customFormat="false" ht="15.75" hidden="false" customHeight="false" outlineLevel="0" collapsed="false">
      <c r="C819" s="6"/>
    </row>
    <row r="820" customFormat="false" ht="15.75" hidden="false" customHeight="false" outlineLevel="0" collapsed="false">
      <c r="C820" s="6"/>
    </row>
    <row r="821" customFormat="false" ht="15.75" hidden="false" customHeight="false" outlineLevel="0" collapsed="false">
      <c r="C821" s="6"/>
    </row>
    <row r="822" customFormat="false" ht="15.75" hidden="false" customHeight="false" outlineLevel="0" collapsed="false">
      <c r="C822" s="6"/>
    </row>
    <row r="823" customFormat="false" ht="15.75" hidden="false" customHeight="false" outlineLevel="0" collapsed="false">
      <c r="C823" s="6"/>
    </row>
    <row r="824" customFormat="false" ht="15.75" hidden="false" customHeight="false" outlineLevel="0" collapsed="false">
      <c r="C824" s="6"/>
    </row>
    <row r="825" customFormat="false" ht="15.75" hidden="false" customHeight="false" outlineLevel="0" collapsed="false">
      <c r="C825" s="6"/>
    </row>
    <row r="826" customFormat="false" ht="15.75" hidden="false" customHeight="false" outlineLevel="0" collapsed="false">
      <c r="C826" s="6"/>
    </row>
    <row r="827" customFormat="false" ht="15.75" hidden="false" customHeight="false" outlineLevel="0" collapsed="false">
      <c r="C827" s="6"/>
    </row>
    <row r="828" customFormat="false" ht="15.75" hidden="false" customHeight="false" outlineLevel="0" collapsed="false">
      <c r="C828" s="6"/>
    </row>
    <row r="829" customFormat="false" ht="15.75" hidden="false" customHeight="false" outlineLevel="0" collapsed="false">
      <c r="C829" s="6"/>
    </row>
    <row r="830" customFormat="false" ht="15.75" hidden="false" customHeight="false" outlineLevel="0" collapsed="false">
      <c r="C830" s="6"/>
    </row>
    <row r="831" customFormat="false" ht="15.75" hidden="false" customHeight="false" outlineLevel="0" collapsed="false">
      <c r="C831" s="6"/>
    </row>
    <row r="832" customFormat="false" ht="15.75" hidden="false" customHeight="false" outlineLevel="0" collapsed="false">
      <c r="C832" s="6"/>
    </row>
    <row r="833" customFormat="false" ht="15.75" hidden="false" customHeight="false" outlineLevel="0" collapsed="false">
      <c r="C833" s="6"/>
    </row>
    <row r="834" customFormat="false" ht="15.75" hidden="false" customHeight="false" outlineLevel="0" collapsed="false">
      <c r="C834" s="6"/>
    </row>
    <row r="835" customFormat="false" ht="15.75" hidden="false" customHeight="false" outlineLevel="0" collapsed="false">
      <c r="C835" s="6"/>
    </row>
    <row r="836" customFormat="false" ht="15.75" hidden="false" customHeight="false" outlineLevel="0" collapsed="false">
      <c r="C836" s="6"/>
    </row>
    <row r="837" customFormat="false" ht="15.75" hidden="false" customHeight="false" outlineLevel="0" collapsed="false">
      <c r="C837" s="6"/>
    </row>
    <row r="838" customFormat="false" ht="15.75" hidden="false" customHeight="false" outlineLevel="0" collapsed="false">
      <c r="C838" s="6"/>
    </row>
    <row r="839" customFormat="false" ht="15.75" hidden="false" customHeight="false" outlineLevel="0" collapsed="false">
      <c r="C839" s="6"/>
    </row>
    <row r="840" customFormat="false" ht="15.75" hidden="false" customHeight="false" outlineLevel="0" collapsed="false">
      <c r="C840" s="6"/>
    </row>
    <row r="841" customFormat="false" ht="15.75" hidden="false" customHeight="false" outlineLevel="0" collapsed="false">
      <c r="C841" s="6"/>
    </row>
    <row r="842" customFormat="false" ht="15.75" hidden="false" customHeight="false" outlineLevel="0" collapsed="false">
      <c r="C842" s="6"/>
    </row>
    <row r="843" customFormat="false" ht="15.75" hidden="false" customHeight="false" outlineLevel="0" collapsed="false">
      <c r="C843" s="6"/>
    </row>
    <row r="844" customFormat="false" ht="15.75" hidden="false" customHeight="false" outlineLevel="0" collapsed="false">
      <c r="C844" s="6"/>
    </row>
    <row r="845" customFormat="false" ht="15.75" hidden="false" customHeight="false" outlineLevel="0" collapsed="false">
      <c r="C845" s="6"/>
    </row>
    <row r="846" customFormat="false" ht="15.75" hidden="false" customHeight="false" outlineLevel="0" collapsed="false">
      <c r="C846" s="6"/>
    </row>
    <row r="847" customFormat="false" ht="15.75" hidden="false" customHeight="false" outlineLevel="0" collapsed="false">
      <c r="C847" s="6"/>
    </row>
    <row r="848" customFormat="false" ht="15.75" hidden="false" customHeight="false" outlineLevel="0" collapsed="false">
      <c r="C848" s="6"/>
    </row>
    <row r="849" customFormat="false" ht="15.75" hidden="false" customHeight="false" outlineLevel="0" collapsed="false">
      <c r="C849" s="6"/>
    </row>
    <row r="850" customFormat="false" ht="15.75" hidden="false" customHeight="false" outlineLevel="0" collapsed="false">
      <c r="C850" s="6"/>
    </row>
    <row r="851" customFormat="false" ht="15.75" hidden="false" customHeight="false" outlineLevel="0" collapsed="false">
      <c r="C851" s="6"/>
    </row>
    <row r="852" customFormat="false" ht="15.75" hidden="false" customHeight="false" outlineLevel="0" collapsed="false">
      <c r="C852" s="6"/>
    </row>
    <row r="853" customFormat="false" ht="15.75" hidden="false" customHeight="false" outlineLevel="0" collapsed="false">
      <c r="C853" s="6"/>
    </row>
    <row r="854" customFormat="false" ht="15.75" hidden="false" customHeight="false" outlineLevel="0" collapsed="false">
      <c r="C854" s="6"/>
    </row>
    <row r="855" customFormat="false" ht="15.75" hidden="false" customHeight="false" outlineLevel="0" collapsed="false">
      <c r="C855" s="6"/>
    </row>
    <row r="856" customFormat="false" ht="15.75" hidden="false" customHeight="false" outlineLevel="0" collapsed="false">
      <c r="C856" s="6"/>
    </row>
    <row r="857" customFormat="false" ht="15.75" hidden="false" customHeight="false" outlineLevel="0" collapsed="false">
      <c r="C857" s="6"/>
    </row>
    <row r="858" customFormat="false" ht="15.75" hidden="false" customHeight="false" outlineLevel="0" collapsed="false">
      <c r="C858" s="6"/>
    </row>
    <row r="859" customFormat="false" ht="15.75" hidden="false" customHeight="false" outlineLevel="0" collapsed="false">
      <c r="C859" s="6"/>
    </row>
    <row r="860" customFormat="false" ht="15.75" hidden="false" customHeight="false" outlineLevel="0" collapsed="false">
      <c r="C860" s="6"/>
    </row>
    <row r="861" customFormat="false" ht="15.75" hidden="false" customHeight="false" outlineLevel="0" collapsed="false">
      <c r="C861" s="6"/>
    </row>
    <row r="862" customFormat="false" ht="15.75" hidden="false" customHeight="false" outlineLevel="0" collapsed="false">
      <c r="C862" s="6"/>
    </row>
    <row r="863" customFormat="false" ht="15.75" hidden="false" customHeight="false" outlineLevel="0" collapsed="false">
      <c r="C863" s="6"/>
    </row>
    <row r="864" customFormat="false" ht="15.75" hidden="false" customHeight="false" outlineLevel="0" collapsed="false">
      <c r="C864" s="6"/>
    </row>
    <row r="865" customFormat="false" ht="15.75" hidden="false" customHeight="false" outlineLevel="0" collapsed="false">
      <c r="C865" s="6"/>
    </row>
    <row r="866" customFormat="false" ht="15.75" hidden="false" customHeight="false" outlineLevel="0" collapsed="false">
      <c r="C866" s="6"/>
    </row>
    <row r="867" customFormat="false" ht="15.75" hidden="false" customHeight="false" outlineLevel="0" collapsed="false">
      <c r="C867" s="6"/>
    </row>
    <row r="868" customFormat="false" ht="15.75" hidden="false" customHeight="false" outlineLevel="0" collapsed="false">
      <c r="C868" s="6"/>
    </row>
    <row r="869" customFormat="false" ht="15.75" hidden="false" customHeight="false" outlineLevel="0" collapsed="false">
      <c r="C869" s="6"/>
    </row>
    <row r="870" customFormat="false" ht="15.75" hidden="false" customHeight="false" outlineLevel="0" collapsed="false">
      <c r="C870" s="6"/>
    </row>
    <row r="871" customFormat="false" ht="15.75" hidden="false" customHeight="false" outlineLevel="0" collapsed="false">
      <c r="C871" s="6"/>
    </row>
    <row r="872" customFormat="false" ht="15.75" hidden="false" customHeight="false" outlineLevel="0" collapsed="false">
      <c r="C872" s="6"/>
    </row>
    <row r="873" customFormat="false" ht="15.75" hidden="false" customHeight="false" outlineLevel="0" collapsed="false">
      <c r="C873" s="6"/>
    </row>
    <row r="874" customFormat="false" ht="15.75" hidden="false" customHeight="false" outlineLevel="0" collapsed="false">
      <c r="C874" s="6"/>
    </row>
    <row r="875" customFormat="false" ht="15.75" hidden="false" customHeight="false" outlineLevel="0" collapsed="false">
      <c r="C875" s="6"/>
    </row>
    <row r="876" customFormat="false" ht="15.75" hidden="false" customHeight="false" outlineLevel="0" collapsed="false">
      <c r="C876" s="6"/>
    </row>
    <row r="877" customFormat="false" ht="15.75" hidden="false" customHeight="false" outlineLevel="0" collapsed="false">
      <c r="C877" s="6"/>
    </row>
    <row r="878" customFormat="false" ht="15.75" hidden="false" customHeight="false" outlineLevel="0" collapsed="false">
      <c r="C878" s="6"/>
    </row>
    <row r="879" customFormat="false" ht="15.75" hidden="false" customHeight="false" outlineLevel="0" collapsed="false">
      <c r="C879" s="6"/>
    </row>
    <row r="880" customFormat="false" ht="15.75" hidden="false" customHeight="false" outlineLevel="0" collapsed="false">
      <c r="C880" s="6"/>
    </row>
    <row r="881" customFormat="false" ht="15.75" hidden="false" customHeight="false" outlineLevel="0" collapsed="false">
      <c r="C881" s="6"/>
    </row>
    <row r="882" customFormat="false" ht="15.75" hidden="false" customHeight="false" outlineLevel="0" collapsed="false">
      <c r="C882" s="6"/>
    </row>
    <row r="883" customFormat="false" ht="15.75" hidden="false" customHeight="false" outlineLevel="0" collapsed="false">
      <c r="C883" s="6"/>
    </row>
    <row r="884" customFormat="false" ht="15.75" hidden="false" customHeight="false" outlineLevel="0" collapsed="false">
      <c r="C884" s="6"/>
    </row>
    <row r="885" customFormat="false" ht="15.75" hidden="false" customHeight="false" outlineLevel="0" collapsed="false">
      <c r="C885" s="6"/>
    </row>
    <row r="886" customFormat="false" ht="15.75" hidden="false" customHeight="false" outlineLevel="0" collapsed="false">
      <c r="C886" s="6"/>
    </row>
    <row r="887" customFormat="false" ht="15.75" hidden="false" customHeight="false" outlineLevel="0" collapsed="false">
      <c r="C887" s="6"/>
    </row>
    <row r="888" customFormat="false" ht="15.75" hidden="false" customHeight="false" outlineLevel="0" collapsed="false">
      <c r="C888" s="6"/>
    </row>
    <row r="889" customFormat="false" ht="15.75" hidden="false" customHeight="false" outlineLevel="0" collapsed="false">
      <c r="C889" s="6"/>
    </row>
    <row r="890" customFormat="false" ht="15.75" hidden="false" customHeight="false" outlineLevel="0" collapsed="false">
      <c r="C890" s="6"/>
    </row>
    <row r="891" customFormat="false" ht="15.75" hidden="false" customHeight="false" outlineLevel="0" collapsed="false">
      <c r="C891" s="6"/>
    </row>
    <row r="892" customFormat="false" ht="15.75" hidden="false" customHeight="false" outlineLevel="0" collapsed="false">
      <c r="C892" s="6"/>
    </row>
    <row r="893" customFormat="false" ht="15.75" hidden="false" customHeight="false" outlineLevel="0" collapsed="false">
      <c r="C893" s="6"/>
    </row>
    <row r="894" customFormat="false" ht="15.75" hidden="false" customHeight="false" outlineLevel="0" collapsed="false">
      <c r="C894" s="6"/>
    </row>
    <row r="895" customFormat="false" ht="15.75" hidden="false" customHeight="false" outlineLevel="0" collapsed="false">
      <c r="C895" s="6"/>
    </row>
    <row r="896" customFormat="false" ht="15.75" hidden="false" customHeight="false" outlineLevel="0" collapsed="false">
      <c r="C896" s="6"/>
    </row>
    <row r="897" customFormat="false" ht="15.75" hidden="false" customHeight="false" outlineLevel="0" collapsed="false">
      <c r="C897" s="6"/>
    </row>
    <row r="898" customFormat="false" ht="15.75" hidden="false" customHeight="false" outlineLevel="0" collapsed="false">
      <c r="C898" s="6"/>
    </row>
    <row r="899" customFormat="false" ht="15.75" hidden="false" customHeight="false" outlineLevel="0" collapsed="false">
      <c r="C899" s="6"/>
    </row>
    <row r="900" customFormat="false" ht="15.75" hidden="false" customHeight="false" outlineLevel="0" collapsed="false">
      <c r="C900" s="6"/>
    </row>
    <row r="901" customFormat="false" ht="15.75" hidden="false" customHeight="false" outlineLevel="0" collapsed="false">
      <c r="C901" s="6"/>
    </row>
    <row r="902" customFormat="false" ht="15.75" hidden="false" customHeight="false" outlineLevel="0" collapsed="false">
      <c r="C902" s="6"/>
    </row>
    <row r="903" customFormat="false" ht="15.75" hidden="false" customHeight="false" outlineLevel="0" collapsed="false">
      <c r="C903" s="6"/>
    </row>
    <row r="904" customFormat="false" ht="15.75" hidden="false" customHeight="false" outlineLevel="0" collapsed="false">
      <c r="C904" s="6"/>
    </row>
    <row r="905" customFormat="false" ht="15.75" hidden="false" customHeight="false" outlineLevel="0" collapsed="false">
      <c r="C905" s="6"/>
    </row>
    <row r="906" customFormat="false" ht="15.75" hidden="false" customHeight="false" outlineLevel="0" collapsed="false">
      <c r="C906" s="6"/>
    </row>
    <row r="907" customFormat="false" ht="15.75" hidden="false" customHeight="false" outlineLevel="0" collapsed="false">
      <c r="C907" s="6"/>
    </row>
    <row r="908" customFormat="false" ht="15.75" hidden="false" customHeight="false" outlineLevel="0" collapsed="false">
      <c r="C908" s="6"/>
    </row>
    <row r="909" customFormat="false" ht="15.75" hidden="false" customHeight="false" outlineLevel="0" collapsed="false">
      <c r="C909" s="6"/>
    </row>
    <row r="910" customFormat="false" ht="15.75" hidden="false" customHeight="false" outlineLevel="0" collapsed="false">
      <c r="C910" s="6"/>
    </row>
    <row r="911" customFormat="false" ht="15.75" hidden="false" customHeight="false" outlineLevel="0" collapsed="false">
      <c r="C911" s="6"/>
    </row>
    <row r="912" customFormat="false" ht="15.75" hidden="false" customHeight="false" outlineLevel="0" collapsed="false">
      <c r="C912" s="6"/>
    </row>
    <row r="913" customFormat="false" ht="15.75" hidden="false" customHeight="false" outlineLevel="0" collapsed="false">
      <c r="C913" s="6"/>
    </row>
    <row r="914" customFormat="false" ht="15.75" hidden="false" customHeight="false" outlineLevel="0" collapsed="false">
      <c r="C914" s="6"/>
    </row>
    <row r="915" customFormat="false" ht="15.75" hidden="false" customHeight="false" outlineLevel="0" collapsed="false">
      <c r="C915" s="6"/>
    </row>
    <row r="916" customFormat="false" ht="15.75" hidden="false" customHeight="false" outlineLevel="0" collapsed="false">
      <c r="C916" s="6"/>
    </row>
    <row r="917" customFormat="false" ht="15.75" hidden="false" customHeight="false" outlineLevel="0" collapsed="false">
      <c r="C917" s="6"/>
    </row>
    <row r="918" customFormat="false" ht="15.75" hidden="false" customHeight="false" outlineLevel="0" collapsed="false">
      <c r="C918" s="6"/>
    </row>
    <row r="919" customFormat="false" ht="15.75" hidden="false" customHeight="false" outlineLevel="0" collapsed="false">
      <c r="C919" s="6"/>
    </row>
    <row r="920" customFormat="false" ht="15.75" hidden="false" customHeight="false" outlineLevel="0" collapsed="false">
      <c r="C920" s="6"/>
    </row>
    <row r="921" customFormat="false" ht="15.75" hidden="false" customHeight="false" outlineLevel="0" collapsed="false">
      <c r="C921" s="6"/>
    </row>
    <row r="922" customFormat="false" ht="15.75" hidden="false" customHeight="false" outlineLevel="0" collapsed="false">
      <c r="C922" s="6"/>
    </row>
    <row r="923" customFormat="false" ht="15.75" hidden="false" customHeight="false" outlineLevel="0" collapsed="false">
      <c r="C923" s="6"/>
    </row>
    <row r="924" customFormat="false" ht="15.75" hidden="false" customHeight="false" outlineLevel="0" collapsed="false">
      <c r="C924" s="6"/>
    </row>
    <row r="925" customFormat="false" ht="15.75" hidden="false" customHeight="false" outlineLevel="0" collapsed="false">
      <c r="C925" s="6"/>
    </row>
    <row r="926" customFormat="false" ht="15.75" hidden="false" customHeight="false" outlineLevel="0" collapsed="false">
      <c r="C926" s="6"/>
    </row>
    <row r="927" customFormat="false" ht="15.75" hidden="false" customHeight="false" outlineLevel="0" collapsed="false">
      <c r="C927" s="6"/>
    </row>
    <row r="928" customFormat="false" ht="15.75" hidden="false" customHeight="false" outlineLevel="0" collapsed="false">
      <c r="C928" s="6"/>
    </row>
    <row r="929" customFormat="false" ht="15.75" hidden="false" customHeight="false" outlineLevel="0" collapsed="false">
      <c r="C929" s="6"/>
    </row>
    <row r="930" customFormat="false" ht="15.75" hidden="false" customHeight="false" outlineLevel="0" collapsed="false">
      <c r="C930" s="6"/>
    </row>
    <row r="931" customFormat="false" ht="15.75" hidden="false" customHeight="false" outlineLevel="0" collapsed="false">
      <c r="C931" s="6"/>
    </row>
    <row r="932" customFormat="false" ht="15.75" hidden="false" customHeight="false" outlineLevel="0" collapsed="false">
      <c r="C932" s="6"/>
    </row>
    <row r="933" customFormat="false" ht="15.75" hidden="false" customHeight="false" outlineLevel="0" collapsed="false">
      <c r="C933" s="6"/>
    </row>
    <row r="934" customFormat="false" ht="15.75" hidden="false" customHeight="false" outlineLevel="0" collapsed="false">
      <c r="C934" s="6"/>
    </row>
    <row r="935" customFormat="false" ht="15.75" hidden="false" customHeight="false" outlineLevel="0" collapsed="false">
      <c r="C935" s="6"/>
    </row>
    <row r="936" customFormat="false" ht="15.75" hidden="false" customHeight="false" outlineLevel="0" collapsed="false">
      <c r="C936" s="6"/>
    </row>
    <row r="937" customFormat="false" ht="15.75" hidden="false" customHeight="false" outlineLevel="0" collapsed="false">
      <c r="C937" s="6"/>
    </row>
    <row r="938" customFormat="false" ht="15.75" hidden="false" customHeight="false" outlineLevel="0" collapsed="false">
      <c r="C938" s="6"/>
    </row>
    <row r="939" customFormat="false" ht="15.75" hidden="false" customHeight="false" outlineLevel="0" collapsed="false">
      <c r="C939" s="6"/>
    </row>
    <row r="940" customFormat="false" ht="15.75" hidden="false" customHeight="false" outlineLevel="0" collapsed="false">
      <c r="C940" s="6"/>
    </row>
    <row r="941" customFormat="false" ht="15.75" hidden="false" customHeight="false" outlineLevel="0" collapsed="false">
      <c r="C941" s="6"/>
    </row>
    <row r="942" customFormat="false" ht="15.75" hidden="false" customHeight="false" outlineLevel="0" collapsed="false">
      <c r="C942" s="6"/>
    </row>
    <row r="943" customFormat="false" ht="15.75" hidden="false" customHeight="false" outlineLevel="0" collapsed="false">
      <c r="C943" s="6"/>
    </row>
    <row r="944" customFormat="false" ht="15.75" hidden="false" customHeight="false" outlineLevel="0" collapsed="false">
      <c r="C944" s="6"/>
    </row>
    <row r="945" customFormat="false" ht="15.75" hidden="false" customHeight="false" outlineLevel="0" collapsed="false">
      <c r="C945" s="6"/>
    </row>
    <row r="946" customFormat="false" ht="15.75" hidden="false" customHeight="false" outlineLevel="0" collapsed="false">
      <c r="C946" s="6"/>
    </row>
    <row r="947" customFormat="false" ht="15.75" hidden="false" customHeight="false" outlineLevel="0" collapsed="false">
      <c r="C947" s="6"/>
    </row>
    <row r="948" customFormat="false" ht="15.75" hidden="false" customHeight="false" outlineLevel="0" collapsed="false">
      <c r="C948" s="6"/>
    </row>
    <row r="949" customFormat="false" ht="15.75" hidden="false" customHeight="false" outlineLevel="0" collapsed="false">
      <c r="C949" s="6"/>
    </row>
    <row r="950" customFormat="false" ht="15.75" hidden="false" customHeight="false" outlineLevel="0" collapsed="false">
      <c r="C950" s="6"/>
    </row>
    <row r="951" customFormat="false" ht="15.75" hidden="false" customHeight="false" outlineLevel="0" collapsed="false">
      <c r="C951" s="6"/>
    </row>
    <row r="952" customFormat="false" ht="15.75" hidden="false" customHeight="false" outlineLevel="0" collapsed="false">
      <c r="C952" s="6"/>
    </row>
    <row r="953" customFormat="false" ht="15.75" hidden="false" customHeight="false" outlineLevel="0" collapsed="false">
      <c r="C953" s="6"/>
    </row>
    <row r="954" customFormat="false" ht="15.75" hidden="false" customHeight="false" outlineLevel="0" collapsed="false">
      <c r="C954" s="6"/>
    </row>
    <row r="955" customFormat="false" ht="15.75" hidden="false" customHeight="false" outlineLevel="0" collapsed="false">
      <c r="C955" s="6"/>
    </row>
    <row r="956" customFormat="false" ht="15.75" hidden="false" customHeight="false" outlineLevel="0" collapsed="false">
      <c r="C956" s="6"/>
    </row>
    <row r="957" customFormat="false" ht="15.75" hidden="false" customHeight="false" outlineLevel="0" collapsed="false">
      <c r="C957" s="6"/>
    </row>
    <row r="958" customFormat="false" ht="15.75" hidden="false" customHeight="false" outlineLevel="0" collapsed="false">
      <c r="C958" s="6"/>
    </row>
    <row r="959" customFormat="false" ht="15.75" hidden="false" customHeight="false" outlineLevel="0" collapsed="false">
      <c r="C959" s="6"/>
    </row>
    <row r="960" customFormat="false" ht="15.75" hidden="false" customHeight="false" outlineLevel="0" collapsed="false">
      <c r="C960" s="6"/>
    </row>
    <row r="961" customFormat="false" ht="15.75" hidden="false" customHeight="false" outlineLevel="0" collapsed="false">
      <c r="C961" s="6"/>
    </row>
    <row r="962" customFormat="false" ht="15.75" hidden="false" customHeight="false" outlineLevel="0" collapsed="false">
      <c r="C962" s="6"/>
    </row>
    <row r="963" customFormat="false" ht="15.75" hidden="false" customHeight="false" outlineLevel="0" collapsed="false">
      <c r="C963" s="6"/>
    </row>
    <row r="964" customFormat="false" ht="15.75" hidden="false" customHeight="false" outlineLevel="0" collapsed="false">
      <c r="C964" s="6"/>
    </row>
    <row r="965" customFormat="false" ht="15.75" hidden="false" customHeight="false" outlineLevel="0" collapsed="false">
      <c r="C965" s="6"/>
    </row>
    <row r="966" customFormat="false" ht="15.75" hidden="false" customHeight="false" outlineLevel="0" collapsed="false">
      <c r="C966" s="6"/>
    </row>
    <row r="967" customFormat="false" ht="15.75" hidden="false" customHeight="false" outlineLevel="0" collapsed="false">
      <c r="C967" s="6"/>
    </row>
    <row r="968" customFormat="false" ht="15.75" hidden="false" customHeight="false" outlineLevel="0" collapsed="false">
      <c r="C968" s="6"/>
    </row>
    <row r="969" customFormat="false" ht="15.75" hidden="false" customHeight="false" outlineLevel="0" collapsed="false">
      <c r="C969" s="6"/>
    </row>
    <row r="970" customFormat="false" ht="15.75" hidden="false" customHeight="false" outlineLevel="0" collapsed="false">
      <c r="C970" s="6"/>
    </row>
    <row r="971" customFormat="false" ht="15.75" hidden="false" customHeight="false" outlineLevel="0" collapsed="false">
      <c r="C971" s="6"/>
    </row>
    <row r="972" customFormat="false" ht="15.75" hidden="false" customHeight="false" outlineLevel="0" collapsed="false">
      <c r="C972" s="6"/>
    </row>
    <row r="973" customFormat="false" ht="15.75" hidden="false" customHeight="false" outlineLevel="0" collapsed="false">
      <c r="C973" s="6"/>
    </row>
    <row r="974" customFormat="false" ht="15.75" hidden="false" customHeight="false" outlineLevel="0" collapsed="false">
      <c r="C974" s="6"/>
    </row>
    <row r="975" customFormat="false" ht="15.75" hidden="false" customHeight="false" outlineLevel="0" collapsed="false">
      <c r="C975" s="6"/>
    </row>
    <row r="976" customFormat="false" ht="15.75" hidden="false" customHeight="false" outlineLevel="0" collapsed="false">
      <c r="C976" s="6"/>
    </row>
    <row r="977" customFormat="false" ht="15.75" hidden="false" customHeight="false" outlineLevel="0" collapsed="false">
      <c r="C977" s="6"/>
    </row>
    <row r="978" customFormat="false" ht="15.75" hidden="false" customHeight="false" outlineLevel="0" collapsed="false">
      <c r="C978" s="6"/>
    </row>
    <row r="979" customFormat="false" ht="15.75" hidden="false" customHeight="false" outlineLevel="0" collapsed="false">
      <c r="C979" s="6"/>
    </row>
    <row r="980" customFormat="false" ht="15.75" hidden="false" customHeight="false" outlineLevel="0" collapsed="false">
      <c r="C980" s="6"/>
    </row>
    <row r="981" customFormat="false" ht="15.75" hidden="false" customHeight="false" outlineLevel="0" collapsed="false">
      <c r="C981" s="6"/>
    </row>
    <row r="982" customFormat="false" ht="15.75" hidden="false" customHeight="false" outlineLevel="0" collapsed="false">
      <c r="C982" s="6"/>
    </row>
    <row r="983" customFormat="false" ht="15.75" hidden="false" customHeight="false" outlineLevel="0" collapsed="false">
      <c r="C983" s="6"/>
    </row>
    <row r="984" customFormat="false" ht="15.75" hidden="false" customHeight="false" outlineLevel="0" collapsed="false">
      <c r="C984" s="6"/>
    </row>
    <row r="985" customFormat="false" ht="15.75" hidden="false" customHeight="false" outlineLevel="0" collapsed="false">
      <c r="C985" s="6"/>
    </row>
    <row r="986" customFormat="false" ht="15.75" hidden="false" customHeight="false" outlineLevel="0" collapsed="false">
      <c r="C986" s="6"/>
    </row>
    <row r="987" customFormat="false" ht="15.75" hidden="false" customHeight="false" outlineLevel="0" collapsed="false">
      <c r="C987" s="6"/>
    </row>
    <row r="988" customFormat="false" ht="15.75" hidden="false" customHeight="false" outlineLevel="0" collapsed="false">
      <c r="C988" s="6"/>
    </row>
    <row r="989" customFormat="false" ht="15.75" hidden="false" customHeight="false" outlineLevel="0" collapsed="false">
      <c r="C989" s="6"/>
    </row>
    <row r="990" customFormat="false" ht="15.75" hidden="false" customHeight="false" outlineLevel="0" collapsed="false">
      <c r="C990" s="6"/>
    </row>
    <row r="991" customFormat="false" ht="15.75" hidden="false" customHeight="false" outlineLevel="0" collapsed="false">
      <c r="C991" s="6"/>
    </row>
    <row r="992" customFormat="false" ht="15.75" hidden="false" customHeight="false" outlineLevel="0" collapsed="false">
      <c r="C992" s="6"/>
    </row>
    <row r="993" customFormat="false" ht="15.75" hidden="false" customHeight="false" outlineLevel="0" collapsed="false">
      <c r="C993" s="6"/>
    </row>
    <row r="994" customFormat="false" ht="15.75" hidden="false" customHeight="false" outlineLevel="0" collapsed="false">
      <c r="C994" s="6"/>
    </row>
    <row r="995" customFormat="false" ht="15.75" hidden="false" customHeight="false" outlineLevel="0" collapsed="false">
      <c r="C995" s="6"/>
    </row>
    <row r="996" customFormat="false" ht="15.75" hidden="false" customHeight="false" outlineLevel="0" collapsed="false">
      <c r="C996" s="6"/>
    </row>
    <row r="997" customFormat="false" ht="15.75" hidden="false" customHeight="false" outlineLevel="0" collapsed="false">
      <c r="C997" s="6"/>
    </row>
    <row r="998" customFormat="false" ht="15.75" hidden="false" customHeight="false" outlineLevel="0" collapsed="false">
      <c r="C998" s="6"/>
    </row>
    <row r="999" customFormat="false" ht="15.75" hidden="false" customHeight="false" outlineLevel="0" collapsed="false">
      <c r="C999" s="6"/>
    </row>
    <row r="1000" customFormat="false" ht="15.75" hidden="false" customHeight="false" outlineLevel="0" collapsed="false">
      <c r="C1000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E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2" min="1" style="0" width="22.72"/>
    <col collapsed="false" customWidth="true" hidden="false" outlineLevel="0" max="3" min="3" style="0" width="135.83"/>
  </cols>
  <sheetData>
    <row r="1" customFormat="false" ht="15.75" hidden="false" customHeight="false" outlineLevel="0" collapsed="false">
      <c r="A1" s="29" t="s">
        <v>1478</v>
      </c>
      <c r="B1" s="29" t="s">
        <v>1479</v>
      </c>
      <c r="C1" s="29" t="s">
        <v>1480</v>
      </c>
      <c r="D1" s="29"/>
      <c r="E1" s="29"/>
    </row>
    <row r="2" customFormat="false" ht="15.75" hidden="false" customHeight="false" outlineLevel="0" collapsed="false">
      <c r="A2" s="30" t="s">
        <v>264</v>
      </c>
      <c r="B2" s="30" t="s">
        <v>1481</v>
      </c>
      <c r="C2" s="30" t="s">
        <v>1482</v>
      </c>
      <c r="D2" s="30"/>
      <c r="E2" s="30"/>
    </row>
    <row r="3" customFormat="false" ht="15.75" hidden="false" customHeight="false" outlineLevel="0" collapsed="false">
      <c r="A3" s="30" t="s">
        <v>272</v>
      </c>
      <c r="B3" s="30" t="s">
        <v>1483</v>
      </c>
      <c r="C3" s="30" t="s">
        <v>1484</v>
      </c>
      <c r="D3" s="30"/>
      <c r="E3" s="30"/>
    </row>
    <row r="4" customFormat="false" ht="15.75" hidden="false" customHeight="false" outlineLevel="0" collapsed="false">
      <c r="A4" s="30" t="s">
        <v>285</v>
      </c>
      <c r="B4" s="30" t="s">
        <v>1485</v>
      </c>
      <c r="C4" s="30" t="s">
        <v>1486</v>
      </c>
      <c r="D4" s="30"/>
      <c r="E4" s="30"/>
    </row>
    <row r="5" customFormat="false" ht="15.75" hidden="false" customHeight="false" outlineLevel="0" collapsed="false">
      <c r="A5" s="30" t="s">
        <v>307</v>
      </c>
      <c r="B5" s="30" t="s">
        <v>1487</v>
      </c>
      <c r="C5" s="30" t="s">
        <v>1488</v>
      </c>
      <c r="D5" s="30"/>
      <c r="E5" s="30"/>
    </row>
    <row r="6" customFormat="false" ht="15.75" hidden="false" customHeight="false" outlineLevel="0" collapsed="false">
      <c r="A6" s="30" t="s">
        <v>345</v>
      </c>
      <c r="B6" s="30" t="s">
        <v>1489</v>
      </c>
      <c r="C6" s="30" t="s">
        <v>1490</v>
      </c>
      <c r="D6" s="30"/>
      <c r="E6" s="30"/>
    </row>
    <row r="7" customFormat="false" ht="15.75" hidden="false" customHeight="false" outlineLevel="0" collapsed="false">
      <c r="A7" s="30" t="s">
        <v>363</v>
      </c>
      <c r="B7" s="30" t="s">
        <v>1491</v>
      </c>
      <c r="C7" s="30"/>
      <c r="D7" s="30"/>
      <c r="E7" s="30"/>
    </row>
    <row r="8" customFormat="false" ht="15.75" hidden="false" customHeight="false" outlineLevel="0" collapsed="false">
      <c r="A8" s="30" t="s">
        <v>363</v>
      </c>
      <c r="B8" s="30" t="s">
        <v>1492</v>
      </c>
      <c r="C8" s="30"/>
      <c r="D8" s="30"/>
      <c r="E8" s="30"/>
    </row>
    <row r="9" customFormat="false" ht="15.75" hidden="false" customHeight="false" outlineLevel="0" collapsed="false">
      <c r="A9" s="30" t="s">
        <v>366</v>
      </c>
      <c r="B9" s="30" t="s">
        <v>1493</v>
      </c>
      <c r="C9" s="30" t="s">
        <v>1494</v>
      </c>
      <c r="D9" s="30"/>
      <c r="E9" s="30"/>
    </row>
    <row r="10" customFormat="false" ht="15.75" hidden="false" customHeight="false" outlineLevel="0" collapsed="false">
      <c r="A10" s="30" t="s">
        <v>391</v>
      </c>
      <c r="B10" s="30" t="s">
        <v>1495</v>
      </c>
      <c r="C10" s="30" t="s">
        <v>1496</v>
      </c>
      <c r="D10" s="30"/>
      <c r="E10" s="30"/>
    </row>
    <row r="11" customFormat="false" ht="15.75" hidden="false" customHeight="false" outlineLevel="0" collapsed="false">
      <c r="A11" s="30" t="s">
        <v>402</v>
      </c>
      <c r="B11" s="30" t="s">
        <v>1497</v>
      </c>
      <c r="C11" s="30"/>
      <c r="D11" s="30"/>
      <c r="E11" s="30"/>
    </row>
    <row r="12" customFormat="false" ht="15.75" hidden="false" customHeight="false" outlineLevel="0" collapsed="false">
      <c r="A12" s="30" t="s">
        <v>418</v>
      </c>
      <c r="B12" s="30" t="s">
        <v>1498</v>
      </c>
      <c r="C12" s="30" t="s">
        <v>1499</v>
      </c>
      <c r="D12" s="30"/>
      <c r="E12" s="30"/>
    </row>
    <row r="13" customFormat="false" ht="15.75" hidden="false" customHeight="false" outlineLevel="0" collapsed="false">
      <c r="A13" s="30" t="s">
        <v>418</v>
      </c>
      <c r="B13" s="30" t="s">
        <v>1500</v>
      </c>
      <c r="C13" s="30" t="s">
        <v>1501</v>
      </c>
      <c r="D13" s="30"/>
      <c r="E13" s="30"/>
    </row>
    <row r="14" customFormat="false" ht="15.75" hidden="false" customHeight="false" outlineLevel="0" collapsed="false">
      <c r="A14" s="30" t="s">
        <v>418</v>
      </c>
      <c r="B14" s="30" t="s">
        <v>1502</v>
      </c>
      <c r="C14" s="30" t="s">
        <v>1503</v>
      </c>
      <c r="D14" s="30"/>
      <c r="E14" s="30"/>
    </row>
    <row r="15" customFormat="false" ht="15.75" hidden="false" customHeight="false" outlineLevel="0" collapsed="false">
      <c r="A15" s="30" t="s">
        <v>418</v>
      </c>
      <c r="B15" s="30" t="s">
        <v>1504</v>
      </c>
      <c r="C15" s="30" t="s">
        <v>1505</v>
      </c>
      <c r="D15" s="30"/>
      <c r="E15" s="30"/>
    </row>
    <row r="16" customFormat="false" ht="15.75" hidden="false" customHeight="false" outlineLevel="0" collapsed="false">
      <c r="A16" s="30" t="s">
        <v>418</v>
      </c>
      <c r="B16" s="30" t="s">
        <v>1506</v>
      </c>
      <c r="C16" s="30" t="s">
        <v>1507</v>
      </c>
      <c r="D16" s="30"/>
      <c r="E16" s="30"/>
    </row>
    <row r="17" customFormat="false" ht="15.75" hidden="false" customHeight="false" outlineLevel="0" collapsed="false">
      <c r="A17" s="30" t="s">
        <v>418</v>
      </c>
      <c r="B17" s="30" t="s">
        <v>1508</v>
      </c>
      <c r="C17" s="30" t="s">
        <v>1509</v>
      </c>
      <c r="D17" s="30"/>
      <c r="E17" s="30"/>
    </row>
    <row r="18" customFormat="false" ht="15.75" hidden="false" customHeight="false" outlineLevel="0" collapsed="false">
      <c r="A18" s="30" t="s">
        <v>449</v>
      </c>
      <c r="B18" s="30" t="s">
        <v>1510</v>
      </c>
      <c r="C18" s="30" t="s">
        <v>1511</v>
      </c>
      <c r="D18" s="30"/>
      <c r="E18" s="30"/>
    </row>
    <row r="19" customFormat="false" ht="15.75" hidden="false" customHeight="false" outlineLevel="0" collapsed="false">
      <c r="A19" s="30" t="s">
        <v>427</v>
      </c>
      <c r="B19" s="30" t="s">
        <v>1512</v>
      </c>
      <c r="C19" s="30" t="s">
        <v>1513</v>
      </c>
      <c r="D19" s="30"/>
      <c r="E19" s="30"/>
    </row>
    <row r="20" customFormat="false" ht="15.75" hidden="false" customHeight="false" outlineLevel="0" collapsed="false">
      <c r="A20" s="30" t="s">
        <v>427</v>
      </c>
      <c r="B20" s="30" t="s">
        <v>1514</v>
      </c>
      <c r="C20" s="30" t="s">
        <v>1515</v>
      </c>
      <c r="D20" s="30"/>
      <c r="E20" s="30"/>
    </row>
    <row r="21" customFormat="false" ht="26.85" hidden="false" customHeight="false" outlineLevel="0" collapsed="false">
      <c r="A21" s="30" t="s">
        <v>483</v>
      </c>
      <c r="B21" s="30" t="s">
        <v>1516</v>
      </c>
      <c r="C21" s="31" t="s">
        <v>41</v>
      </c>
      <c r="D21" s="30"/>
      <c r="E21" s="30"/>
    </row>
    <row r="22" customFormat="false" ht="15.75" hidden="false" customHeight="false" outlineLevel="0" collapsed="false">
      <c r="A22" s="30" t="s">
        <v>483</v>
      </c>
      <c r="B22" s="30" t="s">
        <v>1517</v>
      </c>
      <c r="C22" s="30" t="s">
        <v>26</v>
      </c>
      <c r="D22" s="30"/>
      <c r="E22" s="30"/>
    </row>
    <row r="23" customFormat="false" ht="15.75" hidden="false" customHeight="false" outlineLevel="0" collapsed="false">
      <c r="A23" s="30" t="s">
        <v>483</v>
      </c>
      <c r="B23" s="30" t="s">
        <v>1518</v>
      </c>
      <c r="C23" s="30" t="s">
        <v>189</v>
      </c>
      <c r="D23" s="30"/>
      <c r="E23" s="30"/>
    </row>
    <row r="24" customFormat="false" ht="15.75" hidden="false" customHeight="false" outlineLevel="0" collapsed="false">
      <c r="A24" s="30" t="s">
        <v>483</v>
      </c>
      <c r="B24" s="30" t="s">
        <v>1519</v>
      </c>
      <c r="C24" s="30" t="s">
        <v>68</v>
      </c>
      <c r="D24" s="30"/>
      <c r="E24" s="30"/>
    </row>
    <row r="25" customFormat="false" ht="15.75" hidden="false" customHeight="false" outlineLevel="0" collapsed="false">
      <c r="A25" s="30" t="s">
        <v>483</v>
      </c>
      <c r="B25" s="30" t="s">
        <v>1520</v>
      </c>
      <c r="C25" s="30" t="s">
        <v>46</v>
      </c>
      <c r="D25" s="30"/>
      <c r="E25" s="30"/>
    </row>
    <row r="26" customFormat="false" ht="26.85" hidden="false" customHeight="false" outlineLevel="0" collapsed="false">
      <c r="A26" s="30" t="s">
        <v>483</v>
      </c>
      <c r="B26" s="30" t="s">
        <v>1521</v>
      </c>
      <c r="C26" s="31" t="s">
        <v>30</v>
      </c>
      <c r="D26" s="30"/>
      <c r="E26" s="30"/>
    </row>
    <row r="27" customFormat="false" ht="15.75" hidden="false" customHeight="false" outlineLevel="0" collapsed="false">
      <c r="A27" s="30" t="s">
        <v>483</v>
      </c>
      <c r="B27" s="30" t="s">
        <v>1522</v>
      </c>
      <c r="C27" s="30" t="s">
        <v>18</v>
      </c>
      <c r="D27" s="30"/>
      <c r="E27" s="30"/>
    </row>
    <row r="28" customFormat="false" ht="15.75" hidden="false" customHeight="false" outlineLevel="0" collapsed="false">
      <c r="A28" s="30" t="s">
        <v>483</v>
      </c>
      <c r="B28" s="30" t="s">
        <v>1523</v>
      </c>
      <c r="C28" s="30" t="s">
        <v>43</v>
      </c>
      <c r="D28" s="30"/>
      <c r="E28" s="30"/>
    </row>
    <row r="29" customFormat="false" ht="15.75" hidden="false" customHeight="false" outlineLevel="0" collapsed="false">
      <c r="A29" s="30" t="s">
        <v>483</v>
      </c>
      <c r="B29" s="30" t="s">
        <v>1524</v>
      </c>
      <c r="C29" s="30" t="s">
        <v>1525</v>
      </c>
      <c r="D29" s="30"/>
      <c r="E29" s="30"/>
    </row>
    <row r="30" customFormat="false" ht="15.75" hidden="false" customHeight="false" outlineLevel="0" collapsed="false">
      <c r="A30" s="30" t="s">
        <v>483</v>
      </c>
      <c r="B30" s="30" t="s">
        <v>1526</v>
      </c>
      <c r="C30" s="30" t="s">
        <v>1527</v>
      </c>
      <c r="D30" s="30"/>
      <c r="E30" s="30"/>
    </row>
    <row r="31" customFormat="false" ht="15.75" hidden="false" customHeight="false" outlineLevel="0" collapsed="false">
      <c r="A31" s="30" t="s">
        <v>483</v>
      </c>
      <c r="B31" s="30" t="s">
        <v>1528</v>
      </c>
      <c r="C31" s="30" t="s">
        <v>66</v>
      </c>
      <c r="D31" s="30"/>
      <c r="E31" s="30"/>
    </row>
    <row r="32" customFormat="false" ht="15.75" hidden="false" customHeight="false" outlineLevel="0" collapsed="false">
      <c r="A32" s="30" t="s">
        <v>483</v>
      </c>
      <c r="B32" s="30" t="s">
        <v>1529</v>
      </c>
      <c r="C32" s="30" t="s">
        <v>70</v>
      </c>
      <c r="D32" s="30"/>
      <c r="E32" s="30"/>
    </row>
    <row r="33" customFormat="false" ht="15.75" hidden="false" customHeight="false" outlineLevel="0" collapsed="false">
      <c r="A33" s="30" t="s">
        <v>483</v>
      </c>
      <c r="B33" s="30" t="s">
        <v>1530</v>
      </c>
      <c r="C33" s="30" t="s">
        <v>28</v>
      </c>
      <c r="D33" s="30"/>
      <c r="E33" s="30"/>
    </row>
    <row r="34" customFormat="false" ht="15.75" hidden="false" customHeight="false" outlineLevel="0" collapsed="false">
      <c r="A34" s="30" t="s">
        <v>483</v>
      </c>
      <c r="B34" s="30" t="s">
        <v>1531</v>
      </c>
      <c r="C34" s="30" t="s">
        <v>1532</v>
      </c>
      <c r="D34" s="30"/>
      <c r="E34" s="30"/>
    </row>
    <row r="35" customFormat="false" ht="15.75" hidden="false" customHeight="false" outlineLevel="0" collapsed="false">
      <c r="A35" s="30" t="s">
        <v>489</v>
      </c>
      <c r="B35" s="30" t="s">
        <v>1533</v>
      </c>
      <c r="C35" s="30" t="s">
        <v>1534</v>
      </c>
      <c r="D35" s="30"/>
      <c r="E35" s="30"/>
    </row>
    <row r="36" customFormat="false" ht="15.75" hidden="false" customHeight="false" outlineLevel="0" collapsed="false">
      <c r="A36" s="30" t="s">
        <v>492</v>
      </c>
      <c r="B36" s="30" t="s">
        <v>1535</v>
      </c>
      <c r="C36" s="30" t="s">
        <v>1536</v>
      </c>
      <c r="D36" s="30"/>
      <c r="E36" s="30"/>
    </row>
    <row r="37" customFormat="false" ht="15.75" hidden="false" customHeight="false" outlineLevel="0" collapsed="false">
      <c r="A37" s="30" t="s">
        <v>495</v>
      </c>
      <c r="B37" s="30" t="s">
        <v>1537</v>
      </c>
      <c r="C37" s="30" t="s">
        <v>1538</v>
      </c>
      <c r="D37" s="30"/>
      <c r="E37" s="30"/>
    </row>
    <row r="38" customFormat="false" ht="15.75" hidden="false" customHeight="false" outlineLevel="0" collapsed="false">
      <c r="A38" s="30" t="s">
        <v>518</v>
      </c>
      <c r="B38" s="30" t="s">
        <v>1539</v>
      </c>
      <c r="C38" s="30" t="s">
        <v>1540</v>
      </c>
      <c r="D38" s="30"/>
      <c r="E38" s="30"/>
    </row>
    <row r="39" customFormat="false" ht="15.75" hidden="false" customHeight="false" outlineLevel="0" collapsed="false">
      <c r="A39" s="30" t="s">
        <v>518</v>
      </c>
      <c r="B39" s="30" t="s">
        <v>1541</v>
      </c>
      <c r="C39" s="30" t="s">
        <v>1542</v>
      </c>
      <c r="D39" s="30"/>
      <c r="E39" s="30"/>
    </row>
    <row r="40" customFormat="false" ht="15.75" hidden="false" customHeight="false" outlineLevel="0" collapsed="false">
      <c r="A40" s="30" t="s">
        <v>549</v>
      </c>
      <c r="B40" s="30" t="s">
        <v>1543</v>
      </c>
      <c r="C40" s="30" t="s">
        <v>113</v>
      </c>
      <c r="D40" s="30"/>
      <c r="E40" s="30"/>
    </row>
    <row r="41" customFormat="false" ht="15.75" hidden="false" customHeight="false" outlineLevel="0" collapsed="false">
      <c r="A41" s="30" t="s">
        <v>583</v>
      </c>
      <c r="B41" s="30" t="s">
        <v>1544</v>
      </c>
      <c r="C41" s="30" t="s">
        <v>1545</v>
      </c>
      <c r="D41" s="30"/>
      <c r="E41" s="30"/>
    </row>
    <row r="42" customFormat="false" ht="15.75" hidden="false" customHeight="false" outlineLevel="0" collapsed="false">
      <c r="A42" s="30" t="s">
        <v>583</v>
      </c>
      <c r="B42" s="30" t="s">
        <v>1546</v>
      </c>
      <c r="C42" s="30" t="s">
        <v>1547</v>
      </c>
      <c r="D42" s="30"/>
      <c r="E42" s="30"/>
    </row>
    <row r="43" customFormat="false" ht="15.75" hidden="false" customHeight="false" outlineLevel="0" collapsed="false">
      <c r="A43" s="30" t="s">
        <v>583</v>
      </c>
      <c r="B43" s="30" t="s">
        <v>1548</v>
      </c>
      <c r="C43" s="30" t="s">
        <v>1549</v>
      </c>
      <c r="D43" s="30"/>
      <c r="E43" s="30"/>
    </row>
    <row r="44" customFormat="false" ht="15.75" hidden="false" customHeight="false" outlineLevel="0" collapsed="false">
      <c r="A44" s="30" t="s">
        <v>596</v>
      </c>
      <c r="B44" s="30" t="s">
        <v>1550</v>
      </c>
      <c r="C44" s="30" t="s">
        <v>1551</v>
      </c>
      <c r="D44" s="30"/>
      <c r="E44" s="30"/>
    </row>
    <row r="45" customFormat="false" ht="15.75" hidden="false" customHeight="false" outlineLevel="0" collapsed="false">
      <c r="A45" s="30" t="s">
        <v>606</v>
      </c>
      <c r="B45" s="30" t="s">
        <v>1552</v>
      </c>
      <c r="C45" s="30" t="s">
        <v>150</v>
      </c>
      <c r="D45" s="30"/>
      <c r="E45" s="30"/>
    </row>
    <row r="46" customFormat="false" ht="15.75" hidden="false" customHeight="false" outlineLevel="0" collapsed="false">
      <c r="A46" s="30" t="s">
        <v>606</v>
      </c>
      <c r="B46" s="30" t="s">
        <v>1553</v>
      </c>
      <c r="C46" s="30" t="s">
        <v>152</v>
      </c>
      <c r="D46" s="30"/>
      <c r="E46" s="30"/>
    </row>
    <row r="47" customFormat="false" ht="39.55" hidden="false" customHeight="false" outlineLevel="0" collapsed="false">
      <c r="A47" s="30" t="s">
        <v>606</v>
      </c>
      <c r="B47" s="30" t="s">
        <v>1554</v>
      </c>
      <c r="C47" s="31" t="s">
        <v>1555</v>
      </c>
      <c r="D47" s="30"/>
      <c r="E47" s="30"/>
    </row>
    <row r="48" customFormat="false" ht="15.75" hidden="false" customHeight="false" outlineLevel="0" collapsed="false">
      <c r="A48" s="30" t="s">
        <v>634</v>
      </c>
      <c r="B48" s="30" t="s">
        <v>1556</v>
      </c>
      <c r="C48" s="30" t="s">
        <v>1557</v>
      </c>
      <c r="D48" s="30"/>
      <c r="E48" s="30"/>
    </row>
    <row r="49" customFormat="false" ht="15.75" hidden="false" customHeight="false" outlineLevel="0" collapsed="false">
      <c r="A49" s="30" t="s">
        <v>644</v>
      </c>
      <c r="B49" s="30" t="s">
        <v>1558</v>
      </c>
      <c r="C49" s="30" t="s">
        <v>1559</v>
      </c>
      <c r="D49" s="30"/>
      <c r="E49" s="30"/>
    </row>
    <row r="50" customFormat="false" ht="15.75" hidden="false" customHeight="false" outlineLevel="0" collapsed="false">
      <c r="A50" s="30" t="s">
        <v>644</v>
      </c>
      <c r="B50" s="30" t="s">
        <v>1560</v>
      </c>
      <c r="C50" s="30" t="s">
        <v>1561</v>
      </c>
      <c r="D50" s="30"/>
      <c r="E50" s="30"/>
    </row>
    <row r="51" customFormat="false" ht="15.75" hidden="false" customHeight="false" outlineLevel="0" collapsed="false">
      <c r="A51" s="30" t="s">
        <v>709</v>
      </c>
      <c r="B51" s="30" t="s">
        <v>1562</v>
      </c>
      <c r="C51" s="30" t="s">
        <v>1563</v>
      </c>
      <c r="D51" s="30"/>
      <c r="E51" s="30"/>
    </row>
    <row r="52" customFormat="false" ht="15.75" hidden="false" customHeight="false" outlineLevel="0" collapsed="false">
      <c r="A52" s="30" t="s">
        <v>709</v>
      </c>
      <c r="B52" s="30" t="s">
        <v>1564</v>
      </c>
      <c r="C52" s="30" t="s">
        <v>1565</v>
      </c>
      <c r="D52" s="30"/>
      <c r="E52" s="30"/>
    </row>
    <row r="53" customFormat="false" ht="15.75" hidden="false" customHeight="false" outlineLevel="0" collapsed="false">
      <c r="A53" s="30" t="s">
        <v>712</v>
      </c>
      <c r="B53" s="30" t="s">
        <v>1566</v>
      </c>
      <c r="C53" s="30" t="s">
        <v>1567</v>
      </c>
      <c r="D53" s="30"/>
      <c r="E53" s="30"/>
    </row>
    <row r="54" customFormat="false" ht="15.75" hidden="false" customHeight="false" outlineLevel="0" collapsed="false">
      <c r="A54" s="30" t="s">
        <v>753</v>
      </c>
      <c r="B54" s="30" t="s">
        <v>1568</v>
      </c>
      <c r="C54" s="30" t="s">
        <v>259</v>
      </c>
      <c r="D54" s="30"/>
      <c r="E54" s="30"/>
    </row>
    <row r="55" customFormat="false" ht="15.75" hidden="false" customHeight="false" outlineLevel="0" collapsed="false">
      <c r="A55" s="30" t="s">
        <v>753</v>
      </c>
      <c r="B55" s="30" t="s">
        <v>1569</v>
      </c>
      <c r="C55" s="30" t="s">
        <v>35</v>
      </c>
      <c r="D55" s="30"/>
      <c r="E55" s="30"/>
    </row>
    <row r="56" customFormat="false" ht="15.75" hidden="false" customHeight="false" outlineLevel="0" collapsed="false">
      <c r="A56" s="30" t="s">
        <v>753</v>
      </c>
      <c r="B56" s="30" t="s">
        <v>1570</v>
      </c>
      <c r="C56" s="30" t="s">
        <v>72</v>
      </c>
      <c r="D56" s="30"/>
      <c r="E56" s="30"/>
    </row>
    <row r="57" customFormat="false" ht="15.75" hidden="false" customHeight="false" outlineLevel="0" collapsed="false">
      <c r="A57" s="30" t="s">
        <v>753</v>
      </c>
      <c r="B57" s="30" t="s">
        <v>1571</v>
      </c>
      <c r="C57" s="30" t="s">
        <v>64</v>
      </c>
      <c r="D57" s="30"/>
      <c r="E57" s="30"/>
    </row>
    <row r="58" customFormat="false" ht="15.75" hidden="false" customHeight="false" outlineLevel="0" collapsed="false">
      <c r="A58" s="30" t="s">
        <v>753</v>
      </c>
      <c r="B58" s="30" t="s">
        <v>1572</v>
      </c>
      <c r="C58" s="30" t="s">
        <v>32</v>
      </c>
      <c r="D58" s="30"/>
      <c r="E58" s="30"/>
    </row>
    <row r="59" customFormat="false" ht="26.85" hidden="false" customHeight="false" outlineLevel="0" collapsed="false">
      <c r="A59" s="30" t="s">
        <v>753</v>
      </c>
      <c r="B59" s="30" t="s">
        <v>1573</v>
      </c>
      <c r="C59" s="31" t="s">
        <v>50</v>
      </c>
      <c r="D59" s="30"/>
      <c r="E59" s="30"/>
    </row>
    <row r="60" customFormat="false" ht="15.75" hidden="false" customHeight="false" outlineLevel="0" collapsed="false">
      <c r="A60" s="30" t="s">
        <v>753</v>
      </c>
      <c r="B60" s="30" t="s">
        <v>1574</v>
      </c>
      <c r="C60" s="30" t="s">
        <v>41</v>
      </c>
      <c r="D60" s="30"/>
      <c r="E60" s="30"/>
    </row>
    <row r="61" customFormat="false" ht="15.75" hidden="false" customHeight="false" outlineLevel="0" collapsed="false">
      <c r="A61" s="30" t="s">
        <v>753</v>
      </c>
      <c r="B61" s="30" t="s">
        <v>1575</v>
      </c>
      <c r="C61" s="30" t="s">
        <v>26</v>
      </c>
      <c r="D61" s="30"/>
      <c r="E61" s="30"/>
    </row>
    <row r="62" customFormat="false" ht="15.75" hidden="false" customHeight="false" outlineLevel="0" collapsed="false">
      <c r="A62" s="30" t="s">
        <v>753</v>
      </c>
      <c r="B62" s="30" t="s">
        <v>1576</v>
      </c>
      <c r="C62" s="30" t="s">
        <v>189</v>
      </c>
      <c r="D62" s="30"/>
      <c r="E62" s="30"/>
    </row>
    <row r="63" customFormat="false" ht="26.85" hidden="false" customHeight="false" outlineLevel="0" collapsed="false">
      <c r="A63" s="30" t="s">
        <v>753</v>
      </c>
      <c r="B63" s="30" t="s">
        <v>1577</v>
      </c>
      <c r="C63" s="31" t="s">
        <v>68</v>
      </c>
      <c r="D63" s="30"/>
      <c r="E63" s="30"/>
    </row>
    <row r="64" customFormat="false" ht="15.75" hidden="false" customHeight="false" outlineLevel="0" collapsed="false">
      <c r="A64" s="30" t="s">
        <v>753</v>
      </c>
      <c r="B64" s="30" t="s">
        <v>1578</v>
      </c>
      <c r="C64" s="30" t="s">
        <v>46</v>
      </c>
      <c r="D64" s="30"/>
      <c r="E64" s="30"/>
    </row>
    <row r="65" customFormat="false" ht="26.85" hidden="false" customHeight="false" outlineLevel="0" collapsed="false">
      <c r="A65" s="30" t="s">
        <v>753</v>
      </c>
      <c r="B65" s="30" t="s">
        <v>1579</v>
      </c>
      <c r="C65" s="31" t="s">
        <v>20</v>
      </c>
      <c r="D65" s="30"/>
      <c r="E65" s="30"/>
    </row>
    <row r="66" customFormat="false" ht="15.75" hidden="false" customHeight="false" outlineLevel="0" collapsed="false">
      <c r="A66" s="30" t="s">
        <v>753</v>
      </c>
      <c r="B66" s="30" t="s">
        <v>1580</v>
      </c>
      <c r="C66" s="30" t="s">
        <v>30</v>
      </c>
      <c r="D66" s="30"/>
      <c r="E66" s="30"/>
    </row>
    <row r="67" customFormat="false" ht="15.75" hidden="false" customHeight="false" outlineLevel="0" collapsed="false">
      <c r="A67" s="30" t="s">
        <v>753</v>
      </c>
      <c r="B67" s="30" t="s">
        <v>1581</v>
      </c>
      <c r="C67" s="30" t="s">
        <v>18</v>
      </c>
      <c r="D67" s="30"/>
      <c r="E67" s="30"/>
    </row>
    <row r="68" customFormat="false" ht="15.75" hidden="false" customHeight="false" outlineLevel="0" collapsed="false">
      <c r="A68" s="30" t="s">
        <v>753</v>
      </c>
      <c r="B68" s="30" t="s">
        <v>1582</v>
      </c>
      <c r="C68" s="30" t="s">
        <v>54</v>
      </c>
      <c r="D68" s="30"/>
      <c r="E68" s="30"/>
    </row>
    <row r="69" customFormat="false" ht="15.75" hidden="false" customHeight="false" outlineLevel="0" collapsed="false">
      <c r="A69" s="30" t="s">
        <v>753</v>
      </c>
      <c r="B69" s="30" t="s">
        <v>1583</v>
      </c>
      <c r="C69" s="30" t="s">
        <v>43</v>
      </c>
      <c r="D69" s="30"/>
      <c r="E69" s="30"/>
    </row>
    <row r="70" customFormat="false" ht="15.75" hidden="false" customHeight="false" outlineLevel="0" collapsed="false">
      <c r="A70" s="30" t="s">
        <v>753</v>
      </c>
      <c r="B70" s="30" t="s">
        <v>1584</v>
      </c>
      <c r="C70" s="30" t="s">
        <v>48</v>
      </c>
      <c r="D70" s="30"/>
      <c r="E70" s="30"/>
    </row>
    <row r="71" customFormat="false" ht="15.75" hidden="false" customHeight="false" outlineLevel="0" collapsed="false">
      <c r="A71" s="30" t="s">
        <v>753</v>
      </c>
      <c r="B71" s="30" t="s">
        <v>1585</v>
      </c>
      <c r="C71" s="30" t="s">
        <v>62</v>
      </c>
      <c r="D71" s="30"/>
      <c r="E71" s="30"/>
    </row>
    <row r="72" customFormat="false" ht="15.75" hidden="false" customHeight="false" outlineLevel="0" collapsed="false">
      <c r="A72" s="30" t="s">
        <v>753</v>
      </c>
      <c r="B72" s="30" t="s">
        <v>1586</v>
      </c>
      <c r="C72" s="30" t="s">
        <v>66</v>
      </c>
      <c r="D72" s="30"/>
      <c r="E72" s="30"/>
    </row>
    <row r="73" customFormat="false" ht="15.75" hidden="false" customHeight="false" outlineLevel="0" collapsed="false">
      <c r="A73" s="30" t="s">
        <v>753</v>
      </c>
      <c r="B73" s="30" t="s">
        <v>1587</v>
      </c>
      <c r="C73" s="30" t="s">
        <v>70</v>
      </c>
      <c r="D73" s="30"/>
      <c r="E73" s="30"/>
    </row>
    <row r="74" customFormat="false" ht="15.75" hidden="false" customHeight="false" outlineLevel="0" collapsed="false">
      <c r="A74" s="30" t="s">
        <v>753</v>
      </c>
      <c r="B74" s="30" t="s">
        <v>1588</v>
      </c>
      <c r="C74" s="30" t="s">
        <v>28</v>
      </c>
      <c r="D74" s="30"/>
      <c r="E74" s="30"/>
    </row>
    <row r="75" customFormat="false" ht="15.75" hidden="false" customHeight="false" outlineLevel="0" collapsed="false">
      <c r="A75" s="30" t="s">
        <v>753</v>
      </c>
      <c r="B75" s="30" t="s">
        <v>1589</v>
      </c>
      <c r="C75" s="30" t="s">
        <v>37</v>
      </c>
      <c r="D75" s="30"/>
      <c r="E75" s="30"/>
    </row>
    <row r="76" customFormat="false" ht="15.75" hidden="false" customHeight="false" outlineLevel="0" collapsed="false">
      <c r="A76" s="30" t="s">
        <v>753</v>
      </c>
      <c r="B76" s="30" t="s">
        <v>1590</v>
      </c>
      <c r="C76" s="30" t="s">
        <v>60</v>
      </c>
      <c r="D76" s="30"/>
      <c r="E76" s="30"/>
    </row>
    <row r="77" customFormat="false" ht="15.75" hidden="false" customHeight="false" outlineLevel="0" collapsed="false">
      <c r="A77" s="30" t="s">
        <v>753</v>
      </c>
      <c r="B77" s="30" t="s">
        <v>1591</v>
      </c>
      <c r="C77" s="30" t="s">
        <v>58</v>
      </c>
      <c r="D77" s="30"/>
      <c r="E77" s="30"/>
    </row>
    <row r="78" customFormat="false" ht="15.75" hidden="false" customHeight="false" outlineLevel="0" collapsed="false">
      <c r="A78" s="30" t="s">
        <v>753</v>
      </c>
      <c r="B78" s="30" t="s">
        <v>1592</v>
      </c>
      <c r="C78" s="30" t="s">
        <v>52</v>
      </c>
      <c r="D78" s="30"/>
      <c r="E78" s="30"/>
    </row>
    <row r="79" customFormat="false" ht="15.75" hidden="false" customHeight="false" outlineLevel="0" collapsed="false">
      <c r="A79" s="30" t="s">
        <v>753</v>
      </c>
      <c r="B79" s="30" t="s">
        <v>1593</v>
      </c>
      <c r="C79" s="30" t="s">
        <v>230</v>
      </c>
      <c r="D79" s="30"/>
      <c r="E79" s="30"/>
    </row>
    <row r="80" customFormat="false" ht="39.55" hidden="false" customHeight="false" outlineLevel="0" collapsed="false">
      <c r="A80" s="30" t="s">
        <v>753</v>
      </c>
      <c r="B80" s="30" t="s">
        <v>1594</v>
      </c>
      <c r="C80" s="31" t="s">
        <v>56</v>
      </c>
      <c r="D80" s="30"/>
      <c r="E80" s="30"/>
    </row>
    <row r="81" customFormat="false" ht="26.85" hidden="false" customHeight="false" outlineLevel="0" collapsed="false">
      <c r="A81" s="30" t="s">
        <v>753</v>
      </c>
      <c r="B81" s="30" t="s">
        <v>1595</v>
      </c>
      <c r="C81" s="31" t="s">
        <v>39</v>
      </c>
      <c r="D81" s="30"/>
      <c r="E81" s="30"/>
    </row>
    <row r="82" customFormat="false" ht="15.75" hidden="false" customHeight="false" outlineLevel="0" collapsed="false">
      <c r="A82" s="30" t="s">
        <v>753</v>
      </c>
      <c r="B82" s="30" t="s">
        <v>1596</v>
      </c>
      <c r="C82" s="30" t="s">
        <v>172</v>
      </c>
      <c r="D82" s="30"/>
      <c r="E82" s="30"/>
    </row>
    <row r="83" customFormat="false" ht="52.2" hidden="false" customHeight="false" outlineLevel="0" collapsed="false">
      <c r="A83" s="30" t="s">
        <v>753</v>
      </c>
      <c r="B83" s="30" t="s">
        <v>1597</v>
      </c>
      <c r="C83" s="31" t="s">
        <v>14</v>
      </c>
      <c r="D83" s="30"/>
      <c r="E83" s="30"/>
    </row>
    <row r="84" customFormat="false" ht="15.75" hidden="false" customHeight="false" outlineLevel="0" collapsed="false">
      <c r="A84" s="30" t="s">
        <v>753</v>
      </c>
      <c r="B84" s="30" t="s">
        <v>1598</v>
      </c>
      <c r="C84" s="30" t="s">
        <v>24</v>
      </c>
      <c r="D84" s="30"/>
      <c r="E84" s="30"/>
    </row>
    <row r="85" customFormat="false" ht="15.75" hidden="false" customHeight="false" outlineLevel="0" collapsed="false">
      <c r="A85" s="30" t="s">
        <v>753</v>
      </c>
      <c r="B85" s="30" t="s">
        <v>1599</v>
      </c>
      <c r="C85" s="30" t="s">
        <v>74</v>
      </c>
      <c r="D85" s="30"/>
      <c r="E85" s="30"/>
    </row>
    <row r="86" customFormat="false" ht="15.75" hidden="false" customHeight="false" outlineLevel="0" collapsed="false">
      <c r="A86" s="30" t="s">
        <v>753</v>
      </c>
      <c r="B86" s="30" t="s">
        <v>1600</v>
      </c>
      <c r="C86" s="30" t="s">
        <v>1601</v>
      </c>
      <c r="D86" s="30"/>
      <c r="E86" s="30"/>
    </row>
    <row r="87" customFormat="false" ht="15.75" hidden="false" customHeight="false" outlineLevel="0" collapsed="false">
      <c r="A87" s="30" t="s">
        <v>753</v>
      </c>
      <c r="B87" s="30" t="s">
        <v>1602</v>
      </c>
      <c r="C87" s="30" t="s">
        <v>1603</v>
      </c>
      <c r="D87" s="30"/>
      <c r="E87" s="30"/>
    </row>
    <row r="88" customFormat="false" ht="15.75" hidden="false" customHeight="false" outlineLevel="0" collapsed="false">
      <c r="A88" s="30" t="s">
        <v>753</v>
      </c>
      <c r="B88" s="30" t="s">
        <v>1604</v>
      </c>
      <c r="C88" s="30" t="s">
        <v>1605</v>
      </c>
      <c r="D88" s="30"/>
      <c r="E88" s="30"/>
    </row>
    <row r="89" customFormat="false" ht="15.75" hidden="false" customHeight="false" outlineLevel="0" collapsed="false">
      <c r="A89" s="30" t="s">
        <v>753</v>
      </c>
      <c r="B89" s="30" t="s">
        <v>1606</v>
      </c>
      <c r="C89" s="30" t="s">
        <v>16</v>
      </c>
      <c r="D89" s="30"/>
      <c r="E89" s="30"/>
    </row>
    <row r="90" customFormat="false" ht="15.75" hidden="false" customHeight="false" outlineLevel="0" collapsed="false">
      <c r="A90" s="30" t="s">
        <v>753</v>
      </c>
      <c r="B90" s="30" t="s">
        <v>1607</v>
      </c>
      <c r="C90" s="30" t="s">
        <v>22</v>
      </c>
      <c r="D90" s="30"/>
      <c r="E90" s="30"/>
    </row>
    <row r="91" customFormat="false" ht="15.75" hidden="false" customHeight="false" outlineLevel="0" collapsed="false">
      <c r="A91" s="30" t="s">
        <v>755</v>
      </c>
      <c r="B91" s="30" t="s">
        <v>1608</v>
      </c>
      <c r="C91" s="30" t="s">
        <v>139</v>
      </c>
      <c r="D91" s="30"/>
      <c r="E91" s="30"/>
    </row>
    <row r="92" customFormat="false" ht="15.75" hidden="false" customHeight="false" outlineLevel="0" collapsed="false">
      <c r="A92" s="30" t="s">
        <v>755</v>
      </c>
      <c r="B92" s="30" t="s">
        <v>1609</v>
      </c>
      <c r="C92" s="30" t="s">
        <v>1610</v>
      </c>
      <c r="D92" s="30"/>
      <c r="E92" s="30"/>
    </row>
    <row r="93" customFormat="false" ht="15.75" hidden="false" customHeight="false" outlineLevel="0" collapsed="false">
      <c r="A93" s="30" t="s">
        <v>761</v>
      </c>
      <c r="B93" s="30" t="s">
        <v>1611</v>
      </c>
      <c r="C93" s="30" t="s">
        <v>1612</v>
      </c>
      <c r="D93" s="30"/>
      <c r="E93" s="30"/>
    </row>
    <row r="94" customFormat="false" ht="26.85" hidden="false" customHeight="false" outlineLevel="0" collapsed="false">
      <c r="A94" s="30" t="s">
        <v>761</v>
      </c>
      <c r="B94" s="30" t="s">
        <v>1613</v>
      </c>
      <c r="C94" s="31" t="s">
        <v>1614</v>
      </c>
      <c r="D94" s="30"/>
      <c r="E94" s="30"/>
    </row>
    <row r="95" customFormat="false" ht="15.75" hidden="false" customHeight="false" outlineLevel="0" collapsed="false">
      <c r="A95" s="30" t="s">
        <v>761</v>
      </c>
      <c r="B95" s="30" t="s">
        <v>1615</v>
      </c>
      <c r="C95" s="30" t="s">
        <v>1616</v>
      </c>
      <c r="D95" s="30"/>
      <c r="E95" s="30"/>
    </row>
    <row r="96" customFormat="false" ht="15.75" hidden="false" customHeight="false" outlineLevel="0" collapsed="false">
      <c r="A96" s="30" t="s">
        <v>770</v>
      </c>
      <c r="B96" s="30" t="s">
        <v>1617</v>
      </c>
      <c r="C96" s="30" t="s">
        <v>1618</v>
      </c>
      <c r="D96" s="30"/>
      <c r="E96" s="30"/>
    </row>
    <row r="97" customFormat="false" ht="15.75" hidden="false" customHeight="false" outlineLevel="0" collapsed="false">
      <c r="A97" s="30" t="s">
        <v>784</v>
      </c>
      <c r="B97" s="30" t="s">
        <v>1619</v>
      </c>
      <c r="C97" s="30" t="s">
        <v>132</v>
      </c>
      <c r="D97" s="30"/>
      <c r="E97" s="30"/>
    </row>
    <row r="98" customFormat="false" ht="15.75" hidden="false" customHeight="false" outlineLevel="0" collapsed="false">
      <c r="A98" s="30" t="s">
        <v>786</v>
      </c>
      <c r="B98" s="30" t="s">
        <v>1620</v>
      </c>
      <c r="C98" s="30" t="s">
        <v>1621</v>
      </c>
      <c r="D98" s="30"/>
      <c r="E98" s="30"/>
    </row>
    <row r="99" customFormat="false" ht="15.75" hidden="false" customHeight="false" outlineLevel="0" collapsed="false">
      <c r="A99" s="30" t="s">
        <v>786</v>
      </c>
      <c r="B99" s="30" t="s">
        <v>1622</v>
      </c>
      <c r="C99" s="30" t="s">
        <v>1623</v>
      </c>
      <c r="D99" s="30"/>
      <c r="E99" s="30"/>
    </row>
    <row r="100" customFormat="false" ht="15.75" hidden="false" customHeight="false" outlineLevel="0" collapsed="false">
      <c r="A100" s="30" t="s">
        <v>786</v>
      </c>
      <c r="B100" s="30" t="s">
        <v>1624</v>
      </c>
      <c r="C100" s="30" t="s">
        <v>1625</v>
      </c>
      <c r="D100" s="30"/>
      <c r="E100" s="30"/>
    </row>
    <row r="101" customFormat="false" ht="15.75" hidden="false" customHeight="false" outlineLevel="0" collapsed="false">
      <c r="A101" s="30" t="s">
        <v>797</v>
      </c>
      <c r="B101" s="30" t="s">
        <v>1626</v>
      </c>
      <c r="C101" s="30" t="s">
        <v>1627</v>
      </c>
      <c r="D101" s="30"/>
      <c r="E101" s="30"/>
    </row>
    <row r="102" customFormat="false" ht="15.75" hidden="false" customHeight="false" outlineLevel="0" collapsed="false">
      <c r="A102" s="30" t="s">
        <v>797</v>
      </c>
      <c r="B102" s="30" t="s">
        <v>1628</v>
      </c>
      <c r="C102" s="30" t="s">
        <v>1629</v>
      </c>
      <c r="D102" s="30"/>
      <c r="E102" s="30"/>
    </row>
    <row r="103" customFormat="false" ht="15.75" hidden="false" customHeight="false" outlineLevel="0" collapsed="false">
      <c r="A103" s="30" t="s">
        <v>797</v>
      </c>
      <c r="B103" s="30" t="s">
        <v>1630</v>
      </c>
      <c r="C103" s="30" t="s">
        <v>1631</v>
      </c>
      <c r="D103" s="30"/>
      <c r="E103" s="30"/>
    </row>
    <row r="104" customFormat="false" ht="15.75" hidden="false" customHeight="false" outlineLevel="0" collapsed="false">
      <c r="A104" s="30" t="s">
        <v>797</v>
      </c>
      <c r="B104" s="30" t="s">
        <v>1632</v>
      </c>
      <c r="C104" s="30" t="s">
        <v>1633</v>
      </c>
      <c r="D104" s="30"/>
      <c r="E104" s="30"/>
    </row>
    <row r="105" customFormat="false" ht="15.75" hidden="false" customHeight="false" outlineLevel="0" collapsed="false">
      <c r="A105" s="30" t="s">
        <v>811</v>
      </c>
      <c r="B105" s="30" t="s">
        <v>1634</v>
      </c>
      <c r="C105" s="30" t="s">
        <v>1635</v>
      </c>
      <c r="D105" s="30"/>
      <c r="E105" s="30"/>
    </row>
    <row r="106" customFormat="false" ht="15.75" hidden="false" customHeight="false" outlineLevel="0" collapsed="false">
      <c r="A106" s="30" t="s">
        <v>811</v>
      </c>
      <c r="B106" s="30" t="s">
        <v>1636</v>
      </c>
      <c r="C106" s="30" t="s">
        <v>1637</v>
      </c>
      <c r="D106" s="30"/>
      <c r="E106" s="30"/>
    </row>
    <row r="107" customFormat="false" ht="15.75" hidden="false" customHeight="false" outlineLevel="0" collapsed="false">
      <c r="A107" s="30" t="s">
        <v>811</v>
      </c>
      <c r="B107" s="30" t="s">
        <v>1638</v>
      </c>
      <c r="C107" s="30" t="s">
        <v>1639</v>
      </c>
      <c r="D107" s="30"/>
      <c r="E107" s="30"/>
    </row>
    <row r="108" customFormat="false" ht="15.75" hidden="false" customHeight="false" outlineLevel="0" collapsed="false">
      <c r="A108" s="30" t="s">
        <v>811</v>
      </c>
      <c r="B108" s="30" t="s">
        <v>1640</v>
      </c>
      <c r="C108" s="30" t="s">
        <v>1641</v>
      </c>
      <c r="D108" s="30"/>
      <c r="E108" s="30"/>
    </row>
    <row r="109" customFormat="false" ht="15.75" hidden="false" customHeight="false" outlineLevel="0" collapsed="false">
      <c r="A109" s="30" t="s">
        <v>817</v>
      </c>
      <c r="B109" s="30" t="s">
        <v>1642</v>
      </c>
      <c r="C109" s="30" t="s">
        <v>1643</v>
      </c>
      <c r="D109" s="30"/>
      <c r="E109" s="30"/>
    </row>
    <row r="110" customFormat="false" ht="26.85" hidden="false" customHeight="false" outlineLevel="0" collapsed="false">
      <c r="A110" s="30" t="s">
        <v>853</v>
      </c>
      <c r="B110" s="30" t="s">
        <v>1644</v>
      </c>
      <c r="C110" s="31" t="s">
        <v>1645</v>
      </c>
      <c r="D110" s="30"/>
      <c r="E110" s="30"/>
    </row>
    <row r="111" customFormat="false" ht="15.75" hidden="false" customHeight="false" outlineLevel="0" collapsed="false">
      <c r="A111" s="30" t="s">
        <v>988</v>
      </c>
      <c r="B111" s="30" t="s">
        <v>1646</v>
      </c>
      <c r="C111" s="30" t="s">
        <v>1647</v>
      </c>
      <c r="D111" s="30"/>
      <c r="E111" s="30"/>
    </row>
    <row r="112" customFormat="false" ht="39.55" hidden="false" customHeight="false" outlineLevel="0" collapsed="false">
      <c r="A112" s="30" t="s">
        <v>1009</v>
      </c>
      <c r="B112" s="30" t="s">
        <v>1648</v>
      </c>
      <c r="C112" s="31" t="s">
        <v>1649</v>
      </c>
      <c r="D112" s="30"/>
      <c r="E112" s="30"/>
    </row>
    <row r="113" customFormat="false" ht="15.75" hidden="false" customHeight="false" outlineLevel="0" collapsed="false">
      <c r="A113" s="30" t="s">
        <v>1013</v>
      </c>
      <c r="B113" s="30" t="s">
        <v>1650</v>
      </c>
      <c r="C113" s="30" t="s">
        <v>1651</v>
      </c>
      <c r="D113" s="30"/>
      <c r="E113" s="30"/>
    </row>
    <row r="114" customFormat="false" ht="15.75" hidden="false" customHeight="false" outlineLevel="0" collapsed="false">
      <c r="A114" s="30" t="s">
        <v>1018</v>
      </c>
      <c r="B114" s="30" t="s">
        <v>1652</v>
      </c>
      <c r="C114" s="30" t="s">
        <v>192</v>
      </c>
      <c r="D114" s="30"/>
      <c r="E114" s="30"/>
    </row>
    <row r="115" customFormat="false" ht="15.75" hidden="false" customHeight="false" outlineLevel="0" collapsed="false">
      <c r="A115" s="30" t="s">
        <v>1018</v>
      </c>
      <c r="B115" s="30" t="s">
        <v>1653</v>
      </c>
      <c r="C115" s="30" t="s">
        <v>1654</v>
      </c>
      <c r="D115" s="30"/>
      <c r="E115" s="30"/>
    </row>
    <row r="116" customFormat="false" ht="15.75" hidden="false" customHeight="false" outlineLevel="0" collapsed="false">
      <c r="A116" s="30" t="s">
        <v>1018</v>
      </c>
      <c r="B116" s="30" t="s">
        <v>1655</v>
      </c>
      <c r="C116" s="30" t="s">
        <v>1656</v>
      </c>
      <c r="D116" s="30"/>
      <c r="E116" s="30"/>
    </row>
    <row r="117" customFormat="false" ht="15.75" hidden="false" customHeight="false" outlineLevel="0" collapsed="false">
      <c r="A117" s="30" t="s">
        <v>1018</v>
      </c>
      <c r="B117" s="30" t="s">
        <v>1657</v>
      </c>
      <c r="C117" s="30" t="s">
        <v>1658</v>
      </c>
      <c r="D117" s="30"/>
      <c r="E117" s="30"/>
    </row>
    <row r="118" customFormat="false" ht="15.75" hidden="false" customHeight="false" outlineLevel="0" collapsed="false">
      <c r="A118" s="30" t="s">
        <v>1060</v>
      </c>
      <c r="B118" s="30" t="s">
        <v>1659</v>
      </c>
      <c r="C118" s="30" t="s">
        <v>1660</v>
      </c>
      <c r="D118" s="30"/>
      <c r="E118" s="30"/>
    </row>
    <row r="119" customFormat="false" ht="15.75" hidden="false" customHeight="false" outlineLevel="0" collapsed="false">
      <c r="A119" s="30" t="s">
        <v>1060</v>
      </c>
      <c r="B119" s="30" t="s">
        <v>1661</v>
      </c>
      <c r="C119" s="30" t="s">
        <v>1662</v>
      </c>
      <c r="D119" s="30"/>
      <c r="E119" s="30"/>
    </row>
    <row r="120" customFormat="false" ht="15.75" hidden="false" customHeight="false" outlineLevel="0" collapsed="false">
      <c r="A120" s="30" t="s">
        <v>1068</v>
      </c>
      <c r="B120" s="30" t="s">
        <v>1663</v>
      </c>
      <c r="C120" s="30" t="s">
        <v>200</v>
      </c>
      <c r="D120" s="30"/>
      <c r="E120" s="30"/>
    </row>
    <row r="121" customFormat="false" ht="15.75" hidden="false" customHeight="false" outlineLevel="0" collapsed="false">
      <c r="A121" s="30" t="s">
        <v>1068</v>
      </c>
      <c r="B121" s="30" t="s">
        <v>1664</v>
      </c>
      <c r="C121" s="30" t="s">
        <v>1665</v>
      </c>
      <c r="D121" s="30"/>
      <c r="E121" s="30"/>
    </row>
    <row r="122" customFormat="false" ht="15.75" hidden="false" customHeight="false" outlineLevel="0" collapsed="false">
      <c r="A122" s="30" t="s">
        <v>1088</v>
      </c>
      <c r="B122" s="30" t="s">
        <v>1666</v>
      </c>
      <c r="C122" s="30" t="s">
        <v>120</v>
      </c>
      <c r="D122" s="30"/>
      <c r="E122" s="30"/>
    </row>
    <row r="123" customFormat="false" ht="15.75" hidden="false" customHeight="false" outlineLevel="0" collapsed="false">
      <c r="A123" s="30" t="s">
        <v>1088</v>
      </c>
      <c r="B123" s="30" t="s">
        <v>1667</v>
      </c>
      <c r="C123" s="30" t="s">
        <v>1668</v>
      </c>
      <c r="D123" s="30"/>
      <c r="E123" s="30"/>
    </row>
    <row r="124" customFormat="false" ht="15.75" hidden="false" customHeight="false" outlineLevel="0" collapsed="false">
      <c r="A124" s="30" t="s">
        <v>1088</v>
      </c>
      <c r="B124" s="30" t="s">
        <v>1669</v>
      </c>
      <c r="C124" s="30" t="s">
        <v>1670</v>
      </c>
      <c r="D124" s="30"/>
      <c r="E124" s="30"/>
    </row>
    <row r="125" customFormat="false" ht="52.2" hidden="false" customHeight="false" outlineLevel="0" collapsed="false">
      <c r="A125" s="30" t="s">
        <v>1088</v>
      </c>
      <c r="B125" s="30" t="s">
        <v>1671</v>
      </c>
      <c r="C125" s="31" t="s">
        <v>1672</v>
      </c>
      <c r="D125" s="30"/>
      <c r="E125" s="30"/>
    </row>
    <row r="126" customFormat="false" ht="52.2" hidden="false" customHeight="false" outlineLevel="0" collapsed="false">
      <c r="A126" s="30" t="s">
        <v>1088</v>
      </c>
      <c r="B126" s="30" t="s">
        <v>1673</v>
      </c>
      <c r="C126" s="31" t="s">
        <v>1674</v>
      </c>
      <c r="D126" s="30"/>
      <c r="E126" s="30"/>
    </row>
    <row r="127" customFormat="false" ht="15.75" hidden="false" customHeight="false" outlineLevel="0" collapsed="false">
      <c r="A127" s="30" t="s">
        <v>1088</v>
      </c>
      <c r="B127" s="30" t="s">
        <v>1675</v>
      </c>
      <c r="C127" s="30" t="s">
        <v>1676</v>
      </c>
      <c r="D127" s="30"/>
      <c r="E127" s="30"/>
    </row>
    <row r="128" customFormat="false" ht="15.75" hidden="false" customHeight="false" outlineLevel="0" collapsed="false">
      <c r="A128" s="30" t="s">
        <v>1095</v>
      </c>
      <c r="B128" s="30" t="s">
        <v>1677</v>
      </c>
      <c r="C128" s="30" t="s">
        <v>1678</v>
      </c>
      <c r="D128" s="30"/>
      <c r="E128" s="30"/>
    </row>
    <row r="129" customFormat="false" ht="15.75" hidden="false" customHeight="false" outlineLevel="0" collapsed="false">
      <c r="A129" s="30" t="s">
        <v>1095</v>
      </c>
      <c r="B129" s="30" t="s">
        <v>1679</v>
      </c>
      <c r="C129" s="30" t="s">
        <v>1680</v>
      </c>
      <c r="D129" s="30"/>
      <c r="E129" s="30"/>
    </row>
    <row r="130" customFormat="false" ht="15.75" hidden="false" customHeight="false" outlineLevel="0" collapsed="false">
      <c r="A130" s="30" t="s">
        <v>1095</v>
      </c>
      <c r="B130" s="30" t="s">
        <v>1681</v>
      </c>
      <c r="C130" s="30" t="s">
        <v>1682</v>
      </c>
      <c r="D130" s="30"/>
      <c r="E130" s="30"/>
    </row>
    <row r="131" customFormat="false" ht="15.75" hidden="false" customHeight="false" outlineLevel="0" collapsed="false">
      <c r="A131" s="30" t="s">
        <v>1106</v>
      </c>
      <c r="B131" s="30" t="s">
        <v>1683</v>
      </c>
      <c r="C131" s="30" t="s">
        <v>246</v>
      </c>
      <c r="D131" s="30"/>
      <c r="E131" s="30"/>
    </row>
    <row r="132" customFormat="false" ht="15.75" hidden="false" customHeight="false" outlineLevel="0" collapsed="false">
      <c r="A132" s="30" t="s">
        <v>1117</v>
      </c>
      <c r="B132" s="30" t="s">
        <v>1684</v>
      </c>
      <c r="C132" s="30" t="s">
        <v>182</v>
      </c>
      <c r="D132" s="30"/>
      <c r="E132" s="30"/>
    </row>
    <row r="133" customFormat="false" ht="15.75" hidden="false" customHeight="false" outlineLevel="0" collapsed="false">
      <c r="A133" s="30" t="s">
        <v>1121</v>
      </c>
      <c r="B133" s="30" t="s">
        <v>1685</v>
      </c>
      <c r="C133" s="30" t="s">
        <v>102</v>
      </c>
      <c r="D133" s="30"/>
      <c r="E133" s="30"/>
    </row>
    <row r="134" customFormat="false" ht="15.75" hidden="false" customHeight="false" outlineLevel="0" collapsed="false">
      <c r="A134" s="30" t="s">
        <v>1121</v>
      </c>
      <c r="B134" s="30" t="s">
        <v>1686</v>
      </c>
      <c r="C134" s="30" t="s">
        <v>88</v>
      </c>
      <c r="D134" s="30"/>
      <c r="E134" s="30"/>
    </row>
    <row r="135" customFormat="false" ht="15.75" hidden="false" customHeight="false" outlineLevel="0" collapsed="false">
      <c r="A135" s="30" t="s">
        <v>1121</v>
      </c>
      <c r="B135" s="30" t="s">
        <v>1687</v>
      </c>
      <c r="C135" s="30" t="s">
        <v>98</v>
      </c>
      <c r="D135" s="30"/>
      <c r="E135" s="30"/>
    </row>
    <row r="136" customFormat="false" ht="26.85" hidden="false" customHeight="false" outlineLevel="0" collapsed="false">
      <c r="A136" s="30" t="s">
        <v>1121</v>
      </c>
      <c r="B136" s="30" t="s">
        <v>1688</v>
      </c>
      <c r="C136" s="31" t="s">
        <v>83</v>
      </c>
      <c r="D136" s="30"/>
      <c r="E136" s="30"/>
    </row>
    <row r="137" customFormat="false" ht="15.75" hidden="false" customHeight="false" outlineLevel="0" collapsed="false">
      <c r="A137" s="30" t="s">
        <v>1121</v>
      </c>
      <c r="B137" s="30" t="s">
        <v>1689</v>
      </c>
      <c r="C137" s="30" t="s">
        <v>106</v>
      </c>
      <c r="D137" s="30"/>
      <c r="E137" s="30"/>
    </row>
    <row r="138" customFormat="false" ht="15.75" hidden="false" customHeight="false" outlineLevel="0" collapsed="false">
      <c r="A138" s="30" t="s">
        <v>1121</v>
      </c>
      <c r="B138" s="30" t="s">
        <v>1690</v>
      </c>
      <c r="C138" s="30" t="s">
        <v>86</v>
      </c>
      <c r="D138" s="30"/>
      <c r="E138" s="30"/>
    </row>
    <row r="139" customFormat="false" ht="15.75" hidden="false" customHeight="false" outlineLevel="0" collapsed="false">
      <c r="A139" s="30" t="s">
        <v>1121</v>
      </c>
      <c r="B139" s="30" t="s">
        <v>1691</v>
      </c>
      <c r="C139" s="30" t="s">
        <v>92</v>
      </c>
      <c r="D139" s="30"/>
      <c r="E139" s="30"/>
    </row>
    <row r="140" customFormat="false" ht="15.75" hidden="false" customHeight="false" outlineLevel="0" collapsed="false">
      <c r="A140" s="30" t="s">
        <v>1121</v>
      </c>
      <c r="B140" s="30" t="s">
        <v>1692</v>
      </c>
      <c r="C140" s="30" t="s">
        <v>104</v>
      </c>
      <c r="D140" s="30"/>
      <c r="E140" s="30"/>
    </row>
    <row r="141" customFormat="false" ht="15.75" hidden="false" customHeight="false" outlineLevel="0" collapsed="false">
      <c r="A141" s="30" t="s">
        <v>1121</v>
      </c>
      <c r="B141" s="30" t="s">
        <v>1693</v>
      </c>
      <c r="C141" s="30" t="s">
        <v>90</v>
      </c>
      <c r="D141" s="30"/>
      <c r="E141" s="30"/>
    </row>
    <row r="142" customFormat="false" ht="15.75" hidden="false" customHeight="false" outlineLevel="0" collapsed="false">
      <c r="A142" s="30" t="s">
        <v>1121</v>
      </c>
      <c r="B142" s="30" t="s">
        <v>1694</v>
      </c>
      <c r="C142" s="30" t="s">
        <v>1695</v>
      </c>
      <c r="D142" s="30"/>
      <c r="E142" s="30"/>
    </row>
    <row r="143" customFormat="false" ht="15.75" hidden="false" customHeight="false" outlineLevel="0" collapsed="false">
      <c r="A143" s="30" t="s">
        <v>1121</v>
      </c>
      <c r="B143" s="30" t="s">
        <v>1696</v>
      </c>
      <c r="C143" s="30" t="s">
        <v>108</v>
      </c>
      <c r="D143" s="30"/>
      <c r="E143" s="30"/>
    </row>
    <row r="144" customFormat="false" ht="15.75" hidden="false" customHeight="false" outlineLevel="0" collapsed="false">
      <c r="A144" s="30" t="s">
        <v>1121</v>
      </c>
      <c r="B144" s="30" t="s">
        <v>1697</v>
      </c>
      <c r="C144" s="30" t="s">
        <v>110</v>
      </c>
      <c r="D144" s="30"/>
      <c r="E144" s="30"/>
    </row>
    <row r="145" customFormat="false" ht="15.75" hidden="false" customHeight="false" outlineLevel="0" collapsed="false">
      <c r="A145" s="30" t="s">
        <v>1121</v>
      </c>
      <c r="B145" s="30" t="s">
        <v>1698</v>
      </c>
      <c r="C145" s="30" t="s">
        <v>100</v>
      </c>
      <c r="D145" s="30"/>
      <c r="E145" s="30"/>
    </row>
    <row r="146" customFormat="false" ht="15.75" hidden="false" customHeight="false" outlineLevel="0" collapsed="false">
      <c r="A146" s="30" t="s">
        <v>1121</v>
      </c>
      <c r="B146" s="30" t="s">
        <v>1699</v>
      </c>
      <c r="C146" s="30" t="s">
        <v>79</v>
      </c>
      <c r="D146" s="30"/>
      <c r="E146" s="30"/>
    </row>
    <row r="147" customFormat="false" ht="15.75" hidden="false" customHeight="false" outlineLevel="0" collapsed="false">
      <c r="A147" s="30" t="s">
        <v>1121</v>
      </c>
      <c r="B147" s="30" t="s">
        <v>1700</v>
      </c>
      <c r="C147" s="30" t="s">
        <v>77</v>
      </c>
      <c r="D147" s="30"/>
      <c r="E147" s="30"/>
    </row>
    <row r="148" customFormat="false" ht="15.75" hidden="false" customHeight="false" outlineLevel="0" collapsed="false">
      <c r="A148" s="30" t="s">
        <v>1121</v>
      </c>
      <c r="B148" s="30" t="s">
        <v>1701</v>
      </c>
      <c r="C148" s="30" t="s">
        <v>1702</v>
      </c>
      <c r="D148" s="30"/>
      <c r="E148" s="30"/>
    </row>
    <row r="149" customFormat="false" ht="15.75" hidden="false" customHeight="false" outlineLevel="0" collapsed="false">
      <c r="A149" s="30" t="s">
        <v>1121</v>
      </c>
      <c r="B149" s="30" t="s">
        <v>1703</v>
      </c>
      <c r="C149" s="30" t="s">
        <v>96</v>
      </c>
      <c r="D149" s="30"/>
      <c r="E149" s="30"/>
    </row>
    <row r="150" customFormat="false" ht="26.85" hidden="false" customHeight="false" outlineLevel="0" collapsed="false">
      <c r="A150" s="30" t="s">
        <v>1121</v>
      </c>
      <c r="B150" s="30" t="s">
        <v>1704</v>
      </c>
      <c r="C150" s="31" t="s">
        <v>94</v>
      </c>
      <c r="D150" s="30"/>
      <c r="E150" s="30"/>
    </row>
    <row r="151" customFormat="false" ht="15.75" hidden="false" customHeight="false" outlineLevel="0" collapsed="false">
      <c r="A151" s="30" t="s">
        <v>1121</v>
      </c>
      <c r="B151" s="30" t="s">
        <v>1705</v>
      </c>
      <c r="C151" s="30" t="s">
        <v>1706</v>
      </c>
      <c r="D151" s="30"/>
      <c r="E151" s="30"/>
    </row>
    <row r="152" customFormat="false" ht="15.75" hidden="false" customHeight="false" outlineLevel="0" collapsed="false">
      <c r="A152" s="30" t="s">
        <v>1121</v>
      </c>
      <c r="B152" s="30" t="s">
        <v>1707</v>
      </c>
      <c r="C152" s="30" t="s">
        <v>81</v>
      </c>
      <c r="D152" s="30"/>
      <c r="E152" s="30"/>
    </row>
    <row r="153" customFormat="false" ht="15.75" hidden="false" customHeight="false" outlineLevel="0" collapsed="false">
      <c r="A153" s="30" t="s">
        <v>1134</v>
      </c>
      <c r="B153" s="30" t="s">
        <v>1708</v>
      </c>
      <c r="C153" s="30" t="s">
        <v>1709</v>
      </c>
      <c r="D153" s="30"/>
      <c r="E153" s="30"/>
    </row>
    <row r="154" customFormat="false" ht="15.75" hidden="false" customHeight="false" outlineLevel="0" collapsed="false">
      <c r="A154" s="30" t="s">
        <v>1134</v>
      </c>
      <c r="B154" s="30" t="s">
        <v>1710</v>
      </c>
      <c r="C154" s="30" t="s">
        <v>157</v>
      </c>
      <c r="D154" s="30"/>
      <c r="E154" s="30"/>
    </row>
    <row r="155" customFormat="false" ht="15.75" hidden="false" customHeight="false" outlineLevel="0" collapsed="false">
      <c r="A155" s="30" t="s">
        <v>1134</v>
      </c>
      <c r="B155" s="30" t="s">
        <v>1711</v>
      </c>
      <c r="C155" s="30" t="s">
        <v>1712</v>
      </c>
      <c r="D155" s="30"/>
      <c r="E155" s="30"/>
    </row>
    <row r="156" customFormat="false" ht="15.75" hidden="false" customHeight="false" outlineLevel="0" collapsed="false">
      <c r="A156" s="30" t="s">
        <v>1166</v>
      </c>
      <c r="B156" s="30" t="s">
        <v>1713</v>
      </c>
      <c r="C156" s="30" t="s">
        <v>1714</v>
      </c>
      <c r="D156" s="30"/>
      <c r="E156" s="30"/>
    </row>
    <row r="157" customFormat="false" ht="15.75" hidden="false" customHeight="false" outlineLevel="0" collapsed="false">
      <c r="A157" s="30" t="s">
        <v>1166</v>
      </c>
      <c r="B157" s="30" t="s">
        <v>1715</v>
      </c>
      <c r="C157" s="30" t="s">
        <v>1716</v>
      </c>
      <c r="D157" s="30"/>
      <c r="E157" s="30"/>
    </row>
    <row r="158" customFormat="false" ht="15.75" hidden="false" customHeight="false" outlineLevel="0" collapsed="false">
      <c r="A158" s="30" t="s">
        <v>1166</v>
      </c>
      <c r="B158" s="30" t="s">
        <v>1717</v>
      </c>
      <c r="C158" s="30" t="s">
        <v>1718</v>
      </c>
      <c r="D158" s="30"/>
      <c r="E158" s="30"/>
    </row>
    <row r="159" customFormat="false" ht="15.75" hidden="false" customHeight="false" outlineLevel="0" collapsed="false">
      <c r="A159" s="30" t="s">
        <v>1166</v>
      </c>
      <c r="B159" s="30" t="s">
        <v>1719</v>
      </c>
      <c r="C159" s="30" t="s">
        <v>1720</v>
      </c>
      <c r="D159" s="30"/>
      <c r="E159" s="30"/>
    </row>
    <row r="160" customFormat="false" ht="15.75" hidden="false" customHeight="false" outlineLevel="0" collapsed="false">
      <c r="A160" s="30" t="s">
        <v>1177</v>
      </c>
      <c r="B160" s="30" t="s">
        <v>1721</v>
      </c>
      <c r="C160" s="30" t="s">
        <v>162</v>
      </c>
      <c r="D160" s="30"/>
      <c r="E160" s="30"/>
    </row>
    <row r="161" customFormat="false" ht="15.75" hidden="false" customHeight="false" outlineLevel="0" collapsed="false">
      <c r="A161" s="30" t="s">
        <v>1177</v>
      </c>
      <c r="B161" s="30" t="s">
        <v>1722</v>
      </c>
      <c r="C161" s="30" t="s">
        <v>1723</v>
      </c>
      <c r="D161" s="30"/>
      <c r="E161" s="30"/>
    </row>
    <row r="162" customFormat="false" ht="15.75" hidden="false" customHeight="false" outlineLevel="0" collapsed="false">
      <c r="A162" s="30" t="s">
        <v>1178</v>
      </c>
      <c r="B162" s="30" t="s">
        <v>1724</v>
      </c>
      <c r="C162" s="30" t="s">
        <v>1725</v>
      </c>
      <c r="D162" s="30"/>
      <c r="E162" s="30"/>
    </row>
    <row r="163" customFormat="false" ht="15.75" hidden="false" customHeight="false" outlineLevel="0" collapsed="false">
      <c r="A163" s="30" t="s">
        <v>1191</v>
      </c>
      <c r="B163" s="30" t="s">
        <v>1726</v>
      </c>
      <c r="C163" s="30" t="s">
        <v>1727</v>
      </c>
      <c r="D163" s="30"/>
      <c r="E163" s="30"/>
    </row>
    <row r="164" customFormat="false" ht="15.75" hidden="false" customHeight="false" outlineLevel="0" collapsed="false">
      <c r="A164" s="30" t="s">
        <v>1191</v>
      </c>
      <c r="B164" s="30" t="s">
        <v>1728</v>
      </c>
      <c r="C164" s="30" t="s">
        <v>1729</v>
      </c>
      <c r="D164" s="30"/>
      <c r="E164" s="30"/>
    </row>
    <row r="165" customFormat="false" ht="26.85" hidden="false" customHeight="false" outlineLevel="0" collapsed="false">
      <c r="A165" s="30" t="s">
        <v>1191</v>
      </c>
      <c r="B165" s="30" t="s">
        <v>1730</v>
      </c>
      <c r="C165" s="31" t="s">
        <v>123</v>
      </c>
      <c r="D165" s="30"/>
      <c r="E165" s="30"/>
    </row>
    <row r="166" customFormat="false" ht="15.75" hidden="false" customHeight="false" outlineLevel="0" collapsed="false">
      <c r="A166" s="30" t="s">
        <v>1191</v>
      </c>
      <c r="B166" s="30" t="s">
        <v>1731</v>
      </c>
      <c r="C166" s="30" t="s">
        <v>1732</v>
      </c>
      <c r="D166" s="30"/>
      <c r="E166" s="30"/>
    </row>
    <row r="167" customFormat="false" ht="15.75" hidden="false" customHeight="false" outlineLevel="0" collapsed="false">
      <c r="A167" s="30" t="s">
        <v>1191</v>
      </c>
      <c r="B167" s="30" t="s">
        <v>1733</v>
      </c>
      <c r="C167" s="30" t="s">
        <v>1734</v>
      </c>
      <c r="D167" s="30"/>
      <c r="E167" s="30"/>
    </row>
    <row r="168" customFormat="false" ht="15.75" hidden="false" customHeight="false" outlineLevel="0" collapsed="false">
      <c r="A168" s="30" t="s">
        <v>1196</v>
      </c>
      <c r="B168" s="30" t="s">
        <v>1735</v>
      </c>
      <c r="C168" s="30" t="s">
        <v>1736</v>
      </c>
      <c r="D168" s="30"/>
      <c r="E168" s="30"/>
    </row>
    <row r="169" customFormat="false" ht="15.75" hidden="false" customHeight="false" outlineLevel="0" collapsed="false">
      <c r="A169" s="30" t="s">
        <v>1221</v>
      </c>
      <c r="B169" s="30" t="s">
        <v>1737</v>
      </c>
      <c r="C169" s="30" t="s">
        <v>1738</v>
      </c>
      <c r="D169" s="30"/>
      <c r="E169" s="30"/>
    </row>
    <row r="170" customFormat="false" ht="15.75" hidden="false" customHeight="false" outlineLevel="0" collapsed="false">
      <c r="A170" s="30" t="s">
        <v>1228</v>
      </c>
      <c r="B170" s="30" t="s">
        <v>1739</v>
      </c>
      <c r="C170" s="30" t="s">
        <v>1740</v>
      </c>
      <c r="D170" s="30"/>
      <c r="E170" s="30"/>
    </row>
    <row r="171" customFormat="false" ht="15.75" hidden="false" customHeight="false" outlineLevel="0" collapsed="false">
      <c r="A171" s="30" t="s">
        <v>1234</v>
      </c>
      <c r="B171" s="30" t="s">
        <v>1741</v>
      </c>
      <c r="C171" s="30" t="s">
        <v>1742</v>
      </c>
      <c r="D171" s="30"/>
      <c r="E171" s="30"/>
    </row>
    <row r="172" customFormat="false" ht="15.75" hidden="false" customHeight="false" outlineLevel="0" collapsed="false">
      <c r="A172" s="30" t="s">
        <v>1244</v>
      </c>
      <c r="B172" s="30" t="s">
        <v>1743</v>
      </c>
      <c r="C172" s="30" t="s">
        <v>1744</v>
      </c>
      <c r="D172" s="30"/>
      <c r="E172" s="30"/>
    </row>
    <row r="173" customFormat="false" ht="15.75" hidden="false" customHeight="false" outlineLevel="0" collapsed="false">
      <c r="A173" s="30" t="s">
        <v>1252</v>
      </c>
      <c r="B173" s="30" t="s">
        <v>1745</v>
      </c>
      <c r="C173" s="30" t="s">
        <v>1746</v>
      </c>
      <c r="D173" s="30"/>
      <c r="E173" s="30"/>
    </row>
    <row r="174" customFormat="false" ht="15.75" hidden="false" customHeight="false" outlineLevel="0" collapsed="false">
      <c r="A174" s="30" t="s">
        <v>1258</v>
      </c>
      <c r="B174" s="30" t="s">
        <v>1747</v>
      </c>
      <c r="C174" s="30" t="s">
        <v>1748</v>
      </c>
      <c r="D174" s="30"/>
      <c r="E174" s="30"/>
    </row>
    <row r="175" customFormat="false" ht="15.75" hidden="false" customHeight="false" outlineLevel="0" collapsed="false">
      <c r="A175" s="30" t="s">
        <v>1294</v>
      </c>
      <c r="B175" s="30" t="s">
        <v>1749</v>
      </c>
      <c r="C175" s="30" t="s">
        <v>1750</v>
      </c>
      <c r="D175" s="30"/>
      <c r="E175" s="30"/>
    </row>
    <row r="176" customFormat="false" ht="15.75" hidden="false" customHeight="false" outlineLevel="0" collapsed="false">
      <c r="A176" s="30" t="s">
        <v>1304</v>
      </c>
      <c r="B176" s="30" t="s">
        <v>1751</v>
      </c>
      <c r="C176" s="30" t="s">
        <v>1752</v>
      </c>
      <c r="D176" s="30"/>
      <c r="E176" s="30"/>
    </row>
    <row r="177" customFormat="false" ht="15.75" hidden="false" customHeight="false" outlineLevel="0" collapsed="false">
      <c r="A177" s="30" t="s">
        <v>1314</v>
      </c>
      <c r="B177" s="30" t="s">
        <v>1753</v>
      </c>
      <c r="C177" s="30" t="s">
        <v>1754</v>
      </c>
      <c r="D177" s="30"/>
      <c r="E177" s="30"/>
    </row>
    <row r="178" customFormat="false" ht="15.75" hidden="false" customHeight="false" outlineLevel="0" collapsed="false">
      <c r="A178" s="30" t="s">
        <v>1355</v>
      </c>
      <c r="B178" s="30" t="s">
        <v>1755</v>
      </c>
      <c r="C178" s="30" t="s">
        <v>1756</v>
      </c>
      <c r="D178" s="30"/>
      <c r="E178" s="30"/>
    </row>
    <row r="179" customFormat="false" ht="15.75" hidden="false" customHeight="false" outlineLevel="0" collapsed="false">
      <c r="A179" s="30" t="s">
        <v>1360</v>
      </c>
      <c r="B179" s="30" t="s">
        <v>1757</v>
      </c>
      <c r="C179" s="30" t="s">
        <v>1758</v>
      </c>
      <c r="D179" s="30"/>
      <c r="E179" s="30"/>
    </row>
    <row r="180" customFormat="false" ht="15.75" hidden="false" customHeight="false" outlineLevel="0" collapsed="false">
      <c r="A180" s="30" t="s">
        <v>1376</v>
      </c>
      <c r="B180" s="30" t="s">
        <v>1759</v>
      </c>
      <c r="C180" s="30" t="s">
        <v>1760</v>
      </c>
      <c r="D180" s="30"/>
      <c r="E180" s="30"/>
    </row>
    <row r="181" customFormat="false" ht="15.75" hidden="false" customHeight="false" outlineLevel="0" collapsed="false">
      <c r="A181" s="30" t="s">
        <v>1391</v>
      </c>
      <c r="B181" s="30" t="s">
        <v>1761</v>
      </c>
      <c r="C181" s="30" t="s">
        <v>1762</v>
      </c>
      <c r="D181" s="30"/>
      <c r="E181" s="30"/>
    </row>
    <row r="182" customFormat="false" ht="15.75" hidden="false" customHeight="false" outlineLevel="0" collapsed="false">
      <c r="A182" s="30" t="s">
        <v>1451</v>
      </c>
      <c r="B182" s="30" t="s">
        <v>1763</v>
      </c>
      <c r="C182" s="30" t="s">
        <v>1764</v>
      </c>
      <c r="D182" s="30"/>
      <c r="E182" s="30"/>
    </row>
    <row r="183" customFormat="false" ht="15.75" hidden="false" customHeight="false" outlineLevel="0" collapsed="false">
      <c r="A183" s="30" t="s">
        <v>655</v>
      </c>
      <c r="B183" s="30" t="s">
        <v>1765</v>
      </c>
      <c r="C183" s="30" t="s">
        <v>239</v>
      </c>
      <c r="D183" s="30"/>
      <c r="E183" s="30"/>
    </row>
    <row r="184" customFormat="false" ht="15.75" hidden="false" customHeight="false" outlineLevel="0" collapsed="false">
      <c r="A184" s="30" t="s">
        <v>371</v>
      </c>
      <c r="B184" s="30" t="s">
        <v>1766</v>
      </c>
      <c r="C184" s="30" t="s">
        <v>242</v>
      </c>
      <c r="D184" s="30"/>
      <c r="E184" s="30"/>
    </row>
    <row r="185" customFormat="false" ht="15.75" hidden="false" customHeight="false" outlineLevel="0" collapsed="false">
      <c r="A185" s="30" t="s">
        <v>1282</v>
      </c>
      <c r="B185" s="30" t="s">
        <v>1767</v>
      </c>
      <c r="C185" s="30" t="s">
        <v>235</v>
      </c>
      <c r="D185" s="30"/>
      <c r="E185" s="30"/>
    </row>
    <row r="186" customFormat="false" ht="15.75" hidden="false" customHeight="false" outlineLevel="0" collapsed="false">
      <c r="A186" s="30" t="s">
        <v>1329</v>
      </c>
      <c r="B186" s="30" t="s">
        <v>1768</v>
      </c>
      <c r="C186" s="30" t="s">
        <v>1769</v>
      </c>
      <c r="D186" s="30"/>
      <c r="E186" s="30"/>
    </row>
    <row r="187" customFormat="false" ht="15.75" hidden="false" customHeight="false" outlineLevel="0" collapsed="false">
      <c r="A187" s="30" t="s">
        <v>1331</v>
      </c>
      <c r="B187" s="30" t="s">
        <v>1770</v>
      </c>
      <c r="C187" s="30" t="s">
        <v>1771</v>
      </c>
      <c r="D187" s="30"/>
      <c r="E187" s="30"/>
    </row>
    <row r="188" customFormat="false" ht="15.75" hidden="false" customHeight="false" outlineLevel="0" collapsed="false">
      <c r="A188" s="30" t="s">
        <v>1018</v>
      </c>
      <c r="B188" s="30" t="s">
        <v>1652</v>
      </c>
      <c r="C188" s="30" t="s">
        <v>1772</v>
      </c>
      <c r="D188" s="30"/>
      <c r="E188" s="30"/>
    </row>
    <row r="189" customFormat="false" ht="15.75" hidden="false" customHeight="false" outlineLevel="0" collapsed="false">
      <c r="A189" s="30" t="s">
        <v>1018</v>
      </c>
      <c r="B189" s="30" t="s">
        <v>1653</v>
      </c>
      <c r="C189" s="30" t="s">
        <v>1654</v>
      </c>
      <c r="D189" s="30"/>
      <c r="E189" s="30"/>
    </row>
    <row r="190" customFormat="false" ht="15.75" hidden="false" customHeight="false" outlineLevel="0" collapsed="false">
      <c r="A190" s="30" t="s">
        <v>1018</v>
      </c>
      <c r="B190" s="30" t="s">
        <v>1655</v>
      </c>
      <c r="C190" s="30" t="s">
        <v>1656</v>
      </c>
      <c r="D190" s="30"/>
      <c r="E190" s="30"/>
    </row>
    <row r="191" customFormat="false" ht="15.75" hidden="false" customHeight="false" outlineLevel="0" collapsed="false">
      <c r="A191" s="30" t="s">
        <v>1018</v>
      </c>
      <c r="B191" s="30" t="s">
        <v>1657</v>
      </c>
      <c r="C191" s="30" t="s">
        <v>1773</v>
      </c>
      <c r="D191" s="30"/>
      <c r="E191" s="30"/>
    </row>
    <row r="192" customFormat="false" ht="15.75" hidden="false" customHeight="false" outlineLevel="0" collapsed="false">
      <c r="A192" s="30" t="s">
        <v>825</v>
      </c>
      <c r="B192" s="30" t="s">
        <v>1774</v>
      </c>
      <c r="C192" s="30" t="s">
        <v>236</v>
      </c>
      <c r="D192" s="30"/>
      <c r="E192" s="30"/>
    </row>
    <row r="193" customFormat="false" ht="15.75" hidden="false" customHeight="false" outlineLevel="0" collapsed="false">
      <c r="A193" s="30" t="s">
        <v>472</v>
      </c>
      <c r="B193" s="30" t="s">
        <v>1775</v>
      </c>
      <c r="C193" s="30" t="s">
        <v>248</v>
      </c>
      <c r="D193" s="30"/>
      <c r="E193" s="30"/>
    </row>
    <row r="194" customFormat="false" ht="15.75" hidden="false" customHeight="false" outlineLevel="0" collapsed="false">
      <c r="A194" s="30" t="s">
        <v>1009</v>
      </c>
      <c r="B194" s="30" t="s">
        <v>1648</v>
      </c>
      <c r="C194" s="30" t="s">
        <v>167</v>
      </c>
      <c r="D194" s="30"/>
      <c r="E194" s="30"/>
    </row>
    <row r="195" customFormat="false" ht="15.75" hidden="false" customHeight="false" outlineLevel="0" collapsed="false">
      <c r="A195" s="30" t="s">
        <v>366</v>
      </c>
      <c r="B195" s="30" t="s">
        <v>1493</v>
      </c>
      <c r="C195" s="30" t="s">
        <v>204</v>
      </c>
      <c r="D195" s="30"/>
      <c r="E195" s="30"/>
    </row>
    <row r="196" customFormat="false" ht="15.75" hidden="false" customHeight="false" outlineLevel="0" collapsed="false">
      <c r="A196" s="30" t="s">
        <v>366</v>
      </c>
      <c r="B196" s="30" t="s">
        <v>1776</v>
      </c>
      <c r="C196" s="30" t="s">
        <v>206</v>
      </c>
    </row>
    <row r="197" customFormat="false" ht="15.75" hidden="false" customHeight="false" outlineLevel="0" collapsed="false">
      <c r="A197" s="30" t="s">
        <v>806</v>
      </c>
      <c r="B197" s="30" t="s">
        <v>1777</v>
      </c>
      <c r="C197" s="30" t="s">
        <v>211</v>
      </c>
    </row>
    <row r="198" customFormat="false" ht="15.75" hidden="false" customHeight="false" outlineLevel="0" collapsed="false">
      <c r="A198" s="30" t="s">
        <v>1474</v>
      </c>
      <c r="B198" s="30" t="s">
        <v>1778</v>
      </c>
      <c r="C198" s="30" t="s">
        <v>223</v>
      </c>
    </row>
    <row r="199" customFormat="false" ht="15.75" hidden="false" customHeight="false" outlineLevel="0" collapsed="false">
      <c r="A199" s="30" t="s">
        <v>1046</v>
      </c>
      <c r="B199" s="30" t="s">
        <v>1779</v>
      </c>
      <c r="C199" s="30" t="s">
        <v>249</v>
      </c>
    </row>
    <row r="200" customFormat="false" ht="15.75" hidden="false" customHeight="false" outlineLevel="0" collapsed="false">
      <c r="A200" s="30" t="s">
        <v>324</v>
      </c>
      <c r="B200" s="30" t="s">
        <v>1780</v>
      </c>
      <c r="C200" s="30" t="s">
        <v>254</v>
      </c>
    </row>
    <row r="201" customFormat="false" ht="15.75" hidden="false" customHeight="false" outlineLevel="0" collapsed="false">
      <c r="A201" s="30" t="s">
        <v>789</v>
      </c>
      <c r="B201" s="30" t="s">
        <v>1781</v>
      </c>
      <c r="C201" s="30" t="s">
        <v>255</v>
      </c>
    </row>
    <row r="202" customFormat="false" ht="15.75" hidden="false" customHeight="false" outlineLevel="0" collapsed="false">
      <c r="A202" s="30" t="s">
        <v>784</v>
      </c>
      <c r="B202" s="30" t="s">
        <v>1619</v>
      </c>
      <c r="C202" s="30" t="s">
        <v>132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AC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27.38"/>
    <col collapsed="false" customWidth="true" hidden="false" outlineLevel="0" max="2" min="2" style="0" width="18.75"/>
    <col collapsed="false" customWidth="true" hidden="false" outlineLevel="0" max="3" min="3" style="0" width="40.63"/>
    <col collapsed="false" customWidth="true" hidden="false" outlineLevel="0" max="4" min="4" style="0" width="45.75"/>
    <col collapsed="false" customWidth="true" hidden="false" outlineLevel="0" max="5" min="5" style="0" width="24.38"/>
    <col collapsed="false" customWidth="true" hidden="false" outlineLevel="0" max="6" min="6" style="0" width="20.13"/>
    <col collapsed="false" customWidth="true" hidden="false" outlineLevel="0" max="7" min="7" style="0" width="47.13"/>
    <col collapsed="false" customWidth="true" hidden="false" outlineLevel="0" max="8" min="8" style="0" width="23.13"/>
    <col collapsed="false" customWidth="true" hidden="false" outlineLevel="0" max="13" min="13" style="0" width="18.6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customFormat="false" ht="15.75" hidden="false" customHeight="false" outlineLevel="0" collapsed="false">
      <c r="A2" s="5" t="s">
        <v>12</v>
      </c>
      <c r="B2" s="6" t="str">
        <f aca="false" t="array" ref="B2:B2">IFERROR(xlookup(F2,contacts!A:A,contacts!C:C),"")</f>
        <v/>
      </c>
      <c r="C2" s="7"/>
      <c r="D2" s="7"/>
      <c r="E2" s="8" t="s">
        <v>13</v>
      </c>
      <c r="F2" s="8" t="str">
        <f aca="false" t="array" ref="F2:F2">IFERROR(xlookup(E2,contacts!B:B,contacts!A:A),"")</f>
        <v/>
      </c>
      <c r="G2" s="8" t="s">
        <v>14</v>
      </c>
      <c r="H2" s="8" t="str">
        <f aca="false">IFERROR(__xludf.dummyfunction("IFERROR(INDEX(FILTER(addresses!B:B, (addresses!A:A=F2)*(addresses!C:C=G2)), 1), """")"),"4138583000013305019")</f>
        <v>4138583000013305019</v>
      </c>
      <c r="I2" s="9" t="b">
        <f aca="false">TRUE()</f>
        <v>1</v>
      </c>
      <c r="J2" s="10" t="n">
        <v>30</v>
      </c>
      <c r="K2" s="11" t="n">
        <v>1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customFormat="false" ht="15.75" hidden="false" customHeight="false" outlineLevel="0" collapsed="false">
      <c r="A3" s="5" t="s">
        <v>15</v>
      </c>
      <c r="B3" s="6" t="str">
        <f aca="false" t="array" ref="B3:B3">IFERROR(xlookup(F3,contacts!A:A,contacts!C:C),"")</f>
        <v/>
      </c>
      <c r="C3" s="7"/>
      <c r="D3" s="7"/>
      <c r="E3" s="8" t="s">
        <v>13</v>
      </c>
      <c r="F3" s="8" t="str">
        <f aca="false" t="array" ref="F3:F3">IFERROR(xlookup(E3,contacts!B:B,contacts!A:A),"")</f>
        <v/>
      </c>
      <c r="G3" s="8" t="s">
        <v>16</v>
      </c>
      <c r="H3" s="8" t="str">
        <f aca="false">IFERROR(__xludf.dummyfunction("IFERROR(INDEX(FILTER(addresses!B:B, (addresses!A:A=F3)*(addresses!C:C=G3)), 1), """")"),"4138583000015199862")</f>
        <v>4138583000015199862</v>
      </c>
      <c r="I3" s="9" t="b">
        <f aca="false">TRUE()</f>
        <v>1</v>
      </c>
      <c r="J3" s="10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customFormat="false" ht="15.75" hidden="false" customHeight="false" outlineLevel="0" collapsed="false">
      <c r="A4" s="5" t="s">
        <v>17</v>
      </c>
      <c r="B4" s="6" t="str">
        <f aca="false" t="array" ref="B4:B4">IFERROR(xlookup(F4,contacts!A:A,contacts!C:C),"")</f>
        <v/>
      </c>
      <c r="C4" s="7"/>
      <c r="D4" s="7"/>
      <c r="E4" s="8" t="s">
        <v>13</v>
      </c>
      <c r="F4" s="8" t="str">
        <f aca="false" t="array" ref="F4:F4">IFERROR(xlookup(E4,contacts!B:B,contacts!A:A),"")</f>
        <v/>
      </c>
      <c r="G4" s="8" t="s">
        <v>18</v>
      </c>
      <c r="H4" s="8" t="str">
        <f aca="false">IFERROR(__xludf.dummyfunction("IFERROR(INDEX(FILTER(addresses!B:B, (addresses!A:A=F4)*(addresses!C:C=G4)), 1), """")"),"4138583000010151077")</f>
        <v>4138583000010151077</v>
      </c>
      <c r="I4" s="9" t="b">
        <f aca="false">TRUE()</f>
        <v>1</v>
      </c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customFormat="false" ht="26.85" hidden="false" customHeight="false" outlineLevel="0" collapsed="false">
      <c r="A5" s="5" t="s">
        <v>19</v>
      </c>
      <c r="B5" s="6" t="str">
        <f aca="false" t="array" ref="B5:B5">IFERROR(xlookup(F5,contacts!A:A,contacts!C:C),"")</f>
        <v/>
      </c>
      <c r="C5" s="7"/>
      <c r="D5" s="7"/>
      <c r="E5" s="8" t="s">
        <v>13</v>
      </c>
      <c r="F5" s="8" t="str">
        <f aca="false" t="array" ref="F5:F5">IFERROR(xlookup(E5,contacts!B:B,contacts!A:A),"")</f>
        <v/>
      </c>
      <c r="G5" s="20" t="s">
        <v>20</v>
      </c>
      <c r="H5" s="8" t="str">
        <f aca="false">IFERROR(__xludf.dummyfunction("IFERROR(INDEX(FILTER(addresses!B:B, (addresses!A:A=F5)*(addresses!C:C=G5)), 1), """")"),"4138583000010151065")</f>
        <v>4138583000010151065</v>
      </c>
      <c r="I5" s="9" t="b">
        <f aca="false">TRUE()</f>
        <v>1</v>
      </c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customFormat="false" ht="52.2" hidden="false" customHeight="false" outlineLevel="0" collapsed="false">
      <c r="A6" s="5" t="s">
        <v>21</v>
      </c>
      <c r="B6" s="6" t="str">
        <f aca="false" t="array" ref="B6:B6">IFERROR(xlookup(F6,contacts!A:A,contacts!C:C),"")</f>
        <v/>
      </c>
      <c r="C6" s="7"/>
      <c r="D6" s="7"/>
      <c r="E6" s="8" t="s">
        <v>13</v>
      </c>
      <c r="F6" s="8" t="str">
        <f aca="false" t="array" ref="F6:F6">IFERROR(xlookup(E6,contacts!B:B,contacts!A:A),"")</f>
        <v/>
      </c>
      <c r="G6" s="20" t="s">
        <v>22</v>
      </c>
      <c r="H6" s="8" t="str">
        <f aca="false">IFERROR(__xludf.dummyfunction("IFERROR(INDEX(FILTER(addresses!B:B, (addresses!A:A=F6)*(addresses!C:C=G6)), 1), """")"),"4138583000015822383")</f>
        <v>4138583000015822383</v>
      </c>
      <c r="I6" s="9" t="b">
        <f aca="false">TRUE()</f>
        <v>1</v>
      </c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customFormat="false" ht="15.75" hidden="false" customHeight="false" outlineLevel="0" collapsed="false">
      <c r="A7" s="5" t="s">
        <v>23</v>
      </c>
      <c r="B7" s="6" t="str">
        <f aca="false" t="array" ref="B7:B7">IFERROR(xlookup(F7,contacts!A:A,contacts!C:C),"")</f>
        <v/>
      </c>
      <c r="C7" s="7"/>
      <c r="D7" s="7"/>
      <c r="E7" s="8" t="s">
        <v>13</v>
      </c>
      <c r="F7" s="8" t="str">
        <f aca="false" t="array" ref="F7:F7">IFERROR(xlookup(E7,contacts!B:B,contacts!A:A),"")</f>
        <v/>
      </c>
      <c r="G7" s="8" t="s">
        <v>24</v>
      </c>
      <c r="H7" s="8" t="str">
        <f aca="false">IFERROR(__xludf.dummyfunction("IFERROR(INDEX(FILTER(addresses!B:B, (addresses!A:A=F7)*(addresses!C:C=G7)), 1), """")"),"4138583000013315025")</f>
        <v>4138583000013315025</v>
      </c>
      <c r="I7" s="9" t="b">
        <f aca="false">TRUE()</f>
        <v>1</v>
      </c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customFormat="false" ht="15.75" hidden="false" customHeight="false" outlineLevel="0" collapsed="false">
      <c r="A8" s="5" t="s">
        <v>25</v>
      </c>
      <c r="B8" s="6" t="str">
        <f aca="false" t="array" ref="B8:B8">IFERROR(xlookup(F8,contacts!A:A,contacts!C:C),"")</f>
        <v/>
      </c>
      <c r="C8" s="7"/>
      <c r="D8" s="7"/>
      <c r="E8" s="8" t="s">
        <v>13</v>
      </c>
      <c r="F8" s="8" t="str">
        <f aca="false" t="array" ref="F8:F8">IFERROR(xlookup(E8,contacts!B:B,contacts!A:A),"")</f>
        <v/>
      </c>
      <c r="G8" s="8" t="s">
        <v>26</v>
      </c>
      <c r="H8" s="8" t="str">
        <f aca="false">IFERROR(__xludf.dummyfunction("IFERROR(INDEX(FILTER(addresses!B:B, (addresses!A:A=F8)*(addresses!C:C=G8)), 1), """")"),"4138583000010151041")</f>
        <v>4138583000010151041</v>
      </c>
      <c r="I8" s="9" t="b">
        <f aca="false">TRUE()</f>
        <v>1</v>
      </c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customFormat="false" ht="15.75" hidden="false" customHeight="false" outlineLevel="0" collapsed="false">
      <c r="A9" s="5" t="s">
        <v>27</v>
      </c>
      <c r="B9" s="6" t="str">
        <f aca="false" t="array" ref="B9:B9">IFERROR(xlookup(F9,contacts!A:A,contacts!C:C),"")</f>
        <v/>
      </c>
      <c r="C9" s="7"/>
      <c r="D9" s="7"/>
      <c r="E9" s="8" t="s">
        <v>13</v>
      </c>
      <c r="F9" s="8" t="str">
        <f aca="false" t="array" ref="F9:F9">IFERROR(xlookup(E9,contacts!B:B,contacts!A:A),"")</f>
        <v/>
      </c>
      <c r="G9" s="8" t="s">
        <v>28</v>
      </c>
      <c r="H9" s="8" t="str">
        <f aca="false">IFERROR(__xludf.dummyfunction("IFERROR(INDEX(FILTER(addresses!B:B, (addresses!A:A=F9)*(addresses!C:C=G9)), 1), """")"),"4138583000010151133")</f>
        <v>4138583000010151133</v>
      </c>
      <c r="I9" s="9" t="b">
        <f aca="false">TRUE()</f>
        <v>1</v>
      </c>
      <c r="J9" s="10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customFormat="false" ht="15.75" hidden="false" customHeight="false" outlineLevel="0" collapsed="false">
      <c r="A10" s="5" t="s">
        <v>29</v>
      </c>
      <c r="B10" s="6" t="str">
        <f aca="false" t="array" ref="B10:B10">IFERROR(xlookup(F10,contacts!A:A,contacts!C:C),"")</f>
        <v/>
      </c>
      <c r="C10" s="7"/>
      <c r="D10" s="7"/>
      <c r="E10" s="8" t="s">
        <v>13</v>
      </c>
      <c r="F10" s="8" t="str">
        <f aca="false" t="array" ref="F10:F10">IFERROR(xlookup(E10,contacts!B:B,contacts!A:A),"")</f>
        <v/>
      </c>
      <c r="G10" s="8" t="s">
        <v>30</v>
      </c>
      <c r="H10" s="8" t="str">
        <f aca="false">IFERROR(__xludf.dummyfunction("IFERROR(INDEX(FILTER(addresses!B:B, (addresses!A:A=F10)*(addresses!C:C=G10)), 1), """")"),"4138583000010151071")</f>
        <v>4138583000010151071</v>
      </c>
      <c r="I10" s="9" t="b">
        <f aca="false">TRUE()</f>
        <v>1</v>
      </c>
      <c r="J10" s="10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customFormat="false" ht="15.75" hidden="false" customHeight="false" outlineLevel="0" collapsed="false">
      <c r="A11" s="5" t="s">
        <v>31</v>
      </c>
      <c r="B11" s="6" t="str">
        <f aca="false" t="array" ref="B11:B11">IFERROR(xlookup(F11,contacts!A:A,contacts!C:C),"")</f>
        <v/>
      </c>
      <c r="C11" s="7"/>
      <c r="D11" s="7"/>
      <c r="E11" s="8" t="s">
        <v>13</v>
      </c>
      <c r="F11" s="8" t="str">
        <f aca="false" t="array" ref="F11:F11">IFERROR(xlookup(E11,contacts!B:B,contacts!A:A),"")</f>
        <v/>
      </c>
      <c r="G11" s="8" t="s">
        <v>32</v>
      </c>
      <c r="H11" s="8" t="str">
        <f aca="false">IFERROR(__xludf.dummyfunction("IFERROR(INDEX(FILTER(addresses!B:B, (addresses!A:A=F11)*(addresses!C:C=G11)), 1), """")"),"4138583000010151023")</f>
        <v>4138583000010151023</v>
      </c>
      <c r="I11" s="10" t="s">
        <v>33</v>
      </c>
      <c r="J11" s="10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customFormat="false" ht="15.75" hidden="false" customHeight="false" outlineLevel="0" collapsed="false">
      <c r="A12" s="5" t="s">
        <v>34</v>
      </c>
      <c r="B12" s="6" t="str">
        <f aca="false" t="array" ref="B12:B12">IFERROR(xlookup(F12,contacts!A:A,contacts!C:C),"")</f>
        <v/>
      </c>
      <c r="C12" s="7"/>
      <c r="D12" s="7"/>
      <c r="E12" s="8" t="s">
        <v>13</v>
      </c>
      <c r="F12" s="8" t="str">
        <f aca="false" t="array" ref="F12:F12">IFERROR(xlookup(E12,contacts!B:B,contacts!A:A),"")</f>
        <v/>
      </c>
      <c r="G12" s="8" t="s">
        <v>35</v>
      </c>
      <c r="H12" s="8" t="str">
        <f aca="false">IFERROR(__xludf.dummyfunction("IFERROR(INDEX(FILTER(addresses!B:B, (addresses!A:A=F12)*(addresses!C:C=G12)), 1), """")"),"4138583000009077005")</f>
        <v>4138583000009077005</v>
      </c>
      <c r="I12" s="9" t="b">
        <f aca="false">TRUE()</f>
        <v>1</v>
      </c>
      <c r="J12" s="1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customFormat="false" ht="39.55" hidden="false" customHeight="false" outlineLevel="0" collapsed="false">
      <c r="A13" s="5" t="s">
        <v>36</v>
      </c>
      <c r="B13" s="6" t="str">
        <f aca="false" t="array" ref="B13:B13">IFERROR(xlookup(F13,contacts!A:A,contacts!C:C),"")</f>
        <v/>
      </c>
      <c r="C13" s="7"/>
      <c r="D13" s="7"/>
      <c r="E13" s="8" t="s">
        <v>13</v>
      </c>
      <c r="F13" s="8" t="str">
        <f aca="false" t="array" ref="F13:F13">IFERROR(xlookup(E13,contacts!B:B,contacts!A:A),"")</f>
        <v/>
      </c>
      <c r="G13" s="20" t="s">
        <v>37</v>
      </c>
      <c r="H13" s="8" t="str">
        <f aca="false">IFERROR(__xludf.dummyfunction("IFERROR(INDEX(FILTER(addresses!B:B, (addresses!A:A=F13)*(addresses!C:C=G13)), 1), """")"),"4138583000010151139")</f>
        <v>4138583000010151139</v>
      </c>
      <c r="I13" s="9" t="b">
        <f aca="false">TRUE()</f>
        <v>1</v>
      </c>
      <c r="J13" s="10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customFormat="false" ht="15.75" hidden="false" customHeight="false" outlineLevel="0" collapsed="false">
      <c r="A14" s="5" t="s">
        <v>38</v>
      </c>
      <c r="B14" s="6" t="str">
        <f aca="false" t="array" ref="B14:B14">IFERROR(xlookup(F14,contacts!A:A,contacts!C:C),"")</f>
        <v/>
      </c>
      <c r="C14" s="7"/>
      <c r="D14" s="7"/>
      <c r="E14" s="8" t="s">
        <v>13</v>
      </c>
      <c r="F14" s="8" t="str">
        <f aca="false" t="array" ref="F14:F14">IFERROR(xlookup(E14,contacts!B:B,contacts!A:A),"")</f>
        <v/>
      </c>
      <c r="G14" s="8" t="s">
        <v>39</v>
      </c>
      <c r="H14" s="8" t="str">
        <f aca="false">IFERROR(__xludf.dummyfunction("IFERROR(INDEX(FILTER(addresses!B:B, (addresses!A:A=F14)*(addresses!C:C=G14)), 1), """")"),"4138583000013126571")</f>
        <v>4138583000013126571</v>
      </c>
      <c r="I14" s="9" t="b">
        <f aca="false">TRUE()</f>
        <v>1</v>
      </c>
      <c r="J14" s="10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customFormat="false" ht="26.85" hidden="false" customHeight="false" outlineLevel="0" collapsed="false">
      <c r="A15" s="5" t="s">
        <v>40</v>
      </c>
      <c r="B15" s="6" t="str">
        <f aca="false" t="array" ref="B15:B15">IFERROR(xlookup(F15,contacts!A:A,contacts!C:C),"")</f>
        <v/>
      </c>
      <c r="C15" s="7"/>
      <c r="D15" s="7"/>
      <c r="E15" s="8" t="s">
        <v>13</v>
      </c>
      <c r="F15" s="8" t="str">
        <f aca="false" t="array" ref="F15:F15">IFERROR(xlookup(E15,contacts!B:B,contacts!A:A),"")</f>
        <v/>
      </c>
      <c r="G15" s="20" t="s">
        <v>41</v>
      </c>
      <c r="H15" s="8" t="str">
        <f aca="false">IFERROR(__xludf.dummyfunction("IFERROR(INDEX(FILTER(addresses!B:B, (addresses!A:A=F15)*(addresses!C:C=G15)), 1), """")"),"4138583000010151035")</f>
        <v>4138583000010151035</v>
      </c>
      <c r="I15" s="9" t="b">
        <f aca="false">TRUE()</f>
        <v>1</v>
      </c>
      <c r="J15" s="10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customFormat="false" ht="15.75" hidden="false" customHeight="false" outlineLevel="0" collapsed="false">
      <c r="A16" s="5" t="s">
        <v>42</v>
      </c>
      <c r="B16" s="6" t="str">
        <f aca="false" t="array" ref="B16:B16">IFERROR(xlookup(F16,contacts!A:A,contacts!C:C),"")</f>
        <v/>
      </c>
      <c r="C16" s="7"/>
      <c r="D16" s="7"/>
      <c r="E16" s="8" t="s">
        <v>13</v>
      </c>
      <c r="F16" s="8" t="str">
        <f aca="false" t="array" ref="F16:F16">IFERROR(xlookup(E16,contacts!B:B,contacts!A:A),"")</f>
        <v/>
      </c>
      <c r="G16" s="8" t="s">
        <v>43</v>
      </c>
      <c r="H16" s="8" t="str">
        <f aca="false">IFERROR(__xludf.dummyfunction("IFERROR(INDEX(FILTER(addresses!B:B, (addresses!A:A=F16)*(addresses!C:C=G16)), 1), """")"),"4138583000010151089")</f>
        <v>4138583000010151089</v>
      </c>
      <c r="I16" s="9" t="b">
        <f aca="false">TRUE()</f>
        <v>1</v>
      </c>
      <c r="J16" s="10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customFormat="false" ht="26.85" hidden="false" customHeight="false" outlineLevel="0" collapsed="false">
      <c r="A17" s="5" t="s">
        <v>44</v>
      </c>
      <c r="B17" s="6" t="str">
        <f aca="false" t="array" ref="B17:B17">IFERROR(xlookup(F17,contacts!A:A,contacts!C:C),"")</f>
        <v/>
      </c>
      <c r="C17" s="7"/>
      <c r="D17" s="7"/>
      <c r="E17" s="8" t="s">
        <v>13</v>
      </c>
      <c r="F17" s="8" t="str">
        <f aca="false" t="array" ref="F17:F17">IFERROR(xlookup(E17,contacts!B:B,contacts!A:A),"")</f>
        <v/>
      </c>
      <c r="G17" s="20" t="s">
        <v>30</v>
      </c>
      <c r="H17" s="8" t="str">
        <f aca="false">IFERROR(__xludf.dummyfunction("IFERROR(INDEX(FILTER(addresses!B:B, (addresses!A:A=F17)*(addresses!C:C=G17)), 1), """")"),"4138583000010151071")</f>
        <v>4138583000010151071</v>
      </c>
      <c r="I17" s="9" t="b">
        <f aca="false">TRUE()</f>
        <v>1</v>
      </c>
      <c r="J17" s="10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customFormat="false" ht="15.75" hidden="false" customHeight="false" outlineLevel="0" collapsed="false">
      <c r="A18" s="5" t="s">
        <v>45</v>
      </c>
      <c r="B18" s="6" t="str">
        <f aca="false" t="array" ref="B18:B18">IFERROR(xlookup(F18,contacts!A:A,contacts!C:C),"")</f>
        <v/>
      </c>
      <c r="C18" s="7"/>
      <c r="D18" s="7"/>
      <c r="E18" s="8" t="s">
        <v>13</v>
      </c>
      <c r="F18" s="8" t="str">
        <f aca="false" t="array" ref="F18:F18">IFERROR(xlookup(E18,contacts!B:B,contacts!A:A),"")</f>
        <v/>
      </c>
      <c r="G18" s="8" t="s">
        <v>46</v>
      </c>
      <c r="H18" s="8" t="str">
        <f aca="false">IFERROR(__xludf.dummyfunction("IFERROR(INDEX(FILTER(addresses!B:B, (addresses!A:A=F18)*(addresses!C:C=G18)), 1), """")"),"4138583000010151059")</f>
        <v>4138583000010151059</v>
      </c>
      <c r="I18" s="9" t="b">
        <f aca="false">TRUE()</f>
        <v>1</v>
      </c>
      <c r="J18" s="10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customFormat="false" ht="15.75" hidden="false" customHeight="false" outlineLevel="0" collapsed="false">
      <c r="A19" s="5" t="s">
        <v>47</v>
      </c>
      <c r="B19" s="6" t="str">
        <f aca="false" t="array" ref="B19:B19">IFERROR(xlookup(F19,contacts!A:A,contacts!C:C),"")</f>
        <v/>
      </c>
      <c r="C19" s="7"/>
      <c r="D19" s="7"/>
      <c r="E19" s="8" t="s">
        <v>13</v>
      </c>
      <c r="F19" s="8" t="str">
        <f aca="false" t="array" ref="F19:F19">IFERROR(xlookup(E19,contacts!B:B,contacts!A:A),"")</f>
        <v/>
      </c>
      <c r="G19" s="8" t="s">
        <v>48</v>
      </c>
      <c r="H19" s="8" t="str">
        <f aca="false">IFERROR(__xludf.dummyfunction("IFERROR(INDEX(FILTER(addresses!B:B, (addresses!A:A=F19)*(addresses!C:C=G19)), 1), """")"),"4138583000010151101")</f>
        <v>4138583000010151101</v>
      </c>
      <c r="I19" s="9" t="b">
        <f aca="false">TRUE()</f>
        <v>1</v>
      </c>
      <c r="J19" s="10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customFormat="false" ht="15.75" hidden="false" customHeight="false" outlineLevel="0" collapsed="false">
      <c r="A20" s="5" t="s">
        <v>49</v>
      </c>
      <c r="B20" s="6" t="str">
        <f aca="false" t="array" ref="B20:B20">IFERROR(xlookup(F20,contacts!A:A,contacts!C:C),"")</f>
        <v/>
      </c>
      <c r="C20" s="7"/>
      <c r="D20" s="7"/>
      <c r="E20" s="8" t="s">
        <v>13</v>
      </c>
      <c r="F20" s="8" t="str">
        <f aca="false" t="array" ref="F20:F20">IFERROR(xlookup(E20,contacts!B:B,contacts!A:A),"")</f>
        <v/>
      </c>
      <c r="G20" s="8" t="s">
        <v>50</v>
      </c>
      <c r="H20" s="8" t="str">
        <f aca="false">IFERROR(__xludf.dummyfunction("IFERROR(INDEX(FILTER(addresses!B:B, (addresses!A:A=F20)*(addresses!C:C=G20)), 1), """")"),"4138583000010151029")</f>
        <v>4138583000010151029</v>
      </c>
      <c r="I20" s="9" t="b">
        <f aca="false">TRUE()</f>
        <v>1</v>
      </c>
      <c r="J20" s="10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customFormat="false" ht="15.75" hidden="false" customHeight="false" outlineLevel="0" collapsed="false">
      <c r="A21" s="5" t="s">
        <v>51</v>
      </c>
      <c r="B21" s="6" t="str">
        <f aca="false" t="array" ref="B21:B21">IFERROR(xlookup(F21,contacts!A:A,contacts!C:C),"")</f>
        <v/>
      </c>
      <c r="C21" s="7"/>
      <c r="D21" s="7"/>
      <c r="E21" s="8" t="s">
        <v>13</v>
      </c>
      <c r="F21" s="8" t="str">
        <f aca="false" t="array" ref="F21:F21">IFERROR(xlookup(E21,contacts!B:B,contacts!A:A),"")</f>
        <v/>
      </c>
      <c r="G21" s="8" t="s">
        <v>52</v>
      </c>
      <c r="H21" s="8" t="str">
        <f aca="false">IFERROR(__xludf.dummyfunction("IFERROR(INDEX(FILTER(addresses!B:B, (addresses!A:A=F21)*(addresses!C:C=G21)), 1), """")"),"4138583000012881495")</f>
        <v>4138583000012881495</v>
      </c>
      <c r="I21" s="9" t="b">
        <f aca="false">TRUE()</f>
        <v>1</v>
      </c>
      <c r="J21" s="10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customFormat="false" ht="26.85" hidden="false" customHeight="false" outlineLevel="0" collapsed="false">
      <c r="A22" s="5" t="s">
        <v>53</v>
      </c>
      <c r="B22" s="6" t="str">
        <f aca="false" t="array" ref="B22:B22">IFERROR(xlookup(F22,contacts!A:A,contacts!C:C),"")</f>
        <v/>
      </c>
      <c r="C22" s="7"/>
      <c r="D22" s="7"/>
      <c r="E22" s="8" t="s">
        <v>13</v>
      </c>
      <c r="F22" s="8" t="str">
        <f aca="false" t="array" ref="F22:F22">IFERROR(xlookup(E22,contacts!B:B,contacts!A:A),"")</f>
        <v/>
      </c>
      <c r="G22" s="20" t="s">
        <v>54</v>
      </c>
      <c r="H22" s="8" t="str">
        <f aca="false">IFERROR(__xludf.dummyfunction("IFERROR(INDEX(FILTER(addresses!B:B, (addresses!A:A=F22)*(addresses!C:C=G22)), 1), """")"),"4138583000010151083")</f>
        <v>4138583000010151083</v>
      </c>
      <c r="I22" s="9" t="b">
        <f aca="false">TRUE()</f>
        <v>1</v>
      </c>
      <c r="J22" s="10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customFormat="false" ht="15.75" hidden="false" customHeight="false" outlineLevel="0" collapsed="false">
      <c r="A23" s="5" t="s">
        <v>55</v>
      </c>
      <c r="B23" s="6" t="str">
        <f aca="false" t="array" ref="B23:B23">IFERROR(xlookup(F23,contacts!A:A,contacts!C:C),"")</f>
        <v/>
      </c>
      <c r="C23" s="7"/>
      <c r="D23" s="7"/>
      <c r="E23" s="8" t="s">
        <v>13</v>
      </c>
      <c r="F23" s="8" t="str">
        <f aca="false" t="array" ref="F23:F23">IFERROR(xlookup(E23,contacts!B:B,contacts!A:A),"")</f>
        <v/>
      </c>
      <c r="G23" s="8" t="s">
        <v>56</v>
      </c>
      <c r="H23" s="8" t="str">
        <f aca="false">IFERROR(__xludf.dummyfunction("IFERROR(INDEX(FILTER(addresses!B:B, (addresses!A:A=F23)*(addresses!C:C=G23)), 1), """")"),"4138583000013119166")</f>
        <v>4138583000013119166</v>
      </c>
      <c r="I23" s="9" t="b">
        <f aca="false">TRUE()</f>
        <v>1</v>
      </c>
      <c r="J23" s="10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customFormat="false" ht="39.55" hidden="false" customHeight="false" outlineLevel="0" collapsed="false">
      <c r="A24" s="12" t="s">
        <v>57</v>
      </c>
      <c r="B24" s="13" t="str">
        <f aca="false" t="array" ref="B24:B24">IFERROR(xlookup(F24,contacts!A:A,contacts!C:C),"")</f>
        <v/>
      </c>
      <c r="C24" s="14"/>
      <c r="D24" s="14"/>
      <c r="E24" s="15" t="s">
        <v>13</v>
      </c>
      <c r="F24" s="15" t="str">
        <f aca="false" t="array" ref="F24:F24">IFERROR(xlookup(E24,contacts!B:B,contacts!A:A),"")</f>
        <v/>
      </c>
      <c r="G24" s="32" t="s">
        <v>58</v>
      </c>
      <c r="H24" s="8" t="str">
        <f aca="false">IFERROR(__xludf.dummyfunction("IFERROR(INDEX(FILTER(addresses!B:B, (addresses!A:A=F24)*(addresses!C:C=G24)), 1), """")"),"4138583000012249109")</f>
        <v>4138583000012249109</v>
      </c>
      <c r="I24" s="16" t="b">
        <f aca="false">TRUE()</f>
        <v>1</v>
      </c>
      <c r="J24" s="17"/>
      <c r="K24" s="14"/>
      <c r="L24" s="14"/>
      <c r="M24" s="7"/>
      <c r="N24" s="7"/>
      <c r="O24" s="7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customFormat="false" ht="15.75" hidden="false" customHeight="false" outlineLevel="0" collapsed="false">
      <c r="A25" s="11" t="s">
        <v>59</v>
      </c>
      <c r="B25" s="13" t="str">
        <f aca="false" t="array" ref="B25:B25">IFERROR(xlookup(F25,contacts!A:A,contacts!C:C),"")</f>
        <v/>
      </c>
      <c r="C25" s="7"/>
      <c r="D25" s="7"/>
      <c r="E25" s="8" t="s">
        <v>13</v>
      </c>
      <c r="F25" s="15" t="str">
        <f aca="false" t="array" ref="F25:F25">IFERROR(xlookup(E25,contacts!B:B,contacts!A:A),"")</f>
        <v/>
      </c>
      <c r="G25" s="8" t="s">
        <v>60</v>
      </c>
      <c r="H25" s="8" t="str">
        <f aca="false">IFERROR(__xludf.dummyfunction("IFERROR(INDEX(FILTER(addresses!B:B, (addresses!A:A=F25)*(addresses!C:C=G25)), 1), """")"),"4138583000010164435")</f>
        <v>4138583000010164435</v>
      </c>
      <c r="I25" s="9" t="b">
        <f aca="false">TRUE()</f>
        <v>1</v>
      </c>
      <c r="J25" s="10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customFormat="false" ht="15.75" hidden="false" customHeight="false" outlineLevel="0" collapsed="false">
      <c r="A26" s="11" t="s">
        <v>61</v>
      </c>
      <c r="B26" s="6" t="str">
        <f aca="false" t="array" ref="B26:B26">IFERROR(xlookup(F26,contacts!A:A,contacts!C:C),"")</f>
        <v/>
      </c>
      <c r="C26" s="7"/>
      <c r="D26" s="7"/>
      <c r="E26" s="8" t="s">
        <v>13</v>
      </c>
      <c r="F26" s="8" t="str">
        <f aca="false" t="array" ref="F26:F26">IFERROR(xlookup(E26,contacts!B:B,contacts!A:A),"")</f>
        <v/>
      </c>
      <c r="G26" s="8" t="s">
        <v>62</v>
      </c>
      <c r="H26" s="8" t="str">
        <f aca="false">IFERROR(__xludf.dummyfunction("IFERROR(INDEX(FILTER(addresses!B:B, (addresses!A:A=F26)*(addresses!C:C=G26)), 1), """")"),"4138583000010151115")</f>
        <v>4138583000010151115</v>
      </c>
      <c r="I26" s="9" t="b">
        <f aca="false">TRUE()</f>
        <v>1</v>
      </c>
      <c r="J26" s="10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customFormat="false" ht="39.55" hidden="false" customHeight="false" outlineLevel="0" collapsed="false">
      <c r="A27" s="11" t="s">
        <v>63</v>
      </c>
      <c r="B27" s="6" t="str">
        <f aca="false" t="array" ref="B27:B27">IFERROR(xlookup(F27,contacts!A:A,contacts!C:C),"")</f>
        <v/>
      </c>
      <c r="C27" s="7"/>
      <c r="D27" s="7"/>
      <c r="E27" s="8" t="s">
        <v>13</v>
      </c>
      <c r="F27" s="8" t="str">
        <f aca="false" t="array" ref="F27:F27">IFERROR(xlookup(E27,contacts!B:B,contacts!A:A),"")</f>
        <v/>
      </c>
      <c r="G27" s="20" t="s">
        <v>64</v>
      </c>
      <c r="H27" s="8" t="str">
        <f aca="false">IFERROR(__xludf.dummyfunction("IFERROR(INDEX(FILTER(addresses!B:B, (addresses!A:A=F27)*(addresses!C:C=G27)), 1), """")"),"4138583000009230634")</f>
        <v>4138583000009230634</v>
      </c>
      <c r="I27" s="9" t="b">
        <f aca="false">TRUE()</f>
        <v>1</v>
      </c>
      <c r="J27" s="10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customFormat="false" ht="15.75" hidden="false" customHeight="false" outlineLevel="0" collapsed="false">
      <c r="A28" s="11" t="s">
        <v>65</v>
      </c>
      <c r="B28" s="6" t="str">
        <f aca="false" t="array" ref="B28:B28">IFERROR(xlookup(F28,contacts!A:A,contacts!C:C),"")</f>
        <v/>
      </c>
      <c r="C28" s="7"/>
      <c r="D28" s="7"/>
      <c r="E28" s="8" t="s">
        <v>13</v>
      </c>
      <c r="F28" s="8" t="str">
        <f aca="false" t="array" ref="F28:F28">IFERROR(xlookup(E28,contacts!B:B,contacts!A:A),"")</f>
        <v/>
      </c>
      <c r="G28" s="8" t="s">
        <v>66</v>
      </c>
      <c r="H28" s="8" t="str">
        <f aca="false">IFERROR(__xludf.dummyfunction("IFERROR(INDEX(FILTER(addresses!B:B, (addresses!A:A=F28)*(addresses!C:C=G28)), 1), """")"),"4138583000010151121")</f>
        <v>4138583000010151121</v>
      </c>
      <c r="I28" s="9" t="b">
        <f aca="false">TRUE()</f>
        <v>1</v>
      </c>
      <c r="J28" s="10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customFormat="false" ht="15.75" hidden="false" customHeight="false" outlineLevel="0" collapsed="false">
      <c r="A29" s="11" t="s">
        <v>67</v>
      </c>
      <c r="B29" s="6" t="str">
        <f aca="false" t="array" ref="B29:B29">IFERROR(xlookup(F29,contacts!A:A,contacts!C:C),"")</f>
        <v/>
      </c>
      <c r="C29" s="7"/>
      <c r="D29" s="7"/>
      <c r="E29" s="8" t="s">
        <v>13</v>
      </c>
      <c r="F29" s="8" t="str">
        <f aca="false" t="array" ref="F29:F29">IFERROR(xlookup(E26,contacts!B:B,contacts!A:A),"")</f>
        <v/>
      </c>
      <c r="G29" s="8" t="s">
        <v>68</v>
      </c>
      <c r="H29" s="8" t="str">
        <f aca="false">IFERROR(__xludf.dummyfunction("IFERROR(INDEX(FILTER(addresses!B:B, (addresses!A:A=F29)*(addresses!C:C=G29)), 1), """")"),"4138583000010151053")</f>
        <v>4138583000010151053</v>
      </c>
      <c r="I29" s="9" t="b">
        <f aca="false">TRUE()</f>
        <v>1</v>
      </c>
      <c r="J29" s="10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customFormat="false" ht="15.75" hidden="false" customHeight="false" outlineLevel="0" collapsed="false">
      <c r="A30" s="18" t="s">
        <v>69</v>
      </c>
      <c r="B30" s="6" t="str">
        <f aca="false" t="array" ref="B30:B30">IFERROR(xlookup(F30,contacts!A:A,contacts!C:C),"")</f>
        <v/>
      </c>
      <c r="C30" s="7"/>
      <c r="D30" s="7"/>
      <c r="E30" s="8" t="s">
        <v>13</v>
      </c>
      <c r="F30" s="8" t="str">
        <f aca="false" t="array" ref="F30:F30">IFERROR(xlookup(E30,contacts!B:B,contacts!A:A),"")</f>
        <v/>
      </c>
      <c r="G30" s="8" t="s">
        <v>70</v>
      </c>
      <c r="H30" s="8" t="str">
        <f aca="false">IFERROR(__xludf.dummyfunction("IFERROR(INDEX(FILTER(addresses!B:B, (addresses!A:A=F30)*(addresses!C:C=G30)), 1), """")"),"4138583000010151127")</f>
        <v>4138583000010151127</v>
      </c>
      <c r="I30" s="9" t="b">
        <f aca="false">TRUE()</f>
        <v>1</v>
      </c>
      <c r="J30" s="10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customFormat="false" ht="15.75" hidden="false" customHeight="false" outlineLevel="0" collapsed="false">
      <c r="A31" s="18" t="s">
        <v>71</v>
      </c>
      <c r="B31" s="6" t="str">
        <f aca="false" t="array" ref="B31:B31">IFERROR(xlookup(F31,contacts!A:A,contacts!C:C),"")</f>
        <v/>
      </c>
      <c r="C31" s="7"/>
      <c r="D31" s="7"/>
      <c r="E31" s="8" t="s">
        <v>13</v>
      </c>
      <c r="F31" s="8" t="str">
        <f aca="false" t="array" ref="F31:F31">IFERROR(xlookup(E29,contacts!B:B,contacts!A:A),"")</f>
        <v/>
      </c>
      <c r="G31" s="8" t="s">
        <v>72</v>
      </c>
      <c r="H31" s="8" t="str">
        <f aca="false">IFERROR(__xludf.dummyfunction("IFERROR(INDEX(FILTER(addresses!B:B, (addresses!A:A=F31)*(addresses!C:C=G31)), 1), """")"),"4138583000009094517")</f>
        <v>4138583000009094517</v>
      </c>
      <c r="I31" s="9" t="b">
        <f aca="false">TRUE()</f>
        <v>1</v>
      </c>
      <c r="J31" s="10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customFormat="false" ht="15.75" hidden="false" customHeight="false" outlineLevel="0" collapsed="false">
      <c r="A32" s="18" t="s">
        <v>73</v>
      </c>
      <c r="B32" s="6" t="str">
        <f aca="false" t="array" ref="B32:B32">IFERROR(xlookup(F32,contacts!A:A,contacts!C:C),"")</f>
        <v/>
      </c>
      <c r="C32" s="7"/>
      <c r="D32" s="7"/>
      <c r="E32" s="8" t="s">
        <v>13</v>
      </c>
      <c r="F32" s="8" t="str">
        <f aca="false" t="array" ref="F32:F32">IFERROR(xlookup(E30,contacts!B:B,contacts!A:A),"")</f>
        <v/>
      </c>
      <c r="G32" s="8" t="s">
        <v>74</v>
      </c>
      <c r="H32" s="8" t="str">
        <f aca="false">IFERROR(__xludf.dummyfunction("IFERROR(INDEX(FILTER(addresses!B:B, (addresses!A:A=F32)*(addresses!C:C=G32)), 1), """")"),"4138583000013569025")</f>
        <v>4138583000013569025</v>
      </c>
      <c r="I32" s="9" t="b">
        <f aca="false">TRUE()</f>
        <v>1</v>
      </c>
      <c r="J32" s="10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customFormat="false" ht="15.75" hidden="false" customHeight="false" outlineLevel="0" collapsed="false">
      <c r="A33" s="12" t="s">
        <v>75</v>
      </c>
      <c r="B33" s="6" t="str">
        <f aca="false" t="array" ref="B33:B33">IFERROR(xlookup(F33,contacts!A:A,contacts!C:C),"")</f>
        <v/>
      </c>
      <c r="C33" s="7"/>
      <c r="D33" s="7"/>
      <c r="E33" s="8" t="s">
        <v>76</v>
      </c>
      <c r="F33" s="8" t="str">
        <f aca="false" t="array" ref="F33:F33">IFERROR(xlookup(E33,contacts!B:B,contacts!A:A),"")</f>
        <v/>
      </c>
      <c r="G33" s="8" t="s">
        <v>77</v>
      </c>
      <c r="H33" s="8" t="str">
        <f aca="false">IFERROR(__xludf.dummyfunction("IFERROR(INDEX(FILTER(addresses!B:B, (addresses!A:A=F33)*(addresses!C:C=G33)), 1), """")"),"4138583000004887143")</f>
        <v>4138583000004887143</v>
      </c>
      <c r="I33" s="9" t="b">
        <f aca="false">TRUE()</f>
        <v>1</v>
      </c>
      <c r="J33" s="10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customFormat="false" ht="15.75" hidden="false" customHeight="false" outlineLevel="0" collapsed="false">
      <c r="A34" s="12" t="s">
        <v>78</v>
      </c>
      <c r="B34" s="6" t="str">
        <f aca="false" t="array" ref="B34:B34">IFERROR(xlookup(F34,contacts!A:A,contacts!C:C),"")</f>
        <v/>
      </c>
      <c r="C34" s="7"/>
      <c r="D34" s="7"/>
      <c r="E34" s="8" t="s">
        <v>76</v>
      </c>
      <c r="F34" s="8" t="str">
        <f aca="false" t="array" ref="F34:F34">IFERROR(xlookup(E34,contacts!B:B,contacts!A:A),"")</f>
        <v/>
      </c>
      <c r="G34" s="8" t="s">
        <v>79</v>
      </c>
      <c r="H34" s="8" t="str">
        <f aca="false">IFERROR(__xludf.dummyfunction("IFERROR(INDEX(FILTER(addresses!B:B, (addresses!A:A=F34)*(addresses!C:C=G34)), 1), """")"),"4138583000004877117")</f>
        <v>4138583000004877117</v>
      </c>
      <c r="I34" s="9" t="b">
        <f aca="false">TRUE()</f>
        <v>1</v>
      </c>
      <c r="J34" s="10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customFormat="false" ht="15.75" hidden="false" customHeight="false" outlineLevel="0" collapsed="false">
      <c r="A35" s="11" t="s">
        <v>80</v>
      </c>
      <c r="B35" s="6" t="str">
        <f aca="false" t="array" ref="B35:B35">IFERROR(xlookup(F35,contacts!A:A,contacts!C:C),"")</f>
        <v/>
      </c>
      <c r="C35" s="7"/>
      <c r="D35" s="7"/>
      <c r="E35" s="8" t="s">
        <v>76</v>
      </c>
      <c r="F35" s="8" t="str">
        <f aca="false" t="array" ref="F35:F35">IFERROR(xlookup(E35,contacts!B:B,contacts!A:A),"")</f>
        <v/>
      </c>
      <c r="G35" s="8" t="s">
        <v>81</v>
      </c>
      <c r="H35" s="8" t="str">
        <f aca="false">IFERROR(__xludf.dummyfunction("IFERROR(INDEX(FILTER(addresses!B:B, (addresses!A:A=F35)*(addresses!C:C=G35)), 1), """")"),"4138583000010663455")</f>
        <v>4138583000010663455</v>
      </c>
      <c r="I35" s="9" t="b">
        <f aca="false">TRUE()</f>
        <v>1</v>
      </c>
      <c r="J35" s="10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customFormat="false" ht="15.75" hidden="false" customHeight="false" outlineLevel="0" collapsed="false">
      <c r="A36" s="11" t="s">
        <v>82</v>
      </c>
      <c r="B36" s="6" t="str">
        <f aca="false" t="array" ref="B36:B36">IFERROR(xlookup(F36,contacts!A:A,contacts!C:C),"")</f>
        <v/>
      </c>
      <c r="C36" s="7"/>
      <c r="D36" s="7"/>
      <c r="E36" s="8" t="s">
        <v>76</v>
      </c>
      <c r="F36" s="8" t="str">
        <f aca="false" t="array" ref="F36:F36">IFERROR(xlookup(E36,contacts!B:B,contacts!A:A),"")</f>
        <v/>
      </c>
      <c r="G36" s="8" t="s">
        <v>83</v>
      </c>
      <c r="H36" s="8" t="str">
        <f aca="false">IFERROR(__xludf.dummyfunction("IFERROR(INDEX(FILTER(addresses!B:B, (addresses!A:A=F36)*(addresses!C:C=G36)), 1), """")"),"4138583000004682179")</f>
        <v>4138583000004682179</v>
      </c>
      <c r="I36" s="9" t="b">
        <f aca="false">TRUE()</f>
        <v>1</v>
      </c>
      <c r="J36" s="10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customFormat="false" ht="15.75" hidden="false" customHeight="false" outlineLevel="0" collapsed="false">
      <c r="A37" s="11" t="s">
        <v>84</v>
      </c>
      <c r="B37" s="6" t="str">
        <f aca="false" t="array" ref="B37:B37">IFERROR(xlookup(F37,contacts!A:A,contacts!C:C),"")</f>
        <v/>
      </c>
      <c r="C37" s="7"/>
      <c r="D37" s="7"/>
      <c r="E37" s="8" t="s">
        <v>76</v>
      </c>
      <c r="F37" s="8" t="str">
        <f aca="false" t="array" ref="F37:F37">IFERROR(xlookup(E37,contacts!B:B,contacts!A:A),"")</f>
        <v/>
      </c>
      <c r="G37" s="8" t="s">
        <v>81</v>
      </c>
      <c r="H37" s="8" t="str">
        <f aca="false">IFERROR(__xludf.dummyfunction("IFERROR(INDEX(FILTER(addresses!B:B, (addresses!A:A=F37)*(addresses!C:C=G37)), 1), """")"),"4138583000010663455")</f>
        <v>4138583000010663455</v>
      </c>
      <c r="I37" s="9" t="b">
        <f aca="false">TRUE()</f>
        <v>1</v>
      </c>
      <c r="J37" s="10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customFormat="false" ht="39.55" hidden="false" customHeight="false" outlineLevel="0" collapsed="false">
      <c r="A38" s="11" t="s">
        <v>85</v>
      </c>
      <c r="B38" s="6" t="str">
        <f aca="false" t="array" ref="B38:B38">IFERROR(xlookup(F38,contacts!A:A,contacts!C:C),"")</f>
        <v/>
      </c>
      <c r="C38" s="7"/>
      <c r="D38" s="7"/>
      <c r="E38" s="8" t="s">
        <v>76</v>
      </c>
      <c r="F38" s="8" t="str">
        <f aca="false" t="array" ref="F38:F38">IFERROR(xlookup(E38,contacts!B:B,contacts!A:A),"")</f>
        <v/>
      </c>
      <c r="G38" s="20" t="s">
        <v>86</v>
      </c>
      <c r="H38" s="8" t="str">
        <f aca="false">IFERROR(__xludf.dummyfunction("IFERROR(INDEX(FILTER(addresses!B:B, (addresses!A:A=F38)*(addresses!C:C=G38)), 1), """")"),"4138583000004686648")</f>
        <v>4138583000004686648</v>
      </c>
      <c r="I38" s="9" t="b">
        <f aca="false">TRUE()</f>
        <v>1</v>
      </c>
      <c r="J38" s="10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customFormat="false" ht="26.85" hidden="false" customHeight="false" outlineLevel="0" collapsed="false">
      <c r="A39" s="11" t="s">
        <v>87</v>
      </c>
      <c r="B39" s="6" t="str">
        <f aca="false" t="array" ref="B39:B39">IFERROR(xlookup(F39,contacts!A:A,contacts!C:C),"")</f>
        <v/>
      </c>
      <c r="C39" s="7"/>
      <c r="D39" s="7"/>
      <c r="E39" s="8" t="s">
        <v>76</v>
      </c>
      <c r="F39" s="8" t="str">
        <f aca="false" t="array" ref="F39:F39">IFERROR(xlookup(E39,contacts!B:B,contacts!A:A),"")</f>
        <v/>
      </c>
      <c r="G39" s="20" t="s">
        <v>88</v>
      </c>
      <c r="H39" s="8" t="str">
        <f aca="false">IFERROR(__xludf.dummyfunction("IFERROR(INDEX(FILTER(addresses!B:B, (addresses!A:A=F39)*(addresses!C:C=G39)), 1), """")"),"4138583000004659083")</f>
        <v>4138583000004659083</v>
      </c>
      <c r="I39" s="9" t="b">
        <f aca="false">TRUE()</f>
        <v>1</v>
      </c>
      <c r="J39" s="10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customFormat="false" ht="15.75" hidden="false" customHeight="false" outlineLevel="0" collapsed="false">
      <c r="A40" s="11" t="s">
        <v>89</v>
      </c>
      <c r="B40" s="6" t="str">
        <f aca="false" t="array" ref="B40:B40">IFERROR(xlookup(F40,contacts!A:A,contacts!C:C),"")</f>
        <v/>
      </c>
      <c r="C40" s="7"/>
      <c r="D40" s="7"/>
      <c r="E40" s="8" t="s">
        <v>76</v>
      </c>
      <c r="F40" s="8" t="str">
        <f aca="false" t="array" ref="F40:F40">IFERROR(xlookup(E40,contacts!B:B,contacts!A:A),"")</f>
        <v/>
      </c>
      <c r="G40" s="8" t="s">
        <v>90</v>
      </c>
      <c r="H40" s="8" t="str">
        <f aca="false">IFERROR(__xludf.dummyfunction("IFERROR(INDEX(FILTER(addresses!B:B, (addresses!A:A=F40)*(addresses!C:C=G40)), 1), """")"),"4138583000004774175")</f>
        <v>4138583000004774175</v>
      </c>
      <c r="I40" s="9" t="b">
        <f aca="false">TRUE()</f>
        <v>1</v>
      </c>
      <c r="J40" s="10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customFormat="false" ht="15.75" hidden="false" customHeight="false" outlineLevel="0" collapsed="false">
      <c r="A41" s="11" t="s">
        <v>91</v>
      </c>
      <c r="B41" s="6" t="str">
        <f aca="false" t="array" ref="B41:B41">IFERROR(xlookup(F41,contacts!A:A,contacts!C:C),"")</f>
        <v/>
      </c>
      <c r="C41" s="7"/>
      <c r="D41" s="7"/>
      <c r="E41" s="8" t="s">
        <v>76</v>
      </c>
      <c r="F41" s="8" t="str">
        <f aca="false" t="array" ref="F41:F41">IFERROR(xlookup(E41,contacts!B:B,contacts!A:A),"")</f>
        <v/>
      </c>
      <c r="G41" s="8" t="s">
        <v>92</v>
      </c>
      <c r="H41" s="8" t="str">
        <f aca="false">IFERROR(__xludf.dummyfunction("IFERROR(INDEX(FILTER(addresses!B:B, (addresses!A:A=F41)*(addresses!C:C=G41)), 1), """")"),"4138583000004714068")</f>
        <v>4138583000004714068</v>
      </c>
      <c r="I41" s="9" t="b">
        <f aca="false">TRUE()</f>
        <v>1</v>
      </c>
      <c r="J41" s="10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customFormat="false" ht="15.75" hidden="false" customHeight="false" outlineLevel="0" collapsed="false">
      <c r="A42" s="11" t="s">
        <v>93</v>
      </c>
      <c r="B42" s="6" t="str">
        <f aca="false" t="array" ref="B42:B42">IFERROR(xlookup(F42,contacts!A:A,contacts!C:C),"")</f>
        <v/>
      </c>
      <c r="C42" s="7"/>
      <c r="D42" s="7"/>
      <c r="E42" s="8" t="s">
        <v>76</v>
      </c>
      <c r="F42" s="8" t="str">
        <f aca="false" t="array" ref="F42:F42">IFERROR(xlookup(E42,contacts!B:B,contacts!A:A),"")</f>
        <v/>
      </c>
      <c r="G42" s="8" t="s">
        <v>94</v>
      </c>
      <c r="H42" s="8" t="str">
        <f aca="false">IFERROR(__xludf.dummyfunction("IFERROR(INDEX(FILTER(addresses!B:B, (addresses!A:A=F42)*(addresses!C:C=G42)), 1), """")"),"4138583000005310117")</f>
        <v>4138583000005310117</v>
      </c>
      <c r="I42" s="9" t="b">
        <f aca="false">TRUE()</f>
        <v>1</v>
      </c>
      <c r="J42" s="10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customFormat="false" ht="26.85" hidden="false" customHeight="false" outlineLevel="0" collapsed="false">
      <c r="A43" s="11" t="s">
        <v>95</v>
      </c>
      <c r="B43" s="6" t="str">
        <f aca="false" t="array" ref="B43:B43">IFERROR(xlookup(F43,contacts!A:A,contacts!C:C),"")</f>
        <v/>
      </c>
      <c r="C43" s="7"/>
      <c r="D43" s="7"/>
      <c r="E43" s="8" t="s">
        <v>76</v>
      </c>
      <c r="F43" s="8" t="str">
        <f aca="false" t="array" ref="F43:F43">IFERROR(xlookup(E43,contacts!B:B,contacts!A:A),"")</f>
        <v/>
      </c>
      <c r="G43" s="20" t="s">
        <v>96</v>
      </c>
      <c r="H43" s="8" t="str">
        <f aca="false">IFERROR(__xludf.dummyfunction("IFERROR(INDEX(FILTER(addresses!B:B, (addresses!A:A=F43)*(addresses!C:C=G43)), 1), """")"),"4138583000005074257")</f>
        <v>4138583000005074257</v>
      </c>
      <c r="I43" s="9" t="b">
        <f aca="false">TRUE()</f>
        <v>1</v>
      </c>
      <c r="J43" s="10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customFormat="false" ht="26.85" hidden="false" customHeight="false" outlineLevel="0" collapsed="false">
      <c r="A44" s="11" t="s">
        <v>97</v>
      </c>
      <c r="B44" s="6" t="str">
        <f aca="false" t="array" ref="B44:B44">IFERROR(xlookup(F44,contacts!A:A,contacts!C:C),"")</f>
        <v/>
      </c>
      <c r="C44" s="7"/>
      <c r="D44" s="7"/>
      <c r="E44" s="8" t="s">
        <v>76</v>
      </c>
      <c r="F44" s="8" t="str">
        <f aca="false" t="array" ref="F44:F44">IFERROR(xlookup(E44,contacts!B:B,contacts!A:A),"")</f>
        <v/>
      </c>
      <c r="G44" s="20" t="s">
        <v>98</v>
      </c>
      <c r="H44" s="8" t="str">
        <f aca="false">IFERROR(__xludf.dummyfunction("IFERROR(INDEX(FILTER(addresses!B:B, (addresses!A:A=F44)*(addresses!C:C=G44)), 1), """")"),"4138583000004660966")</f>
        <v>4138583000004660966</v>
      </c>
      <c r="I44" s="9" t="b">
        <f aca="false">TRUE()</f>
        <v>1</v>
      </c>
      <c r="J44" s="10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customFormat="false" ht="15.75" hidden="false" customHeight="false" outlineLevel="0" collapsed="false">
      <c r="A45" s="11" t="s">
        <v>99</v>
      </c>
      <c r="B45" s="6" t="str">
        <f aca="false" t="array" ref="B45:B45">IFERROR(xlookup(F45,contacts!A:A,contacts!C:C),"")</f>
        <v/>
      </c>
      <c r="C45" s="7"/>
      <c r="D45" s="7"/>
      <c r="E45" s="8" t="s">
        <v>76</v>
      </c>
      <c r="F45" s="8" t="str">
        <f aca="false" t="array" ref="F45:F45">IFERROR(xlookup(E45,contacts!B:B,contacts!A:A),"")</f>
        <v/>
      </c>
      <c r="G45" s="8" t="s">
        <v>100</v>
      </c>
      <c r="H45" s="8" t="str">
        <f aca="false">IFERROR(__xludf.dummyfunction("IFERROR(INDEX(FILTER(addresses!B:B, (addresses!A:A=F45)*(addresses!C:C=G45)), 1), """")"),"4138583000004856023")</f>
        <v>4138583000004856023</v>
      </c>
      <c r="I45" s="9" t="b">
        <f aca="false">TRUE()</f>
        <v>1</v>
      </c>
      <c r="J45" s="10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customFormat="false" ht="15.75" hidden="false" customHeight="false" outlineLevel="0" collapsed="false">
      <c r="A46" s="11" t="s">
        <v>101</v>
      </c>
      <c r="B46" s="6" t="str">
        <f aca="false" t="array" ref="B46:B46">IFERROR(xlookup(F46,contacts!A:A,contacts!C:C),"")</f>
        <v/>
      </c>
      <c r="C46" s="7"/>
      <c r="D46" s="7"/>
      <c r="E46" s="8" t="s">
        <v>76</v>
      </c>
      <c r="F46" s="8" t="str">
        <f aca="false" t="array" ref="F46:F46">IFERROR(xlookup(E46,contacts!B:B,contacts!A:A),"")</f>
        <v/>
      </c>
      <c r="G46" s="8" t="s">
        <v>102</v>
      </c>
      <c r="H46" s="8" t="str">
        <f aca="false">IFERROR(__xludf.dummyfunction("IFERROR(INDEX(FILTER(addresses!B:B, (addresses!A:A=F46)*(addresses!C:C=G46)), 1), """")"),"4138583000003381659")</f>
        <v>4138583000003381659</v>
      </c>
      <c r="I46" s="9" t="b">
        <f aca="false">TRUE()</f>
        <v>1</v>
      </c>
      <c r="J46" s="10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customFormat="false" ht="15.75" hidden="false" customHeight="false" outlineLevel="0" collapsed="false">
      <c r="A47" s="11" t="s">
        <v>103</v>
      </c>
      <c r="B47" s="6" t="str">
        <f aca="false" t="array" ref="B47:B47">IFERROR(xlookup(F47,contacts!A:A,contacts!C:C),"")</f>
        <v/>
      </c>
      <c r="C47" s="7"/>
      <c r="D47" s="7"/>
      <c r="E47" s="8" t="s">
        <v>76</v>
      </c>
      <c r="F47" s="8" t="str">
        <f aca="false" t="array" ref="F47:F47">IFERROR(xlookup(E47,contacts!B:B,contacts!A:A),"")</f>
        <v/>
      </c>
      <c r="G47" s="8" t="s">
        <v>104</v>
      </c>
      <c r="H47" s="8" t="str">
        <f aca="false">IFERROR(__xludf.dummyfunction("IFERROR(INDEX(FILTER(addresses!B:B, (addresses!A:A=F47)*(addresses!C:C=G47)), 1), """")"),"4138583000004745129")</f>
        <v>4138583000004745129</v>
      </c>
      <c r="I47" s="9" t="b">
        <f aca="false">TRUE()</f>
        <v>1</v>
      </c>
      <c r="J47" s="10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customFormat="false" ht="15.75" hidden="false" customHeight="false" outlineLevel="0" collapsed="false">
      <c r="A48" s="11" t="s">
        <v>105</v>
      </c>
      <c r="B48" s="6" t="str">
        <f aca="false" t="array" ref="B48:B48">IFERROR(xlookup(F48,contacts!A:A,contacts!C:C),"")</f>
        <v/>
      </c>
      <c r="C48" s="7"/>
      <c r="D48" s="7"/>
      <c r="E48" s="8" t="s">
        <v>76</v>
      </c>
      <c r="F48" s="8" t="str">
        <f aca="false" t="array" ref="F48:F48">IFERROR(xlookup(E48,contacts!B:B,contacts!A:A),"")</f>
        <v/>
      </c>
      <c r="G48" s="8" t="s">
        <v>106</v>
      </c>
      <c r="H48" s="8" t="str">
        <f aca="false">IFERROR(__xludf.dummyfunction("IFERROR(INDEX(FILTER(addresses!B:B, (addresses!A:A=F48)*(addresses!C:C=G48)), 1), """")"),"4138583000004682390")</f>
        <v>4138583000004682390</v>
      </c>
      <c r="I48" s="9" t="b">
        <f aca="false">TRUE()</f>
        <v>1</v>
      </c>
      <c r="J48" s="10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customFormat="false" ht="15.75" hidden="false" customHeight="false" outlineLevel="0" collapsed="false">
      <c r="A49" s="11" t="s">
        <v>107</v>
      </c>
      <c r="B49" s="6" t="str">
        <f aca="false" t="array" ref="B49:B49">IFERROR(xlookup(F49,contacts!A:A,contacts!C:C),"")</f>
        <v/>
      </c>
      <c r="C49" s="7"/>
      <c r="D49" s="7"/>
      <c r="E49" s="8" t="s">
        <v>76</v>
      </c>
      <c r="F49" s="8" t="str">
        <f aca="false" t="array" ref="F49:F49">IFERROR(xlookup(E49,contacts!B:B,contacts!A:A),"")</f>
        <v/>
      </c>
      <c r="G49" s="8" t="s">
        <v>108</v>
      </c>
      <c r="H49" s="8" t="str">
        <f aca="false">IFERROR(__xludf.dummyfunction("IFERROR(INDEX(FILTER(addresses!B:B, (addresses!A:A=F49)*(addresses!C:C=G49)), 1), """")"),"4138583000004779231")</f>
        <v>4138583000004779231</v>
      </c>
      <c r="I49" s="9" t="b">
        <f aca="false">TRUE()</f>
        <v>1</v>
      </c>
      <c r="J49" s="10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customFormat="false" ht="15.75" hidden="false" customHeight="false" outlineLevel="0" collapsed="false">
      <c r="A50" s="11" t="s">
        <v>109</v>
      </c>
      <c r="B50" s="6" t="str">
        <f aca="false" t="array" ref="B50:B50">IFERROR(xlookup(F50,contacts!A:A,contacts!C:C),"")</f>
        <v/>
      </c>
      <c r="C50" s="7"/>
      <c r="D50" s="7"/>
      <c r="E50" s="8" t="s">
        <v>76</v>
      </c>
      <c r="F50" s="8" t="str">
        <f aca="false" t="array" ref="F50:F50">IFERROR(xlookup(E50,contacts!B:B,contacts!A:A),"")</f>
        <v/>
      </c>
      <c r="G50" s="8" t="s">
        <v>110</v>
      </c>
      <c r="H50" s="8" t="str">
        <f aca="false">IFERROR(__xludf.dummyfunction("IFERROR(INDEX(FILTER(addresses!B:B, (addresses!A:A=F50)*(addresses!C:C=G50)), 1), """")"),"4138583000004849200")</f>
        <v>4138583000004849200</v>
      </c>
      <c r="I50" s="9" t="b">
        <f aca="false">TRUE()</f>
        <v>1</v>
      </c>
      <c r="J50" s="10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customFormat="false" ht="15.75" hidden="false" customHeight="false" outlineLevel="0" collapsed="false">
      <c r="B51" s="6"/>
      <c r="E51" s="8"/>
      <c r="F51" s="8"/>
      <c r="G51" s="8"/>
      <c r="H51" s="8" t="str">
        <f aca="false">IFERROR(__xludf.dummyfunction("IFERROR(INDEX(FILTER(addresses!B:B, (addresses!A:A=F51)*(addresses!C:C=G51)), 1), """")"),"")</f>
        <v/>
      </c>
      <c r="I51" s="9" t="b">
        <f aca="false">TRUE()</f>
        <v>1</v>
      </c>
      <c r="J51" s="10"/>
    </row>
    <row r="52" customFormat="false" ht="39.55" hidden="false" customHeight="false" outlineLevel="0" collapsed="false">
      <c r="A52" s="11" t="s">
        <v>111</v>
      </c>
      <c r="B52" s="6" t="str">
        <f aca="false" t="array" ref="B52:B52">IFERROR(xlookup(F52,contacts!A:A,contacts!C:C),"")</f>
        <v/>
      </c>
      <c r="C52" s="7"/>
      <c r="D52" s="7"/>
      <c r="E52" s="8" t="s">
        <v>112</v>
      </c>
      <c r="F52" s="8" t="str">
        <f aca="false" t="array" ref="F52:F52">IFERROR(xlookup(E52,contacts!B:B,contacts!A:A),"")</f>
        <v/>
      </c>
      <c r="G52" s="20" t="s">
        <v>113</v>
      </c>
      <c r="H52" s="8" t="str">
        <f aca="false">IFERROR(__xludf.dummyfunction("IFERROR(INDEX(FILTER(addresses!B:B, (addresses!A:A=F52)*(addresses!C:C=G52)), 1), """")"),"4138583000001363448")</f>
        <v>4138583000001363448</v>
      </c>
      <c r="I52" s="9" t="b">
        <f aca="false">TRUE()</f>
        <v>1</v>
      </c>
      <c r="J52" s="10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customFormat="false" ht="15.75" hidden="false" customHeight="false" outlineLevel="0" collapsed="false">
      <c r="A53" s="11" t="s">
        <v>114</v>
      </c>
      <c r="B53" s="6" t="str">
        <f aca="false" t="array" ref="B53:B53">IFERROR(xlookup(F53,contacts!A:A,contacts!C:C),"")</f>
        <v/>
      </c>
      <c r="E53" s="8" t="s">
        <v>115</v>
      </c>
      <c r="F53" s="8" t="str">
        <f aca="false" t="array" ref="F53:F53">IFERROR(xlookup(E53,contacts!B:B,contacts!A:A),"")</f>
        <v/>
      </c>
      <c r="G53" s="19"/>
      <c r="H53" s="8" t="str">
        <f aca="false">IFERROR(__xludf.dummyfunction("IFERROR(INDEX(FILTER(addresses!B:B, (addresses!A:A=F53)*(addresses!C:C=G53)), 1), """")"),"")</f>
        <v/>
      </c>
      <c r="J53" s="10"/>
    </row>
    <row r="54" customFormat="false" ht="15.75" hidden="false" customHeight="false" outlineLevel="0" collapsed="false">
      <c r="A54" s="11" t="s">
        <v>116</v>
      </c>
      <c r="B54" s="6" t="str">
        <f aca="false" t="array" ref="B54:B54">IFERROR(xlookup(F54,contacts!A:A,contacts!C:C),"")</f>
        <v/>
      </c>
      <c r="E54" s="8" t="s">
        <v>117</v>
      </c>
      <c r="F54" s="8" t="str">
        <f aca="false" t="array" ref="F54:F54">IFERROR(xlookup(E54,contacts!B:B,contacts!A:A),"")</f>
        <v/>
      </c>
      <c r="G54" s="8"/>
      <c r="H54" s="8" t="str">
        <f aca="false">IFERROR(__xludf.dummyfunction("IFERROR(INDEX(FILTER(addresses!B:B, (addresses!A:A=F54)*(addresses!C:C=G54)), 1), """")"),"")</f>
        <v/>
      </c>
      <c r="J54" s="10"/>
    </row>
    <row r="55" customFormat="false" ht="15.75" hidden="false" customHeight="false" outlineLevel="0" collapsed="false">
      <c r="A55" s="11" t="s">
        <v>118</v>
      </c>
      <c r="B55" s="6" t="str">
        <f aca="false" t="array" ref="B55:B55">IFERROR(xlookup(F55,contacts!A:A,contacts!C:C),"")</f>
        <v/>
      </c>
      <c r="E55" s="8" t="s">
        <v>119</v>
      </c>
      <c r="F55" s="8" t="str">
        <f aca="false" t="array" ref="F55:F55">IFERROR(xlookup(E55,contacts!B:B,contacts!A:A),"")</f>
        <v/>
      </c>
      <c r="G55" s="8" t="s">
        <v>120</v>
      </c>
      <c r="H55" s="8" t="str">
        <f aca="false">IFERROR(__xludf.dummyfunction("IFERROR(INDEX(FILTER(addresses!B:B, (addresses!A:A=F55)*(addresses!C:C=G55)), 1), """")"),"4138583000004924918")</f>
        <v>4138583000004924918</v>
      </c>
      <c r="I55" s="11"/>
      <c r="J55" s="10"/>
    </row>
    <row r="56" customFormat="false" ht="15.75" hidden="false" customHeight="false" outlineLevel="0" collapsed="false">
      <c r="A56" s="11" t="s">
        <v>121</v>
      </c>
      <c r="B56" s="6" t="str">
        <f aca="false" t="array" ref="B56:B56">IFERROR(xlookup(F56,contacts!A:A,contacts!C:C),"")</f>
        <v/>
      </c>
      <c r="C56" s="7"/>
      <c r="D56" s="7"/>
      <c r="E56" s="8" t="s">
        <v>122</v>
      </c>
      <c r="F56" s="8" t="str">
        <f aca="false" t="array" ref="F56:F56">IFERROR(xlookup(E56,contacts!B:B,contacts!A:A),"")</f>
        <v/>
      </c>
      <c r="G56" s="8" t="s">
        <v>123</v>
      </c>
      <c r="H56" s="8" t="str">
        <f aca="false">IFERROR(__xludf.dummyfunction("IFERROR(INDEX(FILTER(addresses!B:B, (addresses!A:A=F56)*(addresses!C:C=G56)), 1), """")"),"4138583000005711407")</f>
        <v>4138583000005711407</v>
      </c>
      <c r="I56" s="9" t="b">
        <f aca="false">TRUE()</f>
        <v>1</v>
      </c>
      <c r="J56" s="10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customFormat="false" ht="15.75" hidden="false" customHeight="false" outlineLevel="0" collapsed="false">
      <c r="A57" s="11" t="s">
        <v>124</v>
      </c>
      <c r="B57" s="6" t="str">
        <f aca="false" t="array" ref="B57:B57">IFERROR(xlookup(F57,contacts!A:A,contacts!C:C),"")</f>
        <v/>
      </c>
      <c r="C57" s="11" t="s">
        <v>125</v>
      </c>
      <c r="D57" s="11" t="s">
        <v>126</v>
      </c>
      <c r="E57" s="8" t="s">
        <v>127</v>
      </c>
      <c r="F57" s="8" t="str">
        <f aca="false" t="array" ref="F57:F57">IFERROR(xlookup(E57,contacts!B:B,contacts!A:A),"")</f>
        <v/>
      </c>
      <c r="G57" s="8"/>
      <c r="H57" s="8" t="str">
        <f aca="false">IFERROR(__xludf.dummyfunction("IFERROR(INDEX(FILTER(addresses!B:B, (addresses!A:A=F57)*(addresses!C:C=G57)), 1), """")"),"")</f>
        <v/>
      </c>
      <c r="J57" s="10"/>
    </row>
    <row r="58" customFormat="false" ht="26.85" hidden="false" customHeight="false" outlineLevel="0" collapsed="false">
      <c r="A58" s="11" t="s">
        <v>128</v>
      </c>
      <c r="B58" s="6" t="str">
        <f aca="false" t="array" ref="B58:B58">IFERROR(xlookup(F58,contacts!A:A,contacts!C:C),"")</f>
        <v/>
      </c>
      <c r="C58" s="7"/>
      <c r="D58" s="7"/>
      <c r="E58" s="8" t="s">
        <v>131</v>
      </c>
      <c r="F58" s="8" t="str">
        <f aca="false" t="array" ref="F58:F58">IFERROR(xlookup(E58,contacts!B:B,contacts!A:A),"")</f>
        <v/>
      </c>
      <c r="G58" s="20" t="s">
        <v>132</v>
      </c>
      <c r="H58" s="8" t="str">
        <f aca="false">IFERROR(__xludf.dummyfunction("IFERROR(INDEX(FILTER(addresses!B:B, (addresses!A:A=F58)*(addresses!C:C=G58)), 1), """")"),"4138583000002275736")</f>
        <v>4138583000002275736</v>
      </c>
      <c r="I58" s="9" t="b">
        <f aca="false">TRUE()</f>
        <v>1</v>
      </c>
      <c r="J58" s="10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customFormat="false" ht="17.9" hidden="false" customHeight="false" outlineLevel="0" collapsed="false">
      <c r="A59" s="21" t="s">
        <v>133</v>
      </c>
      <c r="B59" s="6" t="str">
        <f aca="false" t="array" ref="B59:B59">IFERROR(xlookup(F59,contacts!A:A,contacts!C:C),"")</f>
        <v/>
      </c>
      <c r="C59" s="21" t="s">
        <v>134</v>
      </c>
      <c r="D59" s="21" t="s">
        <v>135</v>
      </c>
      <c r="E59" s="19"/>
      <c r="F59" s="8" t="str">
        <f aca="false" t="array" ref="F59:F59">IFERROR(xlookup(E59,contacts!B:B,contacts!A:A),"")</f>
        <v/>
      </c>
      <c r="G59" s="19"/>
      <c r="H59" s="8" t="str">
        <f aca="false">IFERROR(__xludf.dummyfunction("IFERROR(INDEX(FILTER(addresses!B:B, (addresses!A:A=F59)*(addresses!C:C=G59)), 1), """")"),"")</f>
        <v/>
      </c>
      <c r="J59" s="10"/>
    </row>
    <row r="60" customFormat="false" ht="34.3" hidden="false" customHeight="false" outlineLevel="0" collapsed="false">
      <c r="A60" s="21" t="s">
        <v>114</v>
      </c>
      <c r="B60" s="6" t="str">
        <f aca="false" t="array" ref="B60:B60">IFERROR(xlookup(F60,contacts!A:A,contacts!C:C),"")</f>
        <v/>
      </c>
      <c r="C60" s="23" t="s">
        <v>136</v>
      </c>
      <c r="D60" s="21" t="s">
        <v>137</v>
      </c>
      <c r="E60" s="8" t="s">
        <v>138</v>
      </c>
      <c r="F60" s="8" t="str">
        <f aca="false" t="array" ref="F60:F60">IFERROR(xlookup(E60,contacts!B:B,contacts!A:A),"")</f>
        <v/>
      </c>
      <c r="G60" s="8" t="s">
        <v>139</v>
      </c>
      <c r="H60" s="8" t="str">
        <f aca="false">IFERROR(__xludf.dummyfunction("IFERROR(INDEX(FILTER(addresses!B:B, (addresses!A:A=F60)*(addresses!C:C=G60)), 1), """")"),"")</f>
        <v/>
      </c>
      <c r="I60" s="11"/>
      <c r="J60" s="10"/>
    </row>
    <row r="61" customFormat="false" ht="17.9" hidden="false" customHeight="false" outlineLevel="0" collapsed="false">
      <c r="A61" s="21" t="s">
        <v>140</v>
      </c>
      <c r="B61" s="6" t="str">
        <f aca="false" t="array" ref="B61:B61">IFERROR(xlookup(F61,contacts!A:A,contacts!C:C),"")</f>
        <v/>
      </c>
      <c r="C61" s="21" t="s">
        <v>141</v>
      </c>
      <c r="D61" s="21" t="s">
        <v>142</v>
      </c>
      <c r="E61" s="8" t="s">
        <v>143</v>
      </c>
      <c r="F61" s="8" t="str">
        <f aca="false" t="array" ref="F61:F61">IFERROR(xlookup(E61,contacts!B:B,contacts!A:A),"")</f>
        <v/>
      </c>
      <c r="G61" s="19"/>
      <c r="H61" s="8" t="str">
        <f aca="false">IFERROR(__xludf.dummyfunction("IFERROR(INDEX(FILTER(addresses!B:B, (addresses!A:A=F61)*(addresses!C:C=G61)), 1), """")"),"")</f>
        <v/>
      </c>
      <c r="J61" s="10"/>
    </row>
    <row r="62" customFormat="false" ht="17.9" hidden="false" customHeight="false" outlineLevel="0" collapsed="false">
      <c r="A62" s="21" t="s">
        <v>144</v>
      </c>
      <c r="B62" s="6" t="str">
        <f aca="false" t="array" ref="B62:B62">IFERROR(xlookup(F62,contacts!A:A,contacts!C:C),"")</f>
        <v/>
      </c>
      <c r="C62" s="21" t="s">
        <v>145</v>
      </c>
      <c r="D62" s="21" t="s">
        <v>146</v>
      </c>
      <c r="E62" s="8" t="s">
        <v>147</v>
      </c>
      <c r="F62" s="8" t="str">
        <f aca="false" t="array" ref="F62:F62">IFERROR(xlookup(E62,contacts!B:B,contacts!A:A),"")</f>
        <v/>
      </c>
      <c r="G62" s="19"/>
      <c r="H62" s="8" t="str">
        <f aca="false">IFERROR(__xludf.dummyfunction("IFERROR(INDEX(FILTER(addresses!B:B, (addresses!A:A=F62)*(addresses!C:C=G62)), 1), """")"),"")</f>
        <v/>
      </c>
      <c r="J62" s="10"/>
    </row>
    <row r="63" customFormat="false" ht="17.9" hidden="false" customHeight="false" outlineLevel="0" collapsed="false">
      <c r="A63" s="21" t="s">
        <v>148</v>
      </c>
      <c r="B63" s="6" t="str">
        <f aca="false" t="array" ref="B63:B63">IFERROR(xlookup(F63,contacts!A:A,contacts!C:C),"")</f>
        <v/>
      </c>
      <c r="C63" s="21"/>
      <c r="D63" s="21"/>
      <c r="E63" s="8" t="s">
        <v>149</v>
      </c>
      <c r="F63" s="8" t="str">
        <f aca="false" t="array" ref="F63:F63">IFERROR(xlookup(E63,contacts!B:B,contacts!A:A),"")</f>
        <v/>
      </c>
      <c r="G63" s="8" t="s">
        <v>150</v>
      </c>
      <c r="H63" s="8" t="str">
        <f aca="false">IFERROR(__xludf.dummyfunction("IFERROR(INDEX(FILTER(addresses!B:B, (addresses!A:A=F63)*(addresses!C:C=G63)), 1), """")"),"4138583000011012225")</f>
        <v>4138583000011012225</v>
      </c>
      <c r="I63" s="9" t="b">
        <f aca="false">TRUE()</f>
        <v>1</v>
      </c>
      <c r="J63" s="10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customFormat="false" ht="17.9" hidden="false" customHeight="false" outlineLevel="0" collapsed="false">
      <c r="A64" s="21" t="s">
        <v>151</v>
      </c>
      <c r="B64" s="6" t="str">
        <f aca="false" t="array" ref="B64:B64">IFERROR(xlookup(F64,contacts!A:A,contacts!C:C),"")</f>
        <v/>
      </c>
      <c r="C64" s="21"/>
      <c r="D64" s="21"/>
      <c r="E64" s="8" t="s">
        <v>149</v>
      </c>
      <c r="F64" s="8" t="str">
        <f aca="false" t="array" ref="F64:F64">IFERROR(xlookup(E64,contacts!B:B,contacts!A:A),"")</f>
        <v/>
      </c>
      <c r="G64" s="8" t="s">
        <v>152</v>
      </c>
      <c r="H64" s="8" t="str">
        <f aca="false">IFERROR(__xludf.dummyfunction("IFERROR(INDEX(FILTER(addresses!B:B, (addresses!A:A=F64)*(addresses!C:C=G64)), 1), """")"),"4138583000011913250")</f>
        <v>4138583000011913250</v>
      </c>
      <c r="I64" s="9" t="b">
        <f aca="false">TRUE()</f>
        <v>1</v>
      </c>
      <c r="J64" s="10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customFormat="false" ht="17.9" hidden="false" customHeight="false" outlineLevel="0" collapsed="false">
      <c r="A65" s="21" t="s">
        <v>153</v>
      </c>
      <c r="B65" s="21"/>
      <c r="C65" s="21" t="s">
        <v>154</v>
      </c>
      <c r="D65" s="11" t="s">
        <v>155</v>
      </c>
      <c r="E65" s="8" t="s">
        <v>156</v>
      </c>
      <c r="F65" s="8" t="str">
        <f aca="false" t="array" ref="F65:F65">IFERROR(xlookup(E65,contacts!B:B,contacts!A:A),"")</f>
        <v/>
      </c>
      <c r="G65" s="8" t="s">
        <v>157</v>
      </c>
      <c r="H65" s="8" t="str">
        <f aca="false">IFERROR(__xludf.dummyfunction("IFERROR(INDEX(FILTER(addresses!B:B, (addresses!A:A=F65)*(addresses!C:C=G65)), 1), """")"),"4138583000004733029")</f>
        <v>4138583000004733029</v>
      </c>
      <c r="I65" s="9" t="b">
        <f aca="false">TRUE()</f>
        <v>1</v>
      </c>
      <c r="J65" s="10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customFormat="false" ht="17.9" hidden="false" customHeight="false" outlineLevel="0" collapsed="false">
      <c r="A66" s="21" t="s">
        <v>114</v>
      </c>
      <c r="B66" s="6" t="str">
        <f aca="false" t="array" ref="B66:B66">IFERROR(xlookup(F66,contacts!A:A,contacts!C:C),"")</f>
        <v/>
      </c>
      <c r="C66" s="21"/>
      <c r="D66" s="21"/>
      <c r="E66" s="19"/>
      <c r="F66" s="8" t="str">
        <f aca="false" t="array" ref="F66:F66">IFERROR(xlookup(E66,contacts!B:B,contacts!A:A),"")</f>
        <v/>
      </c>
      <c r="G66" s="19"/>
      <c r="H66" s="8" t="str">
        <f aca="false">IFERROR(__xludf.dummyfunction("IFERROR(INDEX(FILTER(addresses!B:B, (addresses!A:A=F66)*(addresses!C:C=G66)), 1), """")"),"")</f>
        <v/>
      </c>
      <c r="J66" s="10"/>
    </row>
    <row r="67" customFormat="false" ht="17.9" hidden="false" customHeight="false" outlineLevel="0" collapsed="false">
      <c r="A67" s="21" t="s">
        <v>158</v>
      </c>
      <c r="B67" s="6" t="str">
        <f aca="false" t="array" ref="B67:B67">IFERROR(xlookup(F67,contacts!A:A,contacts!C:C),"")</f>
        <v/>
      </c>
      <c r="C67" s="21" t="s">
        <v>159</v>
      </c>
      <c r="D67" s="21" t="s">
        <v>160</v>
      </c>
      <c r="E67" s="8" t="s">
        <v>161</v>
      </c>
      <c r="F67" s="8" t="str">
        <f aca="false" t="array" ref="F67:F67">IFERROR(xlookup(E67,contacts!B:B,contacts!A:A),"")</f>
        <v/>
      </c>
      <c r="G67" s="8" t="s">
        <v>162</v>
      </c>
      <c r="H67" s="8" t="str">
        <f aca="false">IFERROR(__xludf.dummyfunction("IFERROR(INDEX(FILTER(addresses!B:B, (addresses!A:A=F67)*(addresses!C:C=G67)), 1), """")"),"4138583000004621420")</f>
        <v>4138583000004621420</v>
      </c>
      <c r="I67" s="9" t="b">
        <f aca="false">TRUE()</f>
        <v>1</v>
      </c>
      <c r="J67" s="10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customFormat="false" ht="17.9" hidden="false" customHeight="false" outlineLevel="0" collapsed="false">
      <c r="A68" s="21" t="s">
        <v>163</v>
      </c>
      <c r="B68" s="6" t="str">
        <f aca="false" t="array" ref="B68:B68">IFERROR(xlookup(F68,contacts!A:A,contacts!C:C),"")</f>
        <v/>
      </c>
      <c r="C68" s="21" t="s">
        <v>164</v>
      </c>
      <c r="D68" s="21" t="s">
        <v>165</v>
      </c>
      <c r="E68" s="8" t="s">
        <v>166</v>
      </c>
      <c r="F68" s="8" t="str">
        <f aca="false" t="array" ref="F68:F68">IFERROR(xlookup(E68,contacts!B:B,contacts!A:A),"")</f>
        <v/>
      </c>
      <c r="G68" s="19"/>
      <c r="H68" s="8" t="str">
        <f aca="false">IFERROR(__xludf.dummyfunction("IFERROR(INDEX(FILTER(addresses!B:B, (addresses!A:A=F68)*(addresses!C:C=G68)), 1), """")"),"")</f>
        <v/>
      </c>
      <c r="J68" s="10"/>
    </row>
    <row r="69" customFormat="false" ht="17.9" hidden="false" customHeight="false" outlineLevel="0" collapsed="false">
      <c r="A69" s="21" t="s">
        <v>144</v>
      </c>
      <c r="B69" s="6" t="str">
        <f aca="false" t="array" ref="B69:B69">IFERROR(xlookup(F69,contacts!A:A,contacts!C:C),"")</f>
        <v/>
      </c>
      <c r="C69" s="21" t="s">
        <v>141</v>
      </c>
      <c r="D69" s="21" t="s">
        <v>142</v>
      </c>
      <c r="E69" s="8" t="s">
        <v>143</v>
      </c>
      <c r="F69" s="8" t="str">
        <f aca="false" t="array" ref="F69:F69">IFERROR(xlookup(E69,contacts!B:B,contacts!A:A),"")</f>
        <v/>
      </c>
      <c r="G69" s="19"/>
      <c r="H69" s="8" t="str">
        <f aca="false">IFERROR(__xludf.dummyfunction("IFERROR(INDEX(FILTER(addresses!B:B, (addresses!A:A=F69)*(addresses!C:C=G69)), 1), """")"),"")</f>
        <v/>
      </c>
      <c r="J69" s="10"/>
    </row>
    <row r="70" customFormat="false" ht="17.9" hidden="false" customHeight="false" outlineLevel="0" collapsed="false">
      <c r="A70" s="21"/>
      <c r="B70" s="6" t="str">
        <f aca="false" t="array" ref="B70:B70">IFERROR(xlookup(F70,contacts!A:A,contacts!C:C),"")</f>
        <v/>
      </c>
      <c r="C70" s="21" t="s">
        <v>168</v>
      </c>
      <c r="D70" s="21" t="s">
        <v>169</v>
      </c>
      <c r="E70" s="8" t="s">
        <v>170</v>
      </c>
      <c r="F70" s="8" t="str">
        <f aca="false" t="array" ref="F70:F70">IFERROR(xlookup(E70,contacts!B:B,contacts!A:A),"")</f>
        <v/>
      </c>
      <c r="G70" s="8"/>
      <c r="H70" s="8" t="str">
        <f aca="false">IFERROR(__xludf.dummyfunction("IFERROR(INDEX(FILTER(addresses!B:B, (addresses!A:A=F70)*(addresses!C:C=G70)), 1), """")"),"")</f>
        <v/>
      </c>
      <c r="J70" s="10"/>
    </row>
    <row r="71" customFormat="false" ht="17.9" hidden="false" customHeight="false" outlineLevel="0" collapsed="false">
      <c r="A71" s="21" t="s">
        <v>171</v>
      </c>
      <c r="B71" s="6" t="str">
        <f aca="false" t="array" ref="B71:B71">IFERROR(xlookup(F71,contacts!A:A,contacts!C:C),"")</f>
        <v/>
      </c>
      <c r="C71" s="21"/>
      <c r="D71" s="21"/>
      <c r="E71" s="8" t="s">
        <v>13</v>
      </c>
      <c r="F71" s="8" t="str">
        <f aca="false" t="array" ref="F71:F71">IFERROR(xlookup(E71,contacts!B:B,contacts!A:A),"")</f>
        <v/>
      </c>
      <c r="G71" s="8" t="s">
        <v>172</v>
      </c>
      <c r="H71" s="8" t="str">
        <f aca="false">IFERROR(__xludf.dummyfunction("IFERROR(INDEX(FILTER(addresses!B:B, (addresses!A:A=F71)*(addresses!C:C=G71)), 1), """")"),"4138583000013223403")</f>
        <v>4138583000013223403</v>
      </c>
      <c r="I71" s="9" t="b">
        <f aca="false">TRUE()</f>
        <v>1</v>
      </c>
      <c r="J71" s="10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customFormat="false" ht="17.9" hidden="false" customHeight="false" outlineLevel="0" collapsed="false">
      <c r="A72" s="21" t="s">
        <v>173</v>
      </c>
      <c r="B72" s="6" t="str">
        <f aca="false" t="array" ref="B72:B72">IFERROR(xlookup(F72,contacts!A:A,contacts!C:C),"")</f>
        <v/>
      </c>
      <c r="C72" s="21" t="s">
        <v>174</v>
      </c>
      <c r="D72" s="21" t="s">
        <v>175</v>
      </c>
      <c r="E72" s="8" t="s">
        <v>176</v>
      </c>
      <c r="F72" s="8" t="str">
        <f aca="false" t="array" ref="F72:F72">IFERROR(xlookup(E72,contacts!B:B,contacts!A:A),"")</f>
        <v/>
      </c>
      <c r="G72" s="19"/>
      <c r="H72" s="8" t="str">
        <f aca="false">IFERROR(__xludf.dummyfunction("IFERROR(INDEX(FILTER(addresses!B:B, (addresses!A:A=F72)*(addresses!C:C=G72)), 1), """")"),"")</f>
        <v/>
      </c>
      <c r="J72" s="10"/>
    </row>
    <row r="73" customFormat="false" ht="17.9" hidden="false" customHeight="false" outlineLevel="0" collapsed="false">
      <c r="A73" s="21" t="s">
        <v>177</v>
      </c>
      <c r="B73" s="6" t="str">
        <f aca="false" t="array" ref="B73:B73">IFERROR(xlookup(F73,contacts!A:A,contacts!C:C),"")</f>
        <v/>
      </c>
      <c r="C73" s="21"/>
      <c r="D73" s="21"/>
      <c r="E73" s="8" t="s">
        <v>178</v>
      </c>
      <c r="F73" s="8" t="str">
        <f aca="false" t="array" ref="F73:F73">IFERROR(xlookup(E73,contacts!B:B,contacts!A:A),"")</f>
        <v/>
      </c>
      <c r="G73" s="19"/>
      <c r="H73" s="8" t="str">
        <f aca="false">IFERROR(__xludf.dummyfunction("IFERROR(INDEX(FILTER(addresses!B:B, (addresses!A:A=F73)*(addresses!C:C=G73)), 1), """")"),"")</f>
        <v/>
      </c>
      <c r="J73" s="10"/>
    </row>
    <row r="74" customFormat="false" ht="17.9" hidden="false" customHeight="false" outlineLevel="0" collapsed="false">
      <c r="A74" s="21" t="s">
        <v>158</v>
      </c>
      <c r="B74" s="22" t="s">
        <v>179</v>
      </c>
      <c r="C74" s="21" t="s">
        <v>180</v>
      </c>
      <c r="D74" s="21"/>
      <c r="E74" s="8" t="s">
        <v>181</v>
      </c>
      <c r="F74" s="8" t="str">
        <f aca="false" t="array" ref="F74:F74">IFERROR(xlookup(E74,contacts!B:B,contacts!A:A),"")</f>
        <v/>
      </c>
      <c r="G74" s="8" t="s">
        <v>182</v>
      </c>
      <c r="H74" s="8" t="str">
        <f aca="false">IFERROR(__xludf.dummyfunction("IFERROR(INDEX(FILTER(addresses!B:B, (addresses!A:A=F74)*(addresses!C:C=G74)), 1), """")"),"4138583000004242889")</f>
        <v>4138583000004242889</v>
      </c>
      <c r="I74" s="9" t="b">
        <f aca="false">TRUE()</f>
        <v>1</v>
      </c>
      <c r="J74" s="10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customFormat="false" ht="17.9" hidden="false" customHeight="false" outlineLevel="0" collapsed="false">
      <c r="A75" s="21" t="s">
        <v>183</v>
      </c>
      <c r="B75" s="6" t="str">
        <f aca="false" t="array" ref="B75:B75">IFERROR(xlookup(F75,contacts!A:A,contacts!C:C),"")</f>
        <v/>
      </c>
      <c r="C75" s="21" t="s">
        <v>184</v>
      </c>
      <c r="D75" s="21"/>
      <c r="E75" s="8" t="s">
        <v>185</v>
      </c>
      <c r="F75" s="8" t="str">
        <f aca="false" t="array" ref="F75:F75">IFERROR(xlookup(E75,contacts!B:B,contacts!A:A),"")</f>
        <v/>
      </c>
      <c r="G75" s="19"/>
      <c r="H75" s="8" t="str">
        <f aca="false">IFERROR(__xludf.dummyfunction("IFERROR(INDEX(FILTER(addresses!B:B, (addresses!A:A=F75)*(addresses!C:C=G75)), 1), """")"),"")</f>
        <v/>
      </c>
      <c r="J75" s="10"/>
    </row>
    <row r="76" customFormat="false" ht="26.85" hidden="false" customHeight="false" outlineLevel="0" collapsed="false">
      <c r="A76" s="21" t="s">
        <v>186</v>
      </c>
      <c r="B76" s="6" t="str">
        <f aca="false" t="array" ref="B76:B76">IFERROR(xlookup(F76,contacts!A:A,contacts!C:C),"")</f>
        <v/>
      </c>
      <c r="C76" s="21" t="s">
        <v>187</v>
      </c>
      <c r="D76" s="21" t="s">
        <v>188</v>
      </c>
      <c r="E76" s="8" t="s">
        <v>13</v>
      </c>
      <c r="F76" s="8" t="str">
        <f aca="false" t="array" ref="F76:F76">IFERROR(xlookup(E76,contacts!B:B,contacts!A:A),"")</f>
        <v/>
      </c>
      <c r="G76" s="20" t="s">
        <v>189</v>
      </c>
      <c r="H76" s="8" t="str">
        <f aca="false">IFERROR(__xludf.dummyfunction("IFERROR(INDEX(FILTER(addresses!B:B, (addresses!A:A=F76)*(addresses!C:C=G76)), 1), """")"),"4138583000010151047")</f>
        <v>4138583000010151047</v>
      </c>
      <c r="I76" s="9" t="b">
        <f aca="false">TRUE()</f>
        <v>1</v>
      </c>
      <c r="J76" s="10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customFormat="false" ht="17.9" hidden="false" customHeight="false" outlineLevel="0" collapsed="false">
      <c r="A77" s="21" t="s">
        <v>190</v>
      </c>
      <c r="B77" s="6" t="str">
        <f aca="false" t="array" ref="B77:B77">IFERROR(xlookup(F77,contacts!A:A,contacts!C:C),"")</f>
        <v/>
      </c>
      <c r="C77" s="21"/>
      <c r="D77" s="21"/>
      <c r="E77" s="19"/>
      <c r="F77" s="8" t="str">
        <f aca="false" t="array" ref="F77:F77">IFERROR(xlookup(E77,contacts!B:B,contacts!A:A),"")</f>
        <v/>
      </c>
      <c r="G77" s="19"/>
      <c r="H77" s="8" t="str">
        <f aca="false">IFERROR(__xludf.dummyfunction("IFERROR(INDEX(FILTER(addresses!B:B, (addresses!A:A=F77)*(addresses!C:C=G77)), 1), """")"),"")</f>
        <v/>
      </c>
      <c r="J77" s="10"/>
    </row>
    <row r="78" customFormat="false" ht="17.9" hidden="false" customHeight="false" outlineLevel="0" collapsed="false">
      <c r="A78" s="21" t="s">
        <v>116</v>
      </c>
      <c r="B78" s="6" t="str">
        <f aca="false" t="array" ref="B78:B78">IFERROR(xlookup(F78,contacts!A:A,contacts!C:C),"")</f>
        <v/>
      </c>
      <c r="C78" s="21"/>
      <c r="D78" s="21" t="s">
        <v>191</v>
      </c>
      <c r="E78" s="8" t="s">
        <v>117</v>
      </c>
      <c r="F78" s="8" t="str">
        <f aca="false" t="array" ref="F78:F78">IFERROR(xlookup(E78,contacts!B:B,contacts!A:A),"")</f>
        <v/>
      </c>
      <c r="G78" s="8" t="s">
        <v>192</v>
      </c>
      <c r="H78" s="8" t="str">
        <f aca="false">IFERROR(__xludf.dummyfunction("IFERROR(INDEX(FILTER(addresses!B:B, (addresses!A:A=F78)*(addresses!C:C=G78)), 1), """")"),"4138583000002308023")</f>
        <v>4138583000002308023</v>
      </c>
      <c r="I78" s="9" t="b">
        <f aca="false">TRUE()</f>
        <v>1</v>
      </c>
      <c r="J78" s="10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customFormat="false" ht="17.9" hidden="false" customHeight="false" outlineLevel="0" collapsed="false">
      <c r="A79" s="21" t="s">
        <v>193</v>
      </c>
      <c r="B79" s="6" t="str">
        <f aca="false" t="array" ref="B79:B79">IFERROR(xlookup(F79,contacts!A:A,contacts!C:C),"")</f>
        <v/>
      </c>
      <c r="C79" s="21"/>
      <c r="D79" s="21"/>
      <c r="E79" s="8" t="s">
        <v>194</v>
      </c>
      <c r="F79" s="8" t="str">
        <f aca="false" t="array" ref="F79:F79">IFERROR(xlookup(E79,contacts!B:B,contacts!A:A),"")</f>
        <v/>
      </c>
      <c r="G79" s="19"/>
      <c r="H79" s="8" t="str">
        <f aca="false">IFERROR(__xludf.dummyfunction("IFERROR(INDEX(FILTER(addresses!B:B, (addresses!A:A=F79)*(addresses!C:C=G79)), 1), """")"),"")</f>
        <v/>
      </c>
      <c r="J79" s="10"/>
    </row>
    <row r="80" customFormat="false" ht="17.9" hidden="false" customHeight="false" outlineLevel="0" collapsed="false">
      <c r="A80" s="21" t="s">
        <v>114</v>
      </c>
      <c r="B80" s="6" t="str">
        <f aca="false" t="array" ref="B80:B80">IFERROR(xlookup(F80,contacts!A:A,contacts!C:C),"")</f>
        <v/>
      </c>
      <c r="C80" s="21" t="s">
        <v>1782</v>
      </c>
      <c r="D80" s="21" t="s">
        <v>1783</v>
      </c>
      <c r="E80" s="8" t="s">
        <v>138</v>
      </c>
      <c r="F80" s="8" t="str">
        <f aca="false" t="array" ref="F80:F80">IFERROR(xlookup(E80,contacts!B:B,contacts!A:A),"")</f>
        <v/>
      </c>
      <c r="G80" s="8" t="s">
        <v>139</v>
      </c>
      <c r="H80" s="8" t="str">
        <f aca="false">IFERROR(__xludf.dummyfunction("IFERROR(INDEX(FILTER(addresses!B:B, (addresses!A:A=F80)*(addresses!C:C=G80)), 1), """")"),"")</f>
        <v/>
      </c>
      <c r="J80" s="10"/>
    </row>
    <row r="81" customFormat="false" ht="39.55" hidden="false" customHeight="false" outlineLevel="0" collapsed="false">
      <c r="A81" s="21" t="s">
        <v>195</v>
      </c>
      <c r="B81" s="6" t="str">
        <f aca="false" t="array" ref="B81:B81">IFERROR(xlookup(F81,contacts!A:A,contacts!C:C),"")</f>
        <v/>
      </c>
      <c r="C81" s="21"/>
      <c r="D81" s="21"/>
      <c r="E81" s="8" t="s">
        <v>149</v>
      </c>
      <c r="F81" s="8" t="str">
        <f aca="false" t="array" ref="F81:F81">IFERROR(xlookup(E81,contacts!B:B,contacts!A:A),"")</f>
        <v/>
      </c>
      <c r="G81" s="20" t="s">
        <v>150</v>
      </c>
      <c r="H81" s="8" t="str">
        <f aca="false">IFERROR(__xludf.dummyfunction("IFERROR(INDEX(FILTER(addresses!B:B, (addresses!A:A=F81)*(addresses!C:C=G81)), 1), """")"),"4138583000011012225")</f>
        <v>4138583000011012225</v>
      </c>
      <c r="I81" s="9" t="b">
        <f aca="false">TRUE()</f>
        <v>1</v>
      </c>
      <c r="J81" s="10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customFormat="false" ht="17.9" hidden="false" customHeight="false" outlineLevel="0" collapsed="false">
      <c r="A82" s="21" t="s">
        <v>196</v>
      </c>
      <c r="B82" s="6" t="str">
        <f aca="false" t="array" ref="B82:B82">IFERROR(xlookup(F82,contacts!A:A,contacts!C:C),"")</f>
        <v/>
      </c>
      <c r="C82" s="21" t="s">
        <v>197</v>
      </c>
      <c r="D82" s="21" t="s">
        <v>198</v>
      </c>
      <c r="E82" s="8" t="s">
        <v>199</v>
      </c>
      <c r="F82" s="8" t="str">
        <f aca="false" t="array" ref="F82:F82">IFERROR(xlookup(E82,contacts!B:B,contacts!A:A),"")</f>
        <v/>
      </c>
      <c r="G82" s="8" t="s">
        <v>200</v>
      </c>
      <c r="H82" s="8" t="str">
        <f aca="false">IFERROR(__xludf.dummyfunction("IFERROR(INDEX(FILTER(addresses!B:B, (addresses!A:A=F82)*(addresses!C:C=G82)), 1), """")"),"4138583000003900171")</f>
        <v>4138583000003900171</v>
      </c>
      <c r="I82" s="9" t="b">
        <f aca="false">TRUE()</f>
        <v>1</v>
      </c>
      <c r="J82" s="10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customFormat="false" ht="17.9" hidden="false" customHeight="false" outlineLevel="0" collapsed="false">
      <c r="A83" s="21" t="s">
        <v>201</v>
      </c>
      <c r="B83" s="6" t="str">
        <f aca="false" t="array" ref="B83:B83">IFERROR(xlookup(F83,contacts!A:A,contacts!C:C),"")</f>
        <v/>
      </c>
      <c r="C83" s="21"/>
      <c r="D83" s="21" t="s">
        <v>202</v>
      </c>
      <c r="E83" s="8" t="s">
        <v>203</v>
      </c>
      <c r="F83" s="8" t="str">
        <f aca="false" t="array" ref="F83:F83">IFERROR(xlookup(E83,contacts!B:B,contacts!A:A),"")</f>
        <v/>
      </c>
      <c r="G83" s="8" t="s">
        <v>204</v>
      </c>
      <c r="H83" s="8" t="str">
        <f aca="false">IFERROR(__xludf.dummyfunction("IFERROR(INDEX(FILTER(addresses!B:B, (addresses!A:A=F83)*(addresses!C:C=G83)), 1), """")"),"4138583000001461225")</f>
        <v>4138583000001461225</v>
      </c>
      <c r="I83" s="9" t="b">
        <f aca="false">TRUE()</f>
        <v>1</v>
      </c>
      <c r="J83" s="10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customFormat="false" ht="17.9" hidden="false" customHeight="false" outlineLevel="0" collapsed="false">
      <c r="A84" s="21" t="s">
        <v>201</v>
      </c>
      <c r="B84" s="6" t="str">
        <f aca="false" t="array" ref="B84:B84">IFERROR(xlookup(F84,contacts!A:A,contacts!C:C),"")</f>
        <v/>
      </c>
      <c r="C84" s="21"/>
      <c r="D84" s="21" t="s">
        <v>205</v>
      </c>
      <c r="E84" s="8" t="s">
        <v>203</v>
      </c>
      <c r="F84" s="8" t="str">
        <f aca="false" t="array" ref="F84:F84">IFERROR(xlookup(E84,contacts!B:B,contacts!A:A),"")</f>
        <v/>
      </c>
      <c r="G84" s="8" t="s">
        <v>206</v>
      </c>
      <c r="H84" s="8" t="str">
        <f aca="false">IFERROR(__xludf.dummyfunction("IFERROR(INDEX(FILTER(addresses!B:B, (addresses!A:A=F84)*(addresses!C:C=G84)), 1), """")"),"4138583000016486934")</f>
        <v>4138583000016486934</v>
      </c>
      <c r="I84" s="9" t="b">
        <f aca="false">TRUE()</f>
        <v>1</v>
      </c>
      <c r="J84" s="10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customFormat="false" ht="17.9" hidden="false" customHeight="false" outlineLevel="0" collapsed="false">
      <c r="A85" s="21" t="s">
        <v>218</v>
      </c>
      <c r="B85" s="6" t="str">
        <f aca="false" t="array" ref="B85:B85">IFERROR(xlookup(F85,contacts!A:A,contacts!C:C),"")</f>
        <v/>
      </c>
      <c r="C85" s="21" t="s">
        <v>208</v>
      </c>
      <c r="D85" s="21" t="s">
        <v>209</v>
      </c>
      <c r="E85" s="8" t="s">
        <v>210</v>
      </c>
      <c r="F85" s="8" t="str">
        <f aca="false" t="array" ref="F85:F85">IFERROR(xlookup(E85,contacts!B:B,contacts!A:A),"")</f>
        <v/>
      </c>
      <c r="G85" s="8" t="s">
        <v>211</v>
      </c>
      <c r="H85" s="8" t="str">
        <f aca="false">IFERROR(__xludf.dummyfunction("IFERROR(INDEX(FILTER(addresses!B:B, (addresses!A:A=F85)*(addresses!C:C=G85)), 1), """")"),"4138583000016486943")</f>
        <v>4138583000016486943</v>
      </c>
      <c r="I85" s="9" t="b">
        <f aca="false">TRUE()</f>
        <v>1</v>
      </c>
      <c r="J85" s="10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customFormat="false" ht="15.75" hidden="false" customHeight="false" outlineLevel="0" collapsed="false">
      <c r="A86" s="21"/>
      <c r="B86" s="6"/>
      <c r="C86" s="21"/>
      <c r="D86" s="21"/>
      <c r="E86" s="8"/>
      <c r="F86" s="8"/>
      <c r="G86" s="19"/>
      <c r="H86" s="8" t="str">
        <f aca="false">IFERROR(__xludf.dummyfunction("IFERROR(INDEX(FILTER(addresses!B:B, (addresses!A:A=F86)*(addresses!C:C=G86)), 1), """")"),"")</f>
        <v/>
      </c>
      <c r="J86" s="10"/>
    </row>
    <row r="87" customFormat="false" ht="17.9" hidden="false" customHeight="false" outlineLevel="0" collapsed="false">
      <c r="A87" s="21" t="s">
        <v>212</v>
      </c>
      <c r="B87" s="6" t="str">
        <f aca="false" t="array" ref="B87:B87">IFERROR(xlookup(F87,contacts!A:A,contacts!C:C),"")</f>
        <v/>
      </c>
      <c r="C87" s="21" t="s">
        <v>213</v>
      </c>
      <c r="D87" s="21" t="s">
        <v>214</v>
      </c>
      <c r="E87" s="8" t="s">
        <v>166</v>
      </c>
      <c r="F87" s="8" t="str">
        <f aca="false" t="array" ref="F87:F87">IFERROR(xlookup(E87,contacts!B:B,contacts!A:A),"")</f>
        <v/>
      </c>
      <c r="G87" s="8" t="s">
        <v>167</v>
      </c>
      <c r="H87" s="8" t="str">
        <f aca="false">IFERROR(__xludf.dummyfunction("IFERROR(INDEX(FILTER(addresses!B:B, (addresses!A:A=F87)*(addresses!C:C=G87)), 1), """")"),"4138583000005941232")</f>
        <v>4138583000005941232</v>
      </c>
      <c r="I87" s="9" t="b">
        <f aca="false">TRUE()</f>
        <v>1</v>
      </c>
      <c r="J87" s="10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customFormat="false" ht="17.9" hidden="false" customHeight="false" outlineLevel="0" collapsed="false">
      <c r="A88" s="21" t="s">
        <v>215</v>
      </c>
      <c r="B88" s="6" t="str">
        <f aca="false" t="array" ref="B88:B88">IFERROR(xlookup(F88,contacts!A:A,contacts!C:C),"")</f>
        <v/>
      </c>
      <c r="C88" s="21" t="s">
        <v>216</v>
      </c>
      <c r="D88" s="21" t="s">
        <v>217</v>
      </c>
      <c r="E88" s="8" t="s">
        <v>122</v>
      </c>
      <c r="F88" s="8" t="str">
        <f aca="false" t="array" ref="F88:F88">IFERROR(xlookup(E88,contacts!B:B,contacts!A:A),"")</f>
        <v/>
      </c>
      <c r="G88" s="8" t="s">
        <v>123</v>
      </c>
      <c r="H88" s="8" t="str">
        <f aca="false">IFERROR(__xludf.dummyfunction("IFERROR(INDEX(FILTER(addresses!B:B, (addresses!A:A=F88)*(addresses!C:C=G88)), 1), """")"),"4138583000005711407")</f>
        <v>4138583000005711407</v>
      </c>
      <c r="I88" s="9" t="b">
        <f aca="false">TRUE()</f>
        <v>1</v>
      </c>
      <c r="J88" s="10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customFormat="false" ht="17.9" hidden="false" customHeight="false" outlineLevel="0" collapsed="false">
      <c r="A89" s="21" t="s">
        <v>218</v>
      </c>
      <c r="B89" s="6" t="str">
        <f aca="false" t="array" ref="B89:B89">IFERROR(xlookup(F89,contacts!A:A,contacts!C:C),"")</f>
        <v/>
      </c>
      <c r="C89" s="21" t="s">
        <v>219</v>
      </c>
      <c r="D89" s="21" t="s">
        <v>220</v>
      </c>
      <c r="E89" s="19"/>
      <c r="F89" s="8" t="str">
        <f aca="false" t="array" ref="F89:F89">IFERROR(xlookup(E89,contacts!B:B,contacts!A:A),"")</f>
        <v/>
      </c>
      <c r="G89" s="19"/>
      <c r="H89" s="8" t="str">
        <f aca="false">IFERROR(__xludf.dummyfunction("IFERROR(INDEX(FILTER(addresses!B:B, (addresses!A:A=F89)*(addresses!C:C=G89)), 1), """")"),"")</f>
        <v/>
      </c>
      <c r="J89" s="10"/>
    </row>
    <row r="90" customFormat="false" ht="17.9" hidden="false" customHeight="false" outlineLevel="0" collapsed="false">
      <c r="A90" s="21" t="s">
        <v>221</v>
      </c>
      <c r="B90" s="6" t="str">
        <f aca="false" t="array" ref="B90:B90">IFERROR(xlookup(F90,contacts!A:A,contacts!C:C),"")</f>
        <v/>
      </c>
      <c r="C90" s="21"/>
      <c r="D90" s="21"/>
      <c r="E90" s="8" t="s">
        <v>222</v>
      </c>
      <c r="F90" s="8" t="str">
        <f aca="false" t="array" ref="F90:F90">IFERROR(xlookup(E90,contacts!B:B,contacts!A:A),"")</f>
        <v/>
      </c>
      <c r="G90" s="8" t="s">
        <v>223</v>
      </c>
      <c r="H90" s="8" t="str">
        <f aca="false">IFERROR(__xludf.dummyfunction("IFERROR(INDEX(FILTER(addresses!B:B, (addresses!A:A=F90)*(addresses!C:C=G90)), 1), """")"),"4138583000016480132")</f>
        <v>4138583000016480132</v>
      </c>
      <c r="I90" s="9" t="b">
        <f aca="false">TRUE()</f>
        <v>1</v>
      </c>
      <c r="J90" s="10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customFormat="false" ht="17.9" hidden="false" customHeight="false" outlineLevel="0" collapsed="false">
      <c r="A91" s="21" t="s">
        <v>224</v>
      </c>
      <c r="B91" s="6" t="str">
        <f aca="false" t="array" ref="B91:B91">IFERROR(xlookup(F91,contacts!A:A,contacts!C:C),"")</f>
        <v/>
      </c>
      <c r="C91" s="21" t="s">
        <v>225</v>
      </c>
      <c r="D91" s="21" t="s">
        <v>226</v>
      </c>
      <c r="E91" s="8" t="s">
        <v>119</v>
      </c>
      <c r="F91" s="8" t="str">
        <f aca="false" t="array" ref="F91:F91">IFERROR(xlookup(E91,contacts!B:B,contacts!A:A),"")</f>
        <v/>
      </c>
      <c r="G91" s="8" t="s">
        <v>120</v>
      </c>
      <c r="H91" s="8" t="str">
        <f aca="false">IFERROR(__xludf.dummyfunction("IFERROR(INDEX(FILTER(addresses!B:B, (addresses!A:A=F91)*(addresses!C:C=G91)), 1), """")"),"4138583000004924918")</f>
        <v>4138583000004924918</v>
      </c>
      <c r="I91" s="9" t="b">
        <f aca="false">TRUE()</f>
        <v>1</v>
      </c>
      <c r="J91" s="10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customFormat="false" ht="17.9" hidden="false" customHeight="false" outlineLevel="0" collapsed="false">
      <c r="A92" s="21" t="s">
        <v>227</v>
      </c>
      <c r="B92" s="6" t="str">
        <f aca="false" t="array" ref="B92:B92">IFERROR(xlookup(F92,contacts!A:A,contacts!C:C),"")</f>
        <v/>
      </c>
      <c r="C92" s="21" t="s">
        <v>228</v>
      </c>
      <c r="D92" s="21" t="s">
        <v>229</v>
      </c>
      <c r="E92" s="8" t="s">
        <v>13</v>
      </c>
      <c r="F92" s="8" t="str">
        <f aca="false" t="array" ref="F92:F92">IFERROR(xlookup(E92,contacts!B:B,contacts!A:A),"")</f>
        <v/>
      </c>
      <c r="G92" s="8" t="s">
        <v>230</v>
      </c>
      <c r="H92" s="8" t="str">
        <f aca="false">IFERROR(__xludf.dummyfunction("IFERROR(INDEX(FILTER(addresses!B:B, (addresses!A:A=F92)*(addresses!C:C=G92)), 1), """")"),"4138583000012963372")</f>
        <v>4138583000012963372</v>
      </c>
      <c r="I92" s="9" t="b">
        <f aca="false">TRUE()</f>
        <v>1</v>
      </c>
      <c r="J92" s="10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customFormat="false" ht="17.9" hidden="false" customHeight="false" outlineLevel="0" collapsed="false">
      <c r="A93" s="21" t="s">
        <v>218</v>
      </c>
      <c r="B93" s="6" t="str">
        <f aca="false" t="array" ref="B93:B93">IFERROR(xlookup(F93,contacts!A:A,contacts!C:C),"")</f>
        <v/>
      </c>
      <c r="C93" s="21" t="s">
        <v>219</v>
      </c>
      <c r="D93" s="21" t="s">
        <v>231</v>
      </c>
      <c r="E93" s="19"/>
      <c r="F93" s="8" t="str">
        <f aca="false" t="array" ref="F93:F93">IFERROR(xlookup(E93,contacts!B:B,contacts!A:A),"")</f>
        <v/>
      </c>
      <c r="G93" s="19"/>
      <c r="H93" s="8" t="str">
        <f aca="false">IFERROR(__xludf.dummyfunction("IFERROR(INDEX(FILTER(addresses!B:B, (addresses!A:A=F93)*(addresses!C:C=G93)), 1), """")"),"")</f>
        <v/>
      </c>
      <c r="J93" s="10"/>
    </row>
    <row r="94" customFormat="false" ht="17.9" hidden="false" customHeight="false" outlineLevel="0" collapsed="false">
      <c r="A94" s="21" t="s">
        <v>232</v>
      </c>
      <c r="B94" s="6" t="str">
        <f aca="false" t="array" ref="B94:B94">IFERROR(xlookup(F94,contacts!A:A,contacts!C:C),"")</f>
        <v/>
      </c>
      <c r="C94" s="21" t="s">
        <v>233</v>
      </c>
      <c r="D94" s="21"/>
      <c r="E94" s="8" t="s">
        <v>234</v>
      </c>
      <c r="F94" s="8" t="str">
        <f aca="false" t="array" ref="F94:F94">IFERROR(xlookup(E94,contacts!B:B,contacts!A:A),"")</f>
        <v/>
      </c>
      <c r="G94" s="8" t="s">
        <v>235</v>
      </c>
      <c r="H94" s="8" t="str">
        <f aca="false">IFERROR(__xludf.dummyfunction("IFERROR(INDEX(FILTER(addresses!B:B, (addresses!A:A=F94)*(addresses!C:C=G94)), 1), """")"),"4138583000016480122")</f>
        <v>4138583000016480122</v>
      </c>
      <c r="I94" s="9" t="b">
        <f aca="false">TRUE()</f>
        <v>1</v>
      </c>
      <c r="J94" s="10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customFormat="false" ht="15.75" hidden="false" customHeight="false" outlineLevel="0" collapsed="false">
      <c r="A95" s="11" t="s">
        <v>177</v>
      </c>
      <c r="B95" s="6" t="str">
        <f aca="false" t="array" ref="B95:B95">IFERROR(xlookup(F95,contacts!A:A,contacts!C:C),"")</f>
        <v/>
      </c>
      <c r="C95" s="7"/>
      <c r="D95" s="7"/>
      <c r="E95" s="8" t="s">
        <v>178</v>
      </c>
      <c r="F95" s="8" t="str">
        <f aca="false" t="array" ref="F95:F95">IFERROR(xlookup(E95,contacts!B:B,contacts!A:A),"")</f>
        <v/>
      </c>
      <c r="G95" s="8" t="s">
        <v>236</v>
      </c>
      <c r="H95" s="8" t="str">
        <f aca="false">IFERROR(__xludf.dummyfunction("IFERROR(INDEX(FILTER(addresses!B:B, (addresses!A:A=F95)*(addresses!C:C=G95)), 1), """")"),"4138583000016480112")</f>
        <v>4138583000016480112</v>
      </c>
      <c r="I95" s="9" t="b">
        <f aca="false">TRUE()</f>
        <v>1</v>
      </c>
      <c r="J95" s="10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customFormat="false" ht="15.75" hidden="false" customHeight="false" outlineLevel="0" collapsed="false">
      <c r="A96" s="11" t="s">
        <v>237</v>
      </c>
      <c r="B96" s="6" t="str">
        <f aca="false" t="array" ref="B96:B96">IFERROR(xlookup(F96,contacts!A:A,contacts!C:C),"")</f>
        <v/>
      </c>
      <c r="C96" s="7"/>
      <c r="D96" s="7"/>
      <c r="E96" s="8" t="s">
        <v>238</v>
      </c>
      <c r="F96" s="8" t="str">
        <f aca="false" t="array" ref="F96:F96">IFERROR(xlookup(E96,contacts!B:B,contacts!A:A),"")</f>
        <v/>
      </c>
      <c r="G96" s="8" t="s">
        <v>239</v>
      </c>
      <c r="H96" s="8" t="str">
        <f aca="false">IFERROR(__xludf.dummyfunction("IFERROR(INDEX(FILTER(addresses!B:B, (addresses!A:A=F96)*(addresses!C:C=G96)), 1), """")"),"4138583000016635118")</f>
        <v>4138583000016635118</v>
      </c>
      <c r="I96" s="9" t="b">
        <f aca="false">TRUE()</f>
        <v>1</v>
      </c>
      <c r="J96" s="10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customFormat="false" ht="15.75" hidden="false" customHeight="false" outlineLevel="0" collapsed="false">
      <c r="A97" s="11" t="s">
        <v>240</v>
      </c>
      <c r="B97" s="6" t="str">
        <f aca="false" t="array" ref="B97:B97">IFERROR(xlookup(F97,contacts!A:A,contacts!C:C),"")</f>
        <v/>
      </c>
      <c r="C97" s="7"/>
      <c r="D97" s="7"/>
      <c r="E97" s="8" t="s">
        <v>241</v>
      </c>
      <c r="F97" s="8" t="str">
        <f aca="false" t="array" ref="F97:F97">IFERROR(xlookup(E97,contacts!B:B,contacts!A:A),"")</f>
        <v/>
      </c>
      <c r="G97" s="8" t="s">
        <v>242</v>
      </c>
      <c r="H97" s="8" t="str">
        <f aca="false">IFERROR(__xludf.dummyfunction("IFERROR(INDEX(FILTER(addresses!B:B, (addresses!A:A=F97)*(addresses!C:C=G97)), 1), """")"),"4138583000016635128")</f>
        <v>4138583000016635128</v>
      </c>
      <c r="I97" s="9" t="b">
        <f aca="false">TRUE()</f>
        <v>1</v>
      </c>
      <c r="J97" s="10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customFormat="false" ht="15.75" hidden="false" customHeight="false" outlineLevel="0" collapsed="false">
      <c r="A98" s="11" t="s">
        <v>116</v>
      </c>
      <c r="B98" s="6" t="str">
        <f aca="false" t="array" ref="B98:B98">IFERROR(xlookup(F98,contacts!A:A,contacts!C:C),"")</f>
        <v/>
      </c>
      <c r="C98" s="7"/>
      <c r="D98" s="7"/>
      <c r="E98" s="8" t="s">
        <v>117</v>
      </c>
      <c r="F98" s="8" t="str">
        <f aca="false" t="array" ref="F98:F98">IFERROR(xlookup(E98,contacts!B:B,contacts!A:A),"")</f>
        <v/>
      </c>
      <c r="G98" s="8" t="s">
        <v>192</v>
      </c>
      <c r="H98" s="8" t="str">
        <f aca="false">IFERROR(__xludf.dummyfunction("IFERROR(INDEX(FILTER(addresses!B:B, (addresses!A:A=F98)*(addresses!C:C=G98)), 1), """")"),"4138583000002308023")</f>
        <v>4138583000002308023</v>
      </c>
      <c r="I98" s="9" t="b">
        <f aca="false">TRUE()</f>
        <v>1</v>
      </c>
      <c r="J98" s="10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customFormat="false" ht="15.75" hidden="false" customHeight="false" outlineLevel="0" collapsed="false">
      <c r="A99" s="11" t="s">
        <v>114</v>
      </c>
      <c r="B99" s="6" t="str">
        <f aca="false" t="array" ref="B99:B99">IFERROR(xlookup(F99,contacts!A:A,contacts!C:C),"")</f>
        <v/>
      </c>
      <c r="C99" s="7"/>
      <c r="D99" s="7"/>
      <c r="E99" s="8" t="s">
        <v>245</v>
      </c>
      <c r="F99" s="8" t="str">
        <f aca="false" t="array" ref="F99:F99">IFERROR(xlookup(E99,contacts!B:B,contacts!A:A),"")</f>
        <v/>
      </c>
      <c r="G99" s="8" t="s">
        <v>246</v>
      </c>
      <c r="H99" s="8" t="str">
        <f aca="false">IFERROR(__xludf.dummyfunction("IFERROR(INDEX(FILTER(addresses!B:B, (addresses!A:A=F99)*(addresses!C:C=G99)), 1), """")"),"4138583000004991579")</f>
        <v>4138583000004991579</v>
      </c>
      <c r="I99" s="9" t="b">
        <f aca="false">TRUE()</f>
        <v>1</v>
      </c>
      <c r="J99" s="10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customFormat="false" ht="15.75" hidden="false" customHeight="false" outlineLevel="0" collapsed="false">
      <c r="A100" s="11" t="s">
        <v>114</v>
      </c>
      <c r="B100" s="6" t="str">
        <f aca="false" t="array" ref="B100:B100">IFERROR(xlookup(F100,contacts!A:A,contacts!C:C),"")</f>
        <v/>
      </c>
      <c r="C100" s="7"/>
      <c r="D100" s="7"/>
      <c r="E100" s="8" t="s">
        <v>138</v>
      </c>
      <c r="F100" s="8" t="str">
        <f aca="false" t="array" ref="F100:F100">IFERROR(xlookup(E100,contacts!B:B,contacts!A:A),"")</f>
        <v/>
      </c>
      <c r="G100" s="8" t="s">
        <v>248</v>
      </c>
      <c r="H100" s="8" t="str">
        <f aca="false">IFERROR(__xludf.dummyfunction("IFERROR(INDEX(FILTER(addresses!B:B, (addresses!A:A=F100)*(addresses!C:C=G100)), 1), """")"),"4138583000016415517")</f>
        <v>4138583000016415517</v>
      </c>
      <c r="I100" s="9" t="b">
        <f aca="false">TRUE()</f>
        <v>1</v>
      </c>
      <c r="J100" s="10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customFormat="false" ht="15.75" hidden="false" customHeight="false" outlineLevel="0" collapsed="false">
      <c r="A101" s="11" t="s">
        <v>140</v>
      </c>
      <c r="B101" s="6" t="str">
        <f aca="false" t="array" ref="B101:B101">IFERROR(xlookup(F101,contacts!A:A,contacts!C:C),"")</f>
        <v/>
      </c>
      <c r="C101" s="7"/>
      <c r="D101" s="7"/>
      <c r="E101" s="8" t="s">
        <v>143</v>
      </c>
      <c r="F101" s="8" t="str">
        <f aca="false" t="array" ref="F101:F101">IFERROR(xlookup(E101,contacts!B:B,contacts!A:A),"")</f>
        <v/>
      </c>
      <c r="G101" s="8" t="s">
        <v>249</v>
      </c>
      <c r="H101" s="8" t="str">
        <f aca="false">IFERROR(__xludf.dummyfunction("IFERROR(INDEX(FILTER(addresses!B:B, (addresses!A:A=F101)*(addresses!C:C=G101)), 1), """")"),"4138583000016492049")</f>
        <v>4138583000016492049</v>
      </c>
      <c r="I101" s="9" t="b">
        <f aca="false">TRUE()</f>
        <v>1</v>
      </c>
      <c r="J101" s="10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customFormat="false" ht="15.75" hidden="false" customHeight="false" outlineLevel="0" collapsed="false">
      <c r="A102" s="11" t="s">
        <v>158</v>
      </c>
      <c r="B102" s="6" t="str">
        <f aca="false" t="array" ref="B102:B102">IFERROR(xlookup(F102,contacts!A:A,contacts!C:C),"")</f>
        <v/>
      </c>
      <c r="C102" s="7"/>
      <c r="D102" s="7"/>
      <c r="E102" s="8" t="s">
        <v>161</v>
      </c>
      <c r="F102" s="8" t="str">
        <f aca="false" t="array" ref="F102:F102">IFERROR(xlookup(E102,contacts!B:B,contacts!A:A),"")</f>
        <v/>
      </c>
      <c r="G102" s="8" t="s">
        <v>162</v>
      </c>
      <c r="H102" s="8" t="str">
        <f aca="false">IFERROR(__xludf.dummyfunction("IFERROR(INDEX(FILTER(addresses!B:B, (addresses!A:A=F102)*(addresses!C:C=G102)), 1), """")"),"4138583000004621420")</f>
        <v>4138583000004621420</v>
      </c>
      <c r="I102" s="9" t="b">
        <f aca="false">TRUE()</f>
        <v>1</v>
      </c>
      <c r="J102" s="10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customFormat="false" ht="15.75" hidden="false" customHeight="false" outlineLevel="0" collapsed="false">
      <c r="A103" s="11" t="s">
        <v>250</v>
      </c>
      <c r="B103" s="6" t="str">
        <f aca="false" t="array" ref="B103:B103">IFERROR(xlookup(F103,contacts!A:A,contacts!C:C),"")</f>
        <v/>
      </c>
      <c r="C103" s="7"/>
      <c r="D103" s="7"/>
      <c r="E103" s="8" t="s">
        <v>253</v>
      </c>
      <c r="F103" s="8" t="str">
        <f aca="false" t="array" ref="F103:F103">IFERROR(xlookup(E103,contacts!B:B,contacts!A:A),"")</f>
        <v/>
      </c>
      <c r="G103" s="8" t="s">
        <v>254</v>
      </c>
      <c r="H103" s="8" t="str">
        <f aca="false">IFERROR(__xludf.dummyfunction("IFERROR(INDEX(FILTER(addresses!B:B, (addresses!A:A=F103)*(addresses!C:C=G103)), 1), """")"),"4138583000016635310")</f>
        <v>4138583000016635310</v>
      </c>
      <c r="I103" s="9" t="b">
        <f aca="false">TRUE()</f>
        <v>1</v>
      </c>
      <c r="J103" s="10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customFormat="false" ht="15.75" hidden="false" customHeight="false" outlineLevel="0" collapsed="false">
      <c r="A104" s="11" t="s">
        <v>124</v>
      </c>
      <c r="B104" s="6" t="str">
        <f aca="false" t="array" ref="B104:B104">IFERROR(xlookup(F104,contacts!A:A,contacts!C:C),"")</f>
        <v/>
      </c>
      <c r="C104" s="7"/>
      <c r="D104" s="7"/>
      <c r="E104" s="8" t="s">
        <v>127</v>
      </c>
      <c r="F104" s="8" t="str">
        <f aca="false" t="array" ref="F104:F104">IFERROR(xlookup(E104,contacts!B:B,contacts!A:A),"")</f>
        <v/>
      </c>
      <c r="G104" s="8" t="s">
        <v>255</v>
      </c>
      <c r="H104" s="8" t="str">
        <f aca="false">IFERROR(__xludf.dummyfunction("IFERROR(INDEX(FILTER(addresses!B:B, (addresses!A:A=F104)*(addresses!C:C=G104)), 1), """")"),"4138583000016635356")</f>
        <v>4138583000016635356</v>
      </c>
      <c r="I104" s="9" t="b">
        <f aca="false">TRUE()</f>
        <v>1</v>
      </c>
      <c r="J104" s="10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customFormat="false" ht="15.75" hidden="false" customHeight="false" outlineLevel="0" collapsed="false">
      <c r="A105" s="11" t="s">
        <v>128</v>
      </c>
      <c r="B105" s="6" t="str">
        <f aca="false" t="array" ref="B105:B105">IFERROR(xlookup(F105,contacts!A:A,contacts!C:C),"")</f>
        <v/>
      </c>
      <c r="C105" s="7"/>
      <c r="D105" s="7"/>
      <c r="E105" s="8" t="s">
        <v>131</v>
      </c>
      <c r="F105" s="8" t="str">
        <f aca="false" t="array" ref="F105:F105">IFERROR(xlookup(E105,contacts!B:B,contacts!A:A),"")</f>
        <v/>
      </c>
      <c r="G105" s="8" t="s">
        <v>132</v>
      </c>
      <c r="H105" s="8" t="str">
        <f aca="false">IFERROR(__xludf.dummyfunction("IFERROR(INDEX(FILTER(addresses!B:B, (addresses!A:A=F105)*(addresses!C:C=G105)), 1), """")"),"4138583000002275736")</f>
        <v>4138583000002275736</v>
      </c>
      <c r="I105" s="9" t="b">
        <f aca="false">TRUE()</f>
        <v>1</v>
      </c>
      <c r="J105" s="10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customFormat="false" ht="15.75" hidden="false" customHeight="false" outlineLevel="0" collapsed="false">
      <c r="B106" s="6" t="str">
        <f aca="false" t="array" ref="B106:B106">IFERROR(xlookup(F106,contacts!A:A,contacts!C:C),"")</f>
        <v/>
      </c>
      <c r="E106" s="19"/>
      <c r="F106" s="8" t="str">
        <f aca="false" t="array" ref="F106:F106">IFERROR(xlookup(E106,contacts!B:B,contacts!A:A),"")</f>
        <v/>
      </c>
      <c r="G106" s="19"/>
      <c r="H106" s="8" t="str">
        <f aca="false">IFERROR(__xludf.dummyfunction("IFERROR(INDEX(FILTER(addresses!B:B, (addresses!A:A=F106)*(addresses!C:C=G106)), 1), """")"),"")</f>
        <v/>
      </c>
      <c r="J106" s="10"/>
    </row>
    <row r="107" customFormat="false" ht="15.75" hidden="false" customHeight="false" outlineLevel="0" collapsed="false">
      <c r="B107" s="6" t="str">
        <f aca="false" t="array" ref="B107:B107">IFERROR(xlookup(F107,contacts!A:A,contacts!C:C),"")</f>
        <v/>
      </c>
      <c r="E107" s="19"/>
      <c r="F107" s="8" t="str">
        <f aca="false" t="array" ref="F107:F107">IFERROR(xlookup(E107,contacts!B:B,contacts!A:A),"")</f>
        <v/>
      </c>
      <c r="G107" s="19"/>
      <c r="H107" s="8" t="str">
        <f aca="false">IFERROR(__xludf.dummyfunction("IFERROR(INDEX(FILTER(addresses!B:B, (addresses!A:A=F107)*(addresses!C:C=G107)), 1), """")"),"")</f>
        <v/>
      </c>
      <c r="J107" s="10"/>
    </row>
    <row r="108" customFormat="false" ht="15.75" hidden="false" customHeight="false" outlineLevel="0" collapsed="false">
      <c r="B108" s="6" t="str">
        <f aca="false" t="array" ref="B108:B108">IFERROR(xlookup(F108,contacts!A:A,contacts!C:C),"")</f>
        <v/>
      </c>
      <c r="E108" s="19"/>
      <c r="F108" s="8" t="str">
        <f aca="false" t="array" ref="F108:F108">IFERROR(xlookup(E108,contacts!B:B,contacts!A:A),"")</f>
        <v/>
      </c>
      <c r="G108" s="19"/>
      <c r="H108" s="8" t="str">
        <f aca="false">IFERROR(__xludf.dummyfunction("IFERROR(INDEX(FILTER(addresses!B:B, (addresses!A:A=F108)*(addresses!C:C=G108)), 1), """")"),"")</f>
        <v/>
      </c>
      <c r="J108" s="10"/>
    </row>
    <row r="109" customFormat="false" ht="15.75" hidden="false" customHeight="false" outlineLevel="0" collapsed="false">
      <c r="B109" s="6" t="str">
        <f aca="false" t="array" ref="B109:B109">IFERROR(xlookup(F109,contacts!A:A,contacts!C:C),"")</f>
        <v/>
      </c>
      <c r="E109" s="19"/>
      <c r="F109" s="8" t="str">
        <f aca="false" t="array" ref="F109:F109">IFERROR(xlookup(E109,contacts!B:B,contacts!A:A),"")</f>
        <v/>
      </c>
      <c r="G109" s="19"/>
      <c r="H109" s="8" t="str">
        <f aca="false">IFERROR(__xludf.dummyfunction("IFERROR(INDEX(FILTER(addresses!B:B, (addresses!A:A=F109)*(addresses!C:C=G109)), 1), """")"),"")</f>
        <v/>
      </c>
      <c r="J109" s="10"/>
    </row>
    <row r="110" customFormat="false" ht="15.75" hidden="false" customHeight="false" outlineLevel="0" collapsed="false">
      <c r="B110" s="6" t="str">
        <f aca="false" t="array" ref="B110:B110">IFERROR(xlookup(F110,contacts!A:A,contacts!C:C),"")</f>
        <v/>
      </c>
      <c r="E110" s="19"/>
      <c r="F110" s="8" t="str">
        <f aca="false" t="array" ref="F110:F110">IFERROR(xlookup(E110,contacts!B:B,contacts!A:A),"")</f>
        <v/>
      </c>
      <c r="G110" s="19"/>
      <c r="H110" s="8" t="str">
        <f aca="false">IFERROR(__xludf.dummyfunction("IFERROR(INDEX(FILTER(addresses!B:B, (addresses!A:A=F110)*(addresses!C:C=G110)), 1), """")"),"")</f>
        <v/>
      </c>
      <c r="J110" s="10"/>
    </row>
    <row r="111" customFormat="false" ht="15.75" hidden="false" customHeight="false" outlineLevel="0" collapsed="false">
      <c r="B111" s="6" t="str">
        <f aca="false" t="array" ref="B111:B111">IFERROR(xlookup(F111,contacts!A:A,contacts!C:C),"")</f>
        <v/>
      </c>
      <c r="E111" s="19"/>
      <c r="F111" s="8" t="str">
        <f aca="false" t="array" ref="F111:F111">IFERROR(xlookup(E111,contacts!B:B,contacts!A:A),"")</f>
        <v/>
      </c>
      <c r="G111" s="19"/>
      <c r="H111" s="8" t="str">
        <f aca="false">IFERROR(__xludf.dummyfunction("IFERROR(INDEX(FILTER(addresses!B:B, (addresses!A:A=F111)*(addresses!C:C=G111)), 1), """")"),"")</f>
        <v/>
      </c>
      <c r="J111" s="10"/>
    </row>
    <row r="112" customFormat="false" ht="15.75" hidden="false" customHeight="false" outlineLevel="0" collapsed="false">
      <c r="B112" s="6" t="str">
        <f aca="false" t="array" ref="B112:B112">IFERROR(xlookup(F112,contacts!A:A,contacts!C:C),"")</f>
        <v/>
      </c>
      <c r="E112" s="19"/>
      <c r="F112" s="8" t="str">
        <f aca="false" t="array" ref="F112:F112">IFERROR(xlookup(E112,contacts!B:B,contacts!A:A),"")</f>
        <v/>
      </c>
      <c r="G112" s="19"/>
      <c r="H112" s="8" t="str">
        <f aca="false">IFERROR(__xludf.dummyfunction("IFERROR(INDEX(FILTER(addresses!B:B, (addresses!A:A=F112)*(addresses!C:C=G112)), 1), """")"),"")</f>
        <v/>
      </c>
      <c r="J112" s="10"/>
    </row>
    <row r="113" customFormat="false" ht="15.75" hidden="false" customHeight="false" outlineLevel="0" collapsed="false">
      <c r="B113" s="6" t="str">
        <f aca="false" t="array" ref="B113:B113">IFERROR(xlookup(F113,contacts!A:A,contacts!C:C),"")</f>
        <v/>
      </c>
      <c r="E113" s="19"/>
      <c r="F113" s="8" t="str">
        <f aca="false" t="array" ref="F113:F113">IFERROR(xlookup(E113,contacts!B:B,contacts!A:A),"")</f>
        <v/>
      </c>
      <c r="G113" s="19"/>
      <c r="H113" s="8" t="str">
        <f aca="false">IFERROR(__xludf.dummyfunction("IFERROR(INDEX(FILTER(addresses!B:B, (addresses!A:A=F113)*(addresses!C:C=G113)), 1), """")"),"")</f>
        <v/>
      </c>
      <c r="J113" s="10"/>
    </row>
    <row r="114" customFormat="false" ht="15.75" hidden="false" customHeight="false" outlineLevel="0" collapsed="false">
      <c r="B114" s="6" t="str">
        <f aca="false" t="array" ref="B114:B114">IFERROR(xlookup(F114,contacts!A:A,contacts!C:C),"")</f>
        <v/>
      </c>
      <c r="E114" s="19"/>
      <c r="F114" s="8" t="str">
        <f aca="false" t="array" ref="F114:F114">IFERROR(xlookup(E114,contacts!B:B,contacts!A:A),"")</f>
        <v/>
      </c>
      <c r="G114" s="19"/>
      <c r="H114" s="8" t="str">
        <f aca="false">IFERROR(__xludf.dummyfunction("IFERROR(INDEX(FILTER(addresses!B:B, (addresses!A:A=F114)*(addresses!C:C=G114)), 1), """")"),"")</f>
        <v/>
      </c>
      <c r="J114" s="10"/>
    </row>
    <row r="115" customFormat="false" ht="15.75" hidden="false" customHeight="false" outlineLevel="0" collapsed="false">
      <c r="B115" s="6" t="str">
        <f aca="false" t="array" ref="B115:B115">IFERROR(xlookup(F115,contacts!A:A,contacts!C:C),"")</f>
        <v/>
      </c>
      <c r="E115" s="19"/>
      <c r="F115" s="8" t="str">
        <f aca="false" t="array" ref="F115:F115">IFERROR(xlookup(E115,contacts!B:B,contacts!A:A),"")</f>
        <v/>
      </c>
      <c r="G115" s="19"/>
      <c r="H115" s="8" t="str">
        <f aca="false">IFERROR(__xludf.dummyfunction("IFERROR(INDEX(FILTER(addresses!B:B, (addresses!A:A=F115)*(addresses!C:C=G115)), 1), """")"),"")</f>
        <v/>
      </c>
      <c r="J115" s="10"/>
    </row>
    <row r="116" customFormat="false" ht="15.75" hidden="false" customHeight="false" outlineLevel="0" collapsed="false">
      <c r="B116" s="6" t="str">
        <f aca="false" t="array" ref="B116:B116">IFERROR(xlookup(F116,contacts!A:A,contacts!C:C),"")</f>
        <v/>
      </c>
      <c r="E116" s="19"/>
      <c r="F116" s="8" t="str">
        <f aca="false" t="array" ref="F116:F116">IFERROR(xlookup(E116,contacts!B:B,contacts!A:A),"")</f>
        <v/>
      </c>
      <c r="G116" s="19"/>
      <c r="H116" s="8" t="str">
        <f aca="false">IFERROR(__xludf.dummyfunction("IFERROR(INDEX(FILTER(addresses!B:B, (addresses!A:A=F116)*(addresses!C:C=G116)), 1), """")"),"")</f>
        <v/>
      </c>
      <c r="J116" s="10"/>
    </row>
    <row r="117" customFormat="false" ht="15.75" hidden="false" customHeight="false" outlineLevel="0" collapsed="false">
      <c r="B117" s="6" t="str">
        <f aca="false" t="array" ref="B117:B117">IFERROR(xlookup(F117,contacts!A:A,contacts!C:C),"")</f>
        <v/>
      </c>
      <c r="E117" s="19"/>
      <c r="F117" s="8" t="str">
        <f aca="false" t="array" ref="F117:F117">IFERROR(xlookup(E117,contacts!B:B,contacts!A:A),"")</f>
        <v/>
      </c>
      <c r="G117" s="19"/>
      <c r="H117" s="8" t="str">
        <f aca="false">IFERROR(__xludf.dummyfunction("IFERROR(INDEX(FILTER(addresses!B:B, (addresses!A:A=F117)*(addresses!C:C=G117)), 1), """")"),"")</f>
        <v/>
      </c>
      <c r="J117" s="10"/>
    </row>
    <row r="118" customFormat="false" ht="15.75" hidden="false" customHeight="false" outlineLevel="0" collapsed="false">
      <c r="B118" s="6" t="str">
        <f aca="false" t="array" ref="B118:B118">IFERROR(xlookup(F118,contacts!A:A,contacts!C:C),"")</f>
        <v/>
      </c>
      <c r="E118" s="19"/>
      <c r="F118" s="8" t="str">
        <f aca="false" t="array" ref="F118:F118">IFERROR(xlookup(E118,contacts!B:B,contacts!A:A),"")</f>
        <v/>
      </c>
      <c r="G118" s="19"/>
      <c r="H118" s="8" t="str">
        <f aca="false">IFERROR(__xludf.dummyfunction("IFERROR(INDEX(FILTER(addresses!B:B, (addresses!A:A=F118)*(addresses!C:C=G118)), 1), """")"),"")</f>
        <v/>
      </c>
      <c r="J118" s="10"/>
    </row>
    <row r="119" customFormat="false" ht="15.75" hidden="false" customHeight="false" outlineLevel="0" collapsed="false">
      <c r="B119" s="6" t="str">
        <f aca="false" t="array" ref="B119:B119">IFERROR(xlookup(F119,contacts!A:A,contacts!C:C),"")</f>
        <v/>
      </c>
      <c r="E119" s="19"/>
      <c r="F119" s="8" t="str">
        <f aca="false" t="array" ref="F119:F119">IFERROR(xlookup(E119,contacts!B:B,contacts!A:A),"")</f>
        <v/>
      </c>
      <c r="G119" s="19"/>
      <c r="H119" s="8" t="str">
        <f aca="false">IFERROR(__xludf.dummyfunction("IFERROR(INDEX(FILTER(addresses!B:B, (addresses!A:A=F119)*(addresses!C:C=G119)), 1), """")"),"")</f>
        <v/>
      </c>
      <c r="J119" s="10"/>
    </row>
    <row r="120" customFormat="false" ht="15.75" hidden="false" customHeight="false" outlineLevel="0" collapsed="false">
      <c r="B120" s="6" t="str">
        <f aca="false" t="array" ref="B120:B120">IFERROR(xlookup(F120,contacts!A:A,contacts!C:C),"")</f>
        <v/>
      </c>
      <c r="E120" s="19"/>
      <c r="F120" s="8" t="str">
        <f aca="false" t="array" ref="F120:F120">IFERROR(xlookup(E120,contacts!B:B,contacts!A:A),"")</f>
        <v/>
      </c>
      <c r="G120" s="19"/>
      <c r="H120" s="8" t="str">
        <f aca="false">IFERROR(__xludf.dummyfunction("IFERROR(INDEX(FILTER(addresses!B:B, (addresses!A:A=F120)*(addresses!C:C=G120)), 1), """")"),"")</f>
        <v/>
      </c>
      <c r="J120" s="10"/>
    </row>
    <row r="121" customFormat="false" ht="15.75" hidden="false" customHeight="false" outlineLevel="0" collapsed="false">
      <c r="B121" s="6" t="str">
        <f aca="false" t="array" ref="B121:B121">IFERROR(xlookup(F121,contacts!A:A,contacts!C:C),"")</f>
        <v/>
      </c>
      <c r="E121" s="19"/>
      <c r="F121" s="8" t="str">
        <f aca="false" t="array" ref="F121:F121">IFERROR(xlookup(E121,contacts!B:B,contacts!A:A),"")</f>
        <v/>
      </c>
      <c r="G121" s="19"/>
      <c r="H121" s="8" t="str">
        <f aca="false">IFERROR(__xludf.dummyfunction("IFERROR(INDEX(FILTER(addresses!B:B, (addresses!A:A=F121)*(addresses!C:C=G121)), 1), """")"),"")</f>
        <v/>
      </c>
      <c r="J121" s="10"/>
    </row>
    <row r="122" customFormat="false" ht="15.75" hidden="false" customHeight="false" outlineLevel="0" collapsed="false">
      <c r="B122" s="6" t="str">
        <f aca="false" t="array" ref="B122:B122">IFERROR(xlookup(F122,contacts!A:A,contacts!C:C),"")</f>
        <v/>
      </c>
      <c r="E122" s="19"/>
      <c r="F122" s="8" t="str">
        <f aca="false" t="array" ref="F122:F122">IFERROR(xlookup(E122,contacts!B:B,contacts!A:A),"")</f>
        <v/>
      </c>
      <c r="G122" s="19"/>
      <c r="H122" s="8" t="str">
        <f aca="false">IFERROR(__xludf.dummyfunction("IFERROR(INDEX(FILTER(addresses!B:B, (addresses!A:A=F122)*(addresses!C:C=G122)), 1), """")"),"")</f>
        <v/>
      </c>
      <c r="J122" s="10"/>
    </row>
    <row r="123" customFormat="false" ht="15.75" hidden="false" customHeight="false" outlineLevel="0" collapsed="false">
      <c r="B123" s="6" t="str">
        <f aca="false" t="array" ref="B123:B123">IFERROR(xlookup(F123,contacts!A:A,contacts!C:C),"")</f>
        <v/>
      </c>
      <c r="E123" s="19"/>
      <c r="F123" s="8" t="str">
        <f aca="false" t="array" ref="F123:F123">IFERROR(xlookup(E123,contacts!B:B,contacts!A:A),"")</f>
        <v/>
      </c>
      <c r="G123" s="19"/>
      <c r="H123" s="8" t="str">
        <f aca="false">IFERROR(__xludf.dummyfunction("IFERROR(INDEX(FILTER(addresses!B:B, (addresses!A:A=F123)*(addresses!C:C=G123)), 1), """")"),"")</f>
        <v/>
      </c>
      <c r="J123" s="10"/>
    </row>
    <row r="124" customFormat="false" ht="15.75" hidden="false" customHeight="false" outlineLevel="0" collapsed="false">
      <c r="B124" s="6" t="str">
        <f aca="false" t="array" ref="B124:B124">IFERROR(xlookup(F124,contacts!A:A,contacts!C:C),"")</f>
        <v/>
      </c>
      <c r="E124" s="19"/>
      <c r="F124" s="8" t="str">
        <f aca="false" t="array" ref="F124:F124">IFERROR(xlookup(E124,contacts!B:B,contacts!A:A),"")</f>
        <v/>
      </c>
      <c r="G124" s="19"/>
      <c r="H124" s="8" t="str">
        <f aca="false">IFERROR(__xludf.dummyfunction("IFERROR(INDEX(FILTER(addresses!B:B, (addresses!A:A=F124)*(addresses!C:C=G124)), 1), """")"),"")</f>
        <v/>
      </c>
      <c r="J124" s="10"/>
    </row>
    <row r="125" customFormat="false" ht="15.75" hidden="false" customHeight="false" outlineLevel="0" collapsed="false">
      <c r="B125" s="6" t="str">
        <f aca="false" t="array" ref="B125:B125">IFERROR(xlookup(F125,contacts!A:A,contacts!C:C),"")</f>
        <v/>
      </c>
      <c r="E125" s="19"/>
      <c r="F125" s="8" t="str">
        <f aca="false" t="array" ref="F125:F125">IFERROR(xlookup(E125,contacts!B:B,contacts!A:A),"")</f>
        <v/>
      </c>
      <c r="G125" s="19"/>
      <c r="H125" s="8" t="str">
        <f aca="false">IFERROR(__xludf.dummyfunction("IFERROR(INDEX(FILTER(addresses!B:B, (addresses!A:A=F125)*(addresses!C:C=G125)), 1), """")"),"")</f>
        <v/>
      </c>
      <c r="J125" s="10"/>
    </row>
    <row r="126" customFormat="false" ht="15.75" hidden="false" customHeight="false" outlineLevel="0" collapsed="false">
      <c r="B126" s="6" t="str">
        <f aca="false" t="array" ref="B126:B126">IFERROR(xlookup(F126,contacts!A:A,contacts!C:C),"")</f>
        <v/>
      </c>
      <c r="E126" s="19"/>
      <c r="F126" s="8" t="str">
        <f aca="false" t="array" ref="F126:F126">IFERROR(xlookup(E126,contacts!B:B,contacts!A:A),"")</f>
        <v/>
      </c>
      <c r="G126" s="19"/>
      <c r="H126" s="8" t="str">
        <f aca="false">IFERROR(__xludf.dummyfunction("IFERROR(INDEX(FILTER(addresses!B:B, (addresses!A:A=F126)*(addresses!C:C=G126)), 1), """")"),"")</f>
        <v/>
      </c>
      <c r="J126" s="10"/>
    </row>
    <row r="127" customFormat="false" ht="15.75" hidden="false" customHeight="false" outlineLevel="0" collapsed="false">
      <c r="B127" s="6" t="str">
        <f aca="false" t="array" ref="B127:B127">IFERROR(xlookup(F127,contacts!A:A,contacts!C:C),"")</f>
        <v/>
      </c>
      <c r="E127" s="19"/>
      <c r="F127" s="8" t="str">
        <f aca="false" t="array" ref="F127:F127">IFERROR(xlookup(E127,contacts!B:B,contacts!A:A),"")</f>
        <v/>
      </c>
      <c r="G127" s="19"/>
      <c r="H127" s="8" t="str">
        <f aca="false">IFERROR(__xludf.dummyfunction("IFERROR(INDEX(FILTER(addresses!B:B, (addresses!A:A=F127)*(addresses!C:C=G127)), 1), """")"),"")</f>
        <v/>
      </c>
      <c r="J127" s="10"/>
    </row>
    <row r="128" customFormat="false" ht="15.75" hidden="false" customHeight="false" outlineLevel="0" collapsed="false">
      <c r="B128" s="6" t="str">
        <f aca="false" t="array" ref="B128:B128">IFERROR(xlookup(F128,contacts!A:A,contacts!C:C),"")</f>
        <v/>
      </c>
      <c r="E128" s="19"/>
      <c r="F128" s="8" t="str">
        <f aca="false" t="array" ref="F128:F128">IFERROR(xlookup(E128,contacts!B:B,contacts!A:A),"")</f>
        <v/>
      </c>
      <c r="G128" s="19"/>
      <c r="H128" s="8" t="str">
        <f aca="false">IFERROR(__xludf.dummyfunction("IFERROR(INDEX(FILTER(addresses!B:B, (addresses!A:A=F128)*(addresses!C:C=G128)), 1), """")"),"")</f>
        <v/>
      </c>
      <c r="J128" s="10"/>
    </row>
    <row r="129" customFormat="false" ht="15.75" hidden="false" customHeight="false" outlineLevel="0" collapsed="false">
      <c r="B129" s="6" t="str">
        <f aca="false" t="array" ref="B129:B129">IFERROR(xlookup(F129,contacts!A:A,contacts!C:C),"")</f>
        <v/>
      </c>
      <c r="E129" s="19"/>
      <c r="F129" s="8" t="str">
        <f aca="false" t="array" ref="F129:F129">IFERROR(xlookup(E129,contacts!B:B,contacts!A:A),"")</f>
        <v/>
      </c>
      <c r="G129" s="19"/>
      <c r="H129" s="8" t="str">
        <f aca="false">IFERROR(__xludf.dummyfunction("IFERROR(INDEX(FILTER(addresses!B:B, (addresses!A:A=F129)*(addresses!C:C=G129)), 1), """")"),"")</f>
        <v/>
      </c>
      <c r="J129" s="10"/>
    </row>
    <row r="130" customFormat="false" ht="15.75" hidden="false" customHeight="false" outlineLevel="0" collapsed="false">
      <c r="B130" s="6" t="str">
        <f aca="false" t="array" ref="B130:B130">IFERROR(xlookup(F130,contacts!A:A,contacts!C:C),"")</f>
        <v/>
      </c>
      <c r="E130" s="19"/>
      <c r="F130" s="8" t="str">
        <f aca="false" t="array" ref="F130:F130">IFERROR(xlookup(E130,contacts!B:B,contacts!A:A),"")</f>
        <v/>
      </c>
      <c r="G130" s="19"/>
      <c r="H130" s="8" t="str">
        <f aca="false">IFERROR(__xludf.dummyfunction("IFERROR(INDEX(FILTER(addresses!B:B, (addresses!A:A=F130)*(addresses!C:C=G130)), 1), """")"),"")</f>
        <v/>
      </c>
      <c r="J130" s="10"/>
    </row>
    <row r="131" customFormat="false" ht="15.75" hidden="false" customHeight="false" outlineLevel="0" collapsed="false">
      <c r="B131" s="6" t="str">
        <f aca="false" t="array" ref="B131:B131">IFERROR(xlookup(F131,contacts!A:A,contacts!C:C),"")</f>
        <v/>
      </c>
      <c r="E131" s="19"/>
      <c r="F131" s="8" t="str">
        <f aca="false" t="array" ref="F131:F131">IFERROR(xlookup(E131,contacts!B:B,contacts!A:A),"")</f>
        <v/>
      </c>
      <c r="G131" s="19"/>
      <c r="H131" s="8" t="str">
        <f aca="false">IFERROR(__xludf.dummyfunction("IFERROR(INDEX(FILTER(addresses!B:B, (addresses!A:A=F131)*(addresses!C:C=G131)), 1), """")"),"")</f>
        <v/>
      </c>
      <c r="J131" s="10"/>
    </row>
    <row r="132" customFormat="false" ht="15.75" hidden="false" customHeight="false" outlineLevel="0" collapsed="false">
      <c r="B132" s="6" t="str">
        <f aca="false" t="array" ref="B132:B132">IFERROR(xlookup(F132,contacts!A:A,contacts!C:C),"")</f>
        <v/>
      </c>
      <c r="E132" s="19"/>
      <c r="F132" s="8" t="str">
        <f aca="false" t="array" ref="F132:F132">IFERROR(xlookup(E132,contacts!B:B,contacts!A:A),"")</f>
        <v/>
      </c>
      <c r="G132" s="19"/>
      <c r="H132" s="8" t="str">
        <f aca="false">IFERROR(__xludf.dummyfunction("IFERROR(INDEX(FILTER(addresses!B:B, (addresses!A:A=F132)*(addresses!C:C=G132)), 1), """")"),"")</f>
        <v/>
      </c>
      <c r="J132" s="10"/>
    </row>
    <row r="133" customFormat="false" ht="15.75" hidden="false" customHeight="false" outlineLevel="0" collapsed="false">
      <c r="B133" s="6" t="str">
        <f aca="false" t="array" ref="B133:B133">IFERROR(xlookup(F133,contacts!A:A,contacts!C:C),"")</f>
        <v/>
      </c>
      <c r="E133" s="19"/>
      <c r="F133" s="8" t="str">
        <f aca="false" t="array" ref="F133:F133">IFERROR(xlookup(E133,contacts!B:B,contacts!A:A),"")</f>
        <v/>
      </c>
      <c r="G133" s="19"/>
      <c r="H133" s="8" t="str">
        <f aca="false">IFERROR(__xludf.dummyfunction("IFERROR(INDEX(FILTER(addresses!B:B, (addresses!A:A=F133)*(addresses!C:C=G133)), 1), """")"),"")</f>
        <v/>
      </c>
      <c r="J133" s="10"/>
    </row>
    <row r="134" customFormat="false" ht="15.75" hidden="false" customHeight="false" outlineLevel="0" collapsed="false">
      <c r="B134" s="6" t="str">
        <f aca="false" t="array" ref="B134:B134">IFERROR(xlookup(F134,contacts!A:A,contacts!C:C),"")</f>
        <v/>
      </c>
      <c r="E134" s="19"/>
      <c r="F134" s="8" t="str">
        <f aca="false" t="array" ref="F134:F134">IFERROR(xlookup(E134,contacts!B:B,contacts!A:A),"")</f>
        <v/>
      </c>
      <c r="G134" s="19"/>
      <c r="H134" s="8" t="str">
        <f aca="false">IFERROR(__xludf.dummyfunction("IFERROR(INDEX(FILTER(addresses!B:B, (addresses!A:A=F134)*(addresses!C:C=G134)), 1), """")"),"")</f>
        <v/>
      </c>
      <c r="J134" s="10"/>
    </row>
    <row r="135" customFormat="false" ht="15.75" hidden="false" customHeight="false" outlineLevel="0" collapsed="false">
      <c r="B135" s="6" t="str">
        <f aca="false" t="array" ref="B135:B135">IFERROR(xlookup(F135,contacts!A:A,contacts!C:C),"")</f>
        <v/>
      </c>
      <c r="E135" s="19"/>
      <c r="F135" s="8" t="str">
        <f aca="false" t="array" ref="F135:F135">IFERROR(xlookup(E135,contacts!B:B,contacts!A:A),"")</f>
        <v/>
      </c>
      <c r="G135" s="19"/>
      <c r="H135" s="8" t="str">
        <f aca="false">IFERROR(__xludf.dummyfunction("IFERROR(INDEX(FILTER(addresses!B:B, (addresses!A:A=F135)*(addresses!C:C=G135)), 1), """")"),"")</f>
        <v/>
      </c>
      <c r="J135" s="10"/>
    </row>
    <row r="136" customFormat="false" ht="15.75" hidden="false" customHeight="false" outlineLevel="0" collapsed="false">
      <c r="B136" s="6" t="str">
        <f aca="false" t="array" ref="B136:B136">IFERROR(xlookup(F136,contacts!A:A,contacts!C:C),"")</f>
        <v/>
      </c>
      <c r="E136" s="19"/>
      <c r="F136" s="8" t="str">
        <f aca="false" t="array" ref="F136:F136">IFERROR(xlookup(E136,contacts!B:B,contacts!A:A),"")</f>
        <v/>
      </c>
      <c r="G136" s="19"/>
      <c r="H136" s="8" t="str">
        <f aca="false">IFERROR(__xludf.dummyfunction("IFERROR(INDEX(FILTER(addresses!B:B, (addresses!A:A=F136)*(addresses!C:C=G136)), 1), """")"),"")</f>
        <v/>
      </c>
      <c r="J136" s="10"/>
    </row>
    <row r="137" customFormat="false" ht="15.75" hidden="false" customHeight="false" outlineLevel="0" collapsed="false">
      <c r="B137" s="6" t="str">
        <f aca="false" t="array" ref="B137:B137">IFERROR(xlookup(F137,contacts!A:A,contacts!C:C),"")</f>
        <v/>
      </c>
      <c r="E137" s="19"/>
      <c r="F137" s="8" t="str">
        <f aca="false" t="array" ref="F137:F137">IFERROR(xlookup(E137,contacts!B:B,contacts!A:A),"")</f>
        <v/>
      </c>
      <c r="G137" s="19"/>
      <c r="H137" s="8" t="str">
        <f aca="false">IFERROR(__xludf.dummyfunction("IFERROR(INDEX(FILTER(addresses!B:B, (addresses!A:A=F137)*(addresses!C:C=G137)), 1), """")"),"")</f>
        <v/>
      </c>
      <c r="J137" s="10"/>
    </row>
    <row r="138" customFormat="false" ht="15.75" hidden="false" customHeight="false" outlineLevel="0" collapsed="false">
      <c r="B138" s="6" t="str">
        <f aca="false" t="array" ref="B138:B138">IFERROR(xlookup(F138,contacts!A:A,contacts!C:C),"")</f>
        <v/>
      </c>
      <c r="E138" s="19"/>
      <c r="F138" s="8" t="str">
        <f aca="false" t="array" ref="F138:F138">IFERROR(xlookup(E138,contacts!B:B,contacts!A:A),"")</f>
        <v/>
      </c>
      <c r="G138" s="19"/>
      <c r="H138" s="8" t="str">
        <f aca="false">IFERROR(__xludf.dummyfunction("IFERROR(INDEX(FILTER(addresses!B:B, (addresses!A:A=F138)*(addresses!C:C=G138)), 1), """")"),"")</f>
        <v/>
      </c>
      <c r="J138" s="10"/>
    </row>
    <row r="139" customFormat="false" ht="15.75" hidden="false" customHeight="false" outlineLevel="0" collapsed="false">
      <c r="B139" s="6" t="str">
        <f aca="false" t="array" ref="B139:B139">IFERROR(xlookup(F139,contacts!A:A,contacts!C:C),"")</f>
        <v/>
      </c>
      <c r="E139" s="19"/>
      <c r="F139" s="8" t="str">
        <f aca="false" t="array" ref="F139:F139">IFERROR(xlookup(E139,contacts!B:B,contacts!A:A),"")</f>
        <v/>
      </c>
      <c r="G139" s="19"/>
      <c r="H139" s="8" t="str">
        <f aca="false">IFERROR(__xludf.dummyfunction("IFERROR(INDEX(FILTER(addresses!B:B, (addresses!A:A=F139)*(addresses!C:C=G139)), 1), """")"),"")</f>
        <v/>
      </c>
      <c r="J139" s="10"/>
    </row>
    <row r="140" customFormat="false" ht="15.75" hidden="false" customHeight="false" outlineLevel="0" collapsed="false">
      <c r="B140" s="6" t="str">
        <f aca="false" t="array" ref="B140:B140">IFERROR(xlookup(F140,contacts!A:A,contacts!C:C),"")</f>
        <v/>
      </c>
      <c r="E140" s="19"/>
      <c r="F140" s="8" t="str">
        <f aca="false" t="array" ref="F140:F140">IFERROR(xlookup(E140,contacts!B:B,contacts!A:A),"")</f>
        <v/>
      </c>
      <c r="G140" s="19"/>
      <c r="H140" s="8" t="str">
        <f aca="false">IFERROR(__xludf.dummyfunction("IFERROR(INDEX(FILTER(addresses!B:B, (addresses!A:A=F140)*(addresses!C:C=G140)), 1), """")"),"")</f>
        <v/>
      </c>
      <c r="J140" s="10"/>
    </row>
    <row r="141" customFormat="false" ht="15.75" hidden="false" customHeight="false" outlineLevel="0" collapsed="false">
      <c r="B141" s="6" t="str">
        <f aca="false" t="array" ref="B141:B141">IFERROR(xlookup(F141,contacts!A:A,contacts!C:C),"")</f>
        <v/>
      </c>
      <c r="E141" s="19"/>
      <c r="F141" s="8" t="str">
        <f aca="false" t="array" ref="F141:F141">IFERROR(xlookup(E141,contacts!B:B,contacts!A:A),"")</f>
        <v/>
      </c>
      <c r="G141" s="19"/>
      <c r="H141" s="8" t="str">
        <f aca="false">IFERROR(__xludf.dummyfunction("IFERROR(INDEX(FILTER(addresses!B:B, (addresses!A:A=F141)*(addresses!C:C=G141)), 1), """")"),"")</f>
        <v/>
      </c>
      <c r="J141" s="10"/>
    </row>
    <row r="142" customFormat="false" ht="15.75" hidden="false" customHeight="false" outlineLevel="0" collapsed="false">
      <c r="B142" s="6" t="str">
        <f aca="false" t="array" ref="B142:B142">IFERROR(xlookup(F142,contacts!A:A,contacts!C:C),"")</f>
        <v/>
      </c>
      <c r="E142" s="19"/>
      <c r="F142" s="8" t="str">
        <f aca="false" t="array" ref="F142:F142">IFERROR(xlookup(E142,contacts!B:B,contacts!A:A),"")</f>
        <v/>
      </c>
      <c r="G142" s="19"/>
      <c r="H142" s="8" t="str">
        <f aca="false">IFERROR(__xludf.dummyfunction("IFERROR(INDEX(FILTER(addresses!B:B, (addresses!A:A=F142)*(addresses!C:C=G142)), 1), """")"),"")</f>
        <v/>
      </c>
      <c r="J142" s="10"/>
    </row>
    <row r="143" customFormat="false" ht="15.75" hidden="false" customHeight="false" outlineLevel="0" collapsed="false">
      <c r="B143" s="6" t="str">
        <f aca="false" t="array" ref="B143:B143">IFERROR(xlookup(F143,contacts!A:A,contacts!C:C),"")</f>
        <v/>
      </c>
      <c r="E143" s="19"/>
      <c r="F143" s="8" t="str">
        <f aca="false" t="array" ref="F143:F143">IFERROR(xlookup(E143,contacts!B:B,contacts!A:A),"")</f>
        <v/>
      </c>
      <c r="G143" s="19"/>
      <c r="H143" s="8" t="str">
        <f aca="false">IFERROR(__xludf.dummyfunction("IFERROR(INDEX(FILTER(addresses!B:B, (addresses!A:A=F143)*(addresses!C:C=G143)), 1), """")"),"")</f>
        <v/>
      </c>
      <c r="J143" s="10"/>
    </row>
    <row r="144" customFormat="false" ht="15.75" hidden="false" customHeight="false" outlineLevel="0" collapsed="false">
      <c r="B144" s="6" t="str">
        <f aca="false" t="array" ref="B144:B144">IFERROR(xlookup(F144,contacts!A:A,contacts!C:C),"")</f>
        <v/>
      </c>
      <c r="E144" s="19"/>
      <c r="F144" s="8" t="str">
        <f aca="false" t="array" ref="F144:F144">IFERROR(xlookup(E144,contacts!B:B,contacts!A:A),"")</f>
        <v/>
      </c>
      <c r="G144" s="19"/>
      <c r="H144" s="8" t="str">
        <f aca="false">IFERROR(__xludf.dummyfunction("IFERROR(INDEX(FILTER(addresses!B:B, (addresses!A:A=F144)*(addresses!C:C=G144)), 1), """")"),"")</f>
        <v/>
      </c>
      <c r="J144" s="10"/>
    </row>
    <row r="145" customFormat="false" ht="15.75" hidden="false" customHeight="false" outlineLevel="0" collapsed="false">
      <c r="B145" s="6" t="str">
        <f aca="false" t="array" ref="B145:B145">IFERROR(xlookup(F145,contacts!A:A,contacts!C:C),"")</f>
        <v/>
      </c>
      <c r="E145" s="19"/>
      <c r="F145" s="8" t="str">
        <f aca="false" t="array" ref="F145:F145">IFERROR(xlookup(E145,contacts!B:B,contacts!A:A),"")</f>
        <v/>
      </c>
      <c r="G145" s="19"/>
      <c r="H145" s="8" t="str">
        <f aca="false">IFERROR(__xludf.dummyfunction("IFERROR(INDEX(FILTER(addresses!B:B, (addresses!A:A=F145)*(addresses!C:C=G145)), 1), """")"),"")</f>
        <v/>
      </c>
      <c r="J145" s="10"/>
    </row>
    <row r="146" customFormat="false" ht="15.75" hidden="false" customHeight="false" outlineLevel="0" collapsed="false">
      <c r="B146" s="6" t="str">
        <f aca="false" t="array" ref="B146:B146">IFERROR(xlookup(F146,contacts!A:A,contacts!C:C),"")</f>
        <v/>
      </c>
      <c r="E146" s="19"/>
      <c r="F146" s="8" t="str">
        <f aca="false" t="array" ref="F146:F146">IFERROR(xlookup(E146,contacts!B:B,contacts!A:A),"")</f>
        <v/>
      </c>
      <c r="G146" s="19"/>
      <c r="H146" s="8" t="str">
        <f aca="false">IFERROR(__xludf.dummyfunction("IFERROR(INDEX(FILTER(addresses!B:B, (addresses!A:A=F146)*(addresses!C:C=G146)), 1), """")"),"")</f>
        <v/>
      </c>
      <c r="J146" s="10"/>
    </row>
    <row r="147" customFormat="false" ht="15.75" hidden="false" customHeight="false" outlineLevel="0" collapsed="false">
      <c r="B147" s="6" t="str">
        <f aca="false" t="array" ref="B147:B147">IFERROR(xlookup(F147,contacts!A:A,contacts!C:C),"")</f>
        <v/>
      </c>
      <c r="E147" s="19"/>
      <c r="F147" s="8" t="str">
        <f aca="false" t="array" ref="F147:F147">IFERROR(xlookup(E147,contacts!B:B,contacts!A:A),"")</f>
        <v/>
      </c>
      <c r="G147" s="19"/>
      <c r="H147" s="8" t="str">
        <f aca="false">IFERROR(__xludf.dummyfunction("IFERROR(INDEX(FILTER(addresses!B:B, (addresses!A:A=F147)*(addresses!C:C=G147)), 1), """")"),"")</f>
        <v/>
      </c>
      <c r="J147" s="10"/>
    </row>
    <row r="148" customFormat="false" ht="15.75" hidden="false" customHeight="false" outlineLevel="0" collapsed="false">
      <c r="B148" s="6" t="str">
        <f aca="false" t="array" ref="B148:B148">IFERROR(xlookup(F148,contacts!A:A,contacts!C:C),"")</f>
        <v/>
      </c>
      <c r="E148" s="19"/>
      <c r="F148" s="8" t="str">
        <f aca="false" t="array" ref="F148:F148">IFERROR(xlookup(E148,contacts!B:B,contacts!A:A),"")</f>
        <v/>
      </c>
      <c r="G148" s="19"/>
      <c r="H148" s="8" t="str">
        <f aca="false">IFERROR(__xludf.dummyfunction("IFERROR(INDEX(FILTER(addresses!B:B, (addresses!A:A=F148)*(addresses!C:C=G148)), 1), """")"),"")</f>
        <v/>
      </c>
      <c r="J148" s="10"/>
    </row>
    <row r="149" customFormat="false" ht="15.75" hidden="false" customHeight="false" outlineLevel="0" collapsed="false">
      <c r="B149" s="6" t="str">
        <f aca="false" t="array" ref="B149:B149">IFERROR(xlookup(F149,contacts!A:A,contacts!C:C),"")</f>
        <v/>
      </c>
      <c r="E149" s="19"/>
      <c r="F149" s="8" t="str">
        <f aca="false" t="array" ref="F149:F149">IFERROR(xlookup(E149,contacts!B:B,contacts!A:A),"")</f>
        <v/>
      </c>
      <c r="G149" s="19"/>
      <c r="H149" s="8" t="str">
        <f aca="false">IFERROR(__xludf.dummyfunction("IFERROR(INDEX(FILTER(addresses!B:B, (addresses!A:A=F149)*(addresses!C:C=G149)), 1), """")"),"")</f>
        <v/>
      </c>
      <c r="J149" s="10"/>
    </row>
    <row r="150" customFormat="false" ht="15.75" hidden="false" customHeight="false" outlineLevel="0" collapsed="false">
      <c r="B150" s="6" t="str">
        <f aca="false" t="array" ref="B150:B150">IFERROR(xlookup(F150,contacts!A:A,contacts!C:C),"")</f>
        <v/>
      </c>
      <c r="E150" s="19"/>
      <c r="F150" s="8" t="str">
        <f aca="false" t="array" ref="F150:F150">IFERROR(xlookup(E150,contacts!B:B,contacts!A:A),"")</f>
        <v/>
      </c>
      <c r="G150" s="19"/>
      <c r="H150" s="8" t="str">
        <f aca="false">IFERROR(__xludf.dummyfunction("IFERROR(INDEX(FILTER(addresses!B:B, (addresses!A:A=F150)*(addresses!C:C=G150)), 1), """")"),"")</f>
        <v/>
      </c>
      <c r="J150" s="10"/>
    </row>
    <row r="151" customFormat="false" ht="15.75" hidden="false" customHeight="false" outlineLevel="0" collapsed="false">
      <c r="B151" s="6" t="str">
        <f aca="false" t="array" ref="B151:B151">IFERROR(xlookup(F151,contacts!A:A,contacts!C:C),"")</f>
        <v/>
      </c>
      <c r="E151" s="19"/>
      <c r="F151" s="8" t="str">
        <f aca="false" t="array" ref="F151:F151">IFERROR(xlookup(E151,contacts!B:B,contacts!A:A),"")</f>
        <v/>
      </c>
      <c r="G151" s="19"/>
      <c r="H151" s="8" t="str">
        <f aca="false">IFERROR(__xludf.dummyfunction("IFERROR(INDEX(FILTER(addresses!B:B, (addresses!A:A=F151)*(addresses!C:C=G151)), 1), """")"),"")</f>
        <v/>
      </c>
      <c r="J151" s="10"/>
    </row>
    <row r="152" customFormat="false" ht="15.75" hidden="false" customHeight="false" outlineLevel="0" collapsed="false">
      <c r="B152" s="6" t="str">
        <f aca="false" t="array" ref="B152:B152">IFERROR(xlookup(F152,contacts!A:A,contacts!C:C),"")</f>
        <v/>
      </c>
      <c r="E152" s="19"/>
      <c r="F152" s="8" t="str">
        <f aca="false" t="array" ref="F152:F152">IFERROR(xlookup(E152,contacts!B:B,contacts!A:A),"")</f>
        <v/>
      </c>
      <c r="G152" s="19"/>
      <c r="H152" s="8" t="str">
        <f aca="false">IFERROR(__xludf.dummyfunction("IFERROR(INDEX(FILTER(addresses!B:B, (addresses!A:A=F152)*(addresses!C:C=G152)), 1), """")"),"")</f>
        <v/>
      </c>
      <c r="J152" s="10"/>
    </row>
    <row r="153" customFormat="false" ht="15.75" hidden="false" customHeight="false" outlineLevel="0" collapsed="false">
      <c r="B153" s="6" t="str">
        <f aca="false" t="array" ref="B153:B153">IFERROR(xlookup(F153,contacts!A:A,contacts!C:C),"")</f>
        <v/>
      </c>
      <c r="E153" s="19"/>
      <c r="F153" s="8" t="str">
        <f aca="false" t="array" ref="F153:F153">IFERROR(xlookup(E153,contacts!B:B,contacts!A:A),"")</f>
        <v/>
      </c>
      <c r="G153" s="19"/>
      <c r="H153" s="8" t="str">
        <f aca="false">IFERROR(__xludf.dummyfunction("IFERROR(INDEX(FILTER(addresses!B:B, (addresses!A:A=F153)*(addresses!C:C=G153)), 1), """")"),"")</f>
        <v/>
      </c>
      <c r="J153" s="10"/>
    </row>
    <row r="154" customFormat="false" ht="15.75" hidden="false" customHeight="false" outlineLevel="0" collapsed="false">
      <c r="B154" s="6" t="str">
        <f aca="false" t="array" ref="B154:B154">IFERROR(xlookup(F154,contacts!A:A,contacts!C:C),"")</f>
        <v/>
      </c>
      <c r="E154" s="19"/>
      <c r="F154" s="8" t="str">
        <f aca="false" t="array" ref="F154:F154">IFERROR(xlookup(E154,contacts!B:B,contacts!A:A),"")</f>
        <v/>
      </c>
      <c r="G154" s="19"/>
      <c r="H154" s="8" t="str">
        <f aca="false">IFERROR(__xludf.dummyfunction("IFERROR(INDEX(FILTER(addresses!B:B, (addresses!A:A=F154)*(addresses!C:C=G154)), 1), """")"),"")</f>
        <v/>
      </c>
      <c r="J154" s="10"/>
    </row>
    <row r="155" customFormat="false" ht="15.75" hidden="false" customHeight="false" outlineLevel="0" collapsed="false">
      <c r="B155" s="6" t="str">
        <f aca="false" t="array" ref="B155:B155">IFERROR(xlookup(F155,contacts!A:A,contacts!C:C),"")</f>
        <v/>
      </c>
      <c r="E155" s="19"/>
      <c r="F155" s="8" t="str">
        <f aca="false" t="array" ref="F155:F155">IFERROR(xlookup(E155,contacts!B:B,contacts!A:A),"")</f>
        <v/>
      </c>
      <c r="G155" s="19"/>
      <c r="H155" s="8" t="str">
        <f aca="false">IFERROR(__xludf.dummyfunction("IFERROR(INDEX(FILTER(addresses!B:B, (addresses!A:A=F155)*(addresses!C:C=G155)), 1), """")"),"")</f>
        <v/>
      </c>
      <c r="J155" s="10"/>
    </row>
    <row r="156" customFormat="false" ht="15.75" hidden="false" customHeight="false" outlineLevel="0" collapsed="false">
      <c r="B156" s="6" t="str">
        <f aca="false" t="array" ref="B156:B156">IFERROR(xlookup(F156,contacts!A:A,contacts!C:C),"")</f>
        <v/>
      </c>
      <c r="E156" s="19"/>
      <c r="F156" s="8" t="str">
        <f aca="false" t="array" ref="F156:F156">IFERROR(xlookup(E156,contacts!B:B,contacts!A:A),"")</f>
        <v/>
      </c>
      <c r="G156" s="19"/>
      <c r="H156" s="8" t="str">
        <f aca="false">IFERROR(__xludf.dummyfunction("IFERROR(INDEX(FILTER(addresses!B:B, (addresses!A:A=F156)*(addresses!C:C=G156)), 1), """")"),"")</f>
        <v/>
      </c>
      <c r="J156" s="10"/>
    </row>
    <row r="157" customFormat="false" ht="15.75" hidden="false" customHeight="false" outlineLevel="0" collapsed="false">
      <c r="B157" s="6" t="str">
        <f aca="false" t="array" ref="B157:B157">IFERROR(xlookup(F157,contacts!A:A,contacts!C:C),"")</f>
        <v/>
      </c>
      <c r="E157" s="19"/>
      <c r="F157" s="8" t="str">
        <f aca="false" t="array" ref="F157:F157">IFERROR(xlookup(E157,contacts!B:B,contacts!A:A),"")</f>
        <v/>
      </c>
      <c r="G157" s="19"/>
      <c r="H157" s="8" t="str">
        <f aca="false">IFERROR(__xludf.dummyfunction("IFERROR(INDEX(FILTER(addresses!B:B, (addresses!A:A=F157)*(addresses!C:C=G157)), 1), """")"),"")</f>
        <v/>
      </c>
      <c r="J157" s="10"/>
    </row>
    <row r="158" customFormat="false" ht="15.75" hidden="false" customHeight="false" outlineLevel="0" collapsed="false">
      <c r="B158" s="6" t="str">
        <f aca="false" t="array" ref="B158:B158">IFERROR(xlookup(F158,contacts!A:A,contacts!C:C),"")</f>
        <v/>
      </c>
      <c r="E158" s="19"/>
      <c r="F158" s="8" t="str">
        <f aca="false" t="array" ref="F158:F158">IFERROR(xlookup(E158,contacts!B:B,contacts!A:A),"")</f>
        <v/>
      </c>
      <c r="G158" s="19"/>
      <c r="H158" s="8" t="str">
        <f aca="false">IFERROR(__xludf.dummyfunction("IFERROR(INDEX(FILTER(addresses!B:B, (addresses!A:A=F158)*(addresses!C:C=G158)), 1), """")"),"")</f>
        <v/>
      </c>
      <c r="J158" s="10"/>
    </row>
    <row r="159" customFormat="false" ht="15.75" hidden="false" customHeight="false" outlineLevel="0" collapsed="false">
      <c r="B159" s="6" t="str">
        <f aca="false" t="array" ref="B159:B159">IFERROR(xlookup(F159,contacts!A:A,contacts!C:C),"")</f>
        <v/>
      </c>
      <c r="E159" s="19"/>
      <c r="F159" s="8" t="str">
        <f aca="false" t="array" ref="F159:F159">IFERROR(xlookup(E159,contacts!B:B,contacts!A:A),"")</f>
        <v/>
      </c>
      <c r="G159" s="19"/>
      <c r="H159" s="8" t="str">
        <f aca="false">IFERROR(__xludf.dummyfunction("IFERROR(INDEX(FILTER(addresses!B:B, (addresses!A:A=F159)*(addresses!C:C=G159)), 1), """")"),"")</f>
        <v/>
      </c>
      <c r="J159" s="10"/>
    </row>
    <row r="160" customFormat="false" ht="15.75" hidden="false" customHeight="false" outlineLevel="0" collapsed="false">
      <c r="B160" s="6" t="str">
        <f aca="false" t="array" ref="B160:B160">IFERROR(xlookup(F160,contacts!A:A,contacts!C:C),"")</f>
        <v/>
      </c>
      <c r="E160" s="19"/>
      <c r="F160" s="8" t="str">
        <f aca="false" t="array" ref="F160:F160">IFERROR(xlookup(E160,contacts!B:B,contacts!A:A),"")</f>
        <v/>
      </c>
      <c r="G160" s="19"/>
      <c r="H160" s="8" t="str">
        <f aca="false">IFERROR(__xludf.dummyfunction("IFERROR(INDEX(FILTER(addresses!B:B, (addresses!A:A=F160)*(addresses!C:C=G160)), 1), """")"),"")</f>
        <v/>
      </c>
      <c r="J160" s="10"/>
    </row>
    <row r="161" customFormat="false" ht="15.75" hidden="false" customHeight="false" outlineLevel="0" collapsed="false">
      <c r="B161" s="6" t="str">
        <f aca="false" t="array" ref="B161:B161">IFERROR(xlookup(F161,contacts!A:A,contacts!C:C),"")</f>
        <v/>
      </c>
      <c r="E161" s="19"/>
      <c r="F161" s="8" t="str">
        <f aca="false" t="array" ref="F161:F161">IFERROR(xlookup(E161,contacts!B:B,contacts!A:A),"")</f>
        <v/>
      </c>
      <c r="G161" s="19"/>
      <c r="H161" s="8" t="str">
        <f aca="false">IFERROR(__xludf.dummyfunction("IFERROR(INDEX(FILTER(addresses!B:B, (addresses!A:A=F161)*(addresses!C:C=G161)), 1), """")"),"")</f>
        <v/>
      </c>
      <c r="J161" s="10"/>
    </row>
    <row r="162" customFormat="false" ht="15.75" hidden="false" customHeight="false" outlineLevel="0" collapsed="false">
      <c r="B162" s="6" t="str">
        <f aca="false" t="array" ref="B162:B162">IFERROR(xlookup(F162,contacts!A:A,contacts!C:C),"")</f>
        <v/>
      </c>
      <c r="E162" s="19"/>
      <c r="F162" s="8" t="str">
        <f aca="false" t="array" ref="F162:F162">IFERROR(xlookup(E162,contacts!B:B,contacts!A:A),"")</f>
        <v/>
      </c>
      <c r="G162" s="19"/>
      <c r="H162" s="8" t="str">
        <f aca="false">IFERROR(__xludf.dummyfunction("IFERROR(INDEX(FILTER(addresses!B:B, (addresses!A:A=F162)*(addresses!C:C=G162)), 1), """")"),"")</f>
        <v/>
      </c>
      <c r="J162" s="10"/>
    </row>
    <row r="163" customFormat="false" ht="15.75" hidden="false" customHeight="false" outlineLevel="0" collapsed="false">
      <c r="B163" s="6" t="str">
        <f aca="false" t="array" ref="B163:B163">IFERROR(xlookup(F163,contacts!A:A,contacts!C:C),"")</f>
        <v/>
      </c>
      <c r="E163" s="19"/>
      <c r="F163" s="8" t="str">
        <f aca="false" t="array" ref="F163:F163">IFERROR(xlookup(E163,contacts!B:B,contacts!A:A),"")</f>
        <v/>
      </c>
      <c r="G163" s="19"/>
      <c r="H163" s="8" t="str">
        <f aca="false">IFERROR(__xludf.dummyfunction("IFERROR(INDEX(FILTER(addresses!B:B, (addresses!A:A=F163)*(addresses!C:C=G163)), 1), """")"),"")</f>
        <v/>
      </c>
      <c r="J163" s="10"/>
    </row>
    <row r="164" customFormat="false" ht="15.75" hidden="false" customHeight="false" outlineLevel="0" collapsed="false">
      <c r="B164" s="6" t="str">
        <f aca="false" t="array" ref="B164:B164">IFERROR(xlookup(F164,contacts!A:A,contacts!C:C),"")</f>
        <v/>
      </c>
      <c r="E164" s="19"/>
      <c r="F164" s="8" t="str">
        <f aca="false" t="array" ref="F164:F164">IFERROR(xlookup(E164,contacts!B:B,contacts!A:A),"")</f>
        <v/>
      </c>
      <c r="G164" s="19"/>
      <c r="H164" s="8" t="str">
        <f aca="false">IFERROR(__xludf.dummyfunction("IFERROR(INDEX(FILTER(addresses!B:B, (addresses!A:A=F164)*(addresses!C:C=G164)), 1), """")"),"")</f>
        <v/>
      </c>
      <c r="J164" s="10"/>
    </row>
    <row r="165" customFormat="false" ht="15.75" hidden="false" customHeight="false" outlineLevel="0" collapsed="false">
      <c r="B165" s="6" t="str">
        <f aca="false" t="array" ref="B165:B165">IFERROR(xlookup(F165,contacts!A:A,contacts!C:C),"")</f>
        <v/>
      </c>
      <c r="E165" s="19"/>
      <c r="F165" s="8" t="str">
        <f aca="false" t="array" ref="F165:F165">IFERROR(xlookup(E165,contacts!B:B,contacts!A:A),"")</f>
        <v/>
      </c>
      <c r="G165" s="19"/>
      <c r="H165" s="8" t="str">
        <f aca="false">IFERROR(__xludf.dummyfunction("IFERROR(INDEX(FILTER(addresses!B:B, (addresses!A:A=F165)*(addresses!C:C=G165)), 1), """")"),"")</f>
        <v/>
      </c>
      <c r="J165" s="10"/>
    </row>
    <row r="166" customFormat="false" ht="15.75" hidden="false" customHeight="false" outlineLevel="0" collapsed="false">
      <c r="B166" s="6" t="str">
        <f aca="false" t="array" ref="B166:B166">IFERROR(xlookup(F166,contacts!A:A,contacts!C:C),"")</f>
        <v/>
      </c>
      <c r="E166" s="19"/>
      <c r="F166" s="8" t="str">
        <f aca="false" t="array" ref="F166:F166">IFERROR(xlookup(E166,contacts!B:B,contacts!A:A),"")</f>
        <v/>
      </c>
      <c r="G166" s="19"/>
      <c r="H166" s="8" t="str">
        <f aca="false">IFERROR(__xludf.dummyfunction("IFERROR(INDEX(FILTER(addresses!B:B, (addresses!A:A=F166)*(addresses!C:C=G166)), 1), """")"),"")</f>
        <v/>
      </c>
      <c r="J166" s="10"/>
    </row>
    <row r="167" customFormat="false" ht="15.75" hidden="false" customHeight="false" outlineLevel="0" collapsed="false">
      <c r="B167" s="6" t="str">
        <f aca="false" t="array" ref="B167:B167">IFERROR(xlookup(F167,contacts!A:A,contacts!C:C),"")</f>
        <v/>
      </c>
      <c r="E167" s="19"/>
      <c r="F167" s="8" t="str">
        <f aca="false" t="array" ref="F167:F167">IFERROR(xlookup(E167,contacts!B:B,contacts!A:A),"")</f>
        <v/>
      </c>
      <c r="G167" s="19"/>
      <c r="H167" s="8" t="str">
        <f aca="false">IFERROR(__xludf.dummyfunction("IFERROR(INDEX(FILTER(addresses!B:B, (addresses!A:A=F167)*(addresses!C:C=G167)), 1), """")"),"")</f>
        <v/>
      </c>
      <c r="J167" s="10"/>
    </row>
    <row r="168" customFormat="false" ht="15.75" hidden="false" customHeight="false" outlineLevel="0" collapsed="false">
      <c r="B168" s="6" t="str">
        <f aca="false" t="array" ref="B168:B168">IFERROR(xlookup(F168,contacts!A:A,contacts!C:C),"")</f>
        <v/>
      </c>
      <c r="E168" s="19"/>
      <c r="F168" s="8" t="str">
        <f aca="false" t="array" ref="F168:F168">IFERROR(xlookup(E168,contacts!B:B,contacts!A:A),"")</f>
        <v/>
      </c>
      <c r="G168" s="19"/>
      <c r="H168" s="8" t="str">
        <f aca="false">IFERROR(__xludf.dummyfunction("IFERROR(INDEX(FILTER(addresses!B:B, (addresses!A:A=F168)*(addresses!C:C=G168)), 1), """")"),"")</f>
        <v/>
      </c>
      <c r="J168" s="10"/>
    </row>
    <row r="169" customFormat="false" ht="15.75" hidden="false" customHeight="false" outlineLevel="0" collapsed="false">
      <c r="B169" s="6" t="str">
        <f aca="false" t="array" ref="B169:B169">IFERROR(xlookup(F169,contacts!A:A,contacts!C:C),"")</f>
        <v/>
      </c>
      <c r="E169" s="19"/>
      <c r="F169" s="8" t="str">
        <f aca="false" t="array" ref="F169:F169">IFERROR(xlookup(E169,contacts!B:B,contacts!A:A),"")</f>
        <v/>
      </c>
      <c r="G169" s="19"/>
      <c r="H169" s="8" t="str">
        <f aca="false">IFERROR(__xludf.dummyfunction("IFERROR(INDEX(FILTER(addresses!B:B, (addresses!A:A=F169)*(addresses!C:C=G169)), 1), """")"),"")</f>
        <v/>
      </c>
      <c r="J169" s="10"/>
    </row>
    <row r="170" customFormat="false" ht="15.75" hidden="false" customHeight="false" outlineLevel="0" collapsed="false">
      <c r="B170" s="6" t="str">
        <f aca="false" t="array" ref="B170:B170">IFERROR(xlookup(F170,contacts!A:A,contacts!C:C),"")</f>
        <v/>
      </c>
      <c r="E170" s="19"/>
      <c r="F170" s="8" t="str">
        <f aca="false" t="array" ref="F170:F170">IFERROR(xlookup(E170,contacts!B:B,contacts!A:A),"")</f>
        <v/>
      </c>
      <c r="G170" s="19"/>
      <c r="H170" s="8" t="str">
        <f aca="false">IFERROR(__xludf.dummyfunction("IFERROR(INDEX(FILTER(addresses!B:B, (addresses!A:A=F170)*(addresses!C:C=G170)), 1), """")"),"")</f>
        <v/>
      </c>
      <c r="J170" s="10"/>
    </row>
    <row r="171" customFormat="false" ht="15.75" hidden="false" customHeight="false" outlineLevel="0" collapsed="false">
      <c r="B171" s="6" t="str">
        <f aca="false" t="array" ref="B171:B171">IFERROR(xlookup(F171,contacts!A:A,contacts!C:C),"")</f>
        <v/>
      </c>
      <c r="E171" s="19"/>
      <c r="F171" s="8" t="str">
        <f aca="false" t="array" ref="F171:F171">IFERROR(xlookup(E171,contacts!B:B,contacts!A:A),"")</f>
        <v/>
      </c>
      <c r="G171" s="19"/>
      <c r="H171" s="8" t="str">
        <f aca="false">IFERROR(__xludf.dummyfunction("IFERROR(INDEX(FILTER(addresses!B:B, (addresses!A:A=F171)*(addresses!C:C=G171)), 1), """")"),"")</f>
        <v/>
      </c>
      <c r="J171" s="10"/>
    </row>
    <row r="172" customFormat="false" ht="15.75" hidden="false" customHeight="false" outlineLevel="0" collapsed="false">
      <c r="B172" s="6" t="str">
        <f aca="false" t="array" ref="B172:B172">IFERROR(xlookup(F172,contacts!A:A,contacts!C:C),"")</f>
        <v/>
      </c>
      <c r="E172" s="19"/>
      <c r="F172" s="8" t="str">
        <f aca="false" t="array" ref="F172:F172">IFERROR(xlookup(E172,contacts!B:B,contacts!A:A),"")</f>
        <v/>
      </c>
      <c r="G172" s="19"/>
      <c r="H172" s="8" t="str">
        <f aca="false">IFERROR(__xludf.dummyfunction("IFERROR(INDEX(FILTER(addresses!B:B, (addresses!A:A=F172)*(addresses!C:C=G172)), 1), """")"),"")</f>
        <v/>
      </c>
      <c r="J172" s="10"/>
    </row>
    <row r="173" customFormat="false" ht="15.75" hidden="false" customHeight="false" outlineLevel="0" collapsed="false">
      <c r="B173" s="6" t="str">
        <f aca="false" t="array" ref="B173:B173">IFERROR(xlookup(F173,contacts!A:A,contacts!C:C),"")</f>
        <v/>
      </c>
      <c r="E173" s="19"/>
      <c r="F173" s="8" t="str">
        <f aca="false" t="array" ref="F173:F173">IFERROR(xlookup(E173,contacts!B:B,contacts!A:A),"")</f>
        <v/>
      </c>
      <c r="G173" s="19"/>
      <c r="H173" s="8" t="str">
        <f aca="false">IFERROR(__xludf.dummyfunction("IFERROR(INDEX(FILTER(addresses!B:B, (addresses!A:A=F173)*(addresses!C:C=G173)), 1), """")"),"")</f>
        <v/>
      </c>
      <c r="J173" s="10"/>
    </row>
    <row r="174" customFormat="false" ht="15.75" hidden="false" customHeight="false" outlineLevel="0" collapsed="false">
      <c r="B174" s="6" t="str">
        <f aca="false" t="array" ref="B174:B174">IFERROR(xlookup(F174,contacts!A:A,contacts!C:C),"")</f>
        <v/>
      </c>
      <c r="E174" s="19"/>
      <c r="F174" s="8" t="str">
        <f aca="false" t="array" ref="F174:F174">IFERROR(xlookup(E174,contacts!B:B,contacts!A:A),"")</f>
        <v/>
      </c>
      <c r="G174" s="19"/>
      <c r="H174" s="8" t="str">
        <f aca="false">IFERROR(__xludf.dummyfunction("IFERROR(INDEX(FILTER(addresses!B:B, (addresses!A:A=F174)*(addresses!C:C=G174)), 1), """")"),"")</f>
        <v/>
      </c>
      <c r="J174" s="10"/>
    </row>
    <row r="175" customFormat="false" ht="15.75" hidden="false" customHeight="false" outlineLevel="0" collapsed="false">
      <c r="B175" s="6" t="str">
        <f aca="false" t="array" ref="B175:B175">IFERROR(xlookup(F175,contacts!A:A,contacts!C:C),"")</f>
        <v/>
      </c>
      <c r="E175" s="19"/>
      <c r="F175" s="8" t="str">
        <f aca="false" t="array" ref="F175:F175">IFERROR(xlookup(E175,contacts!B:B,contacts!A:A),"")</f>
        <v/>
      </c>
      <c r="G175" s="19"/>
      <c r="H175" s="8" t="str">
        <f aca="false">IFERROR(__xludf.dummyfunction("IFERROR(INDEX(FILTER(addresses!B:B, (addresses!A:A=F175)*(addresses!C:C=G175)), 1), """")"),"")</f>
        <v/>
      </c>
      <c r="J175" s="10"/>
    </row>
    <row r="176" customFormat="false" ht="15.75" hidden="false" customHeight="false" outlineLevel="0" collapsed="false">
      <c r="B176" s="6" t="str">
        <f aca="false" t="array" ref="B176:B176">IFERROR(xlookup(F176,contacts!A:A,contacts!C:C),"")</f>
        <v/>
      </c>
      <c r="E176" s="19"/>
      <c r="F176" s="8" t="str">
        <f aca="false" t="array" ref="F176:F176">IFERROR(xlookup(E176,contacts!B:B,contacts!A:A),"")</f>
        <v/>
      </c>
      <c r="G176" s="19"/>
      <c r="H176" s="8" t="str">
        <f aca="false">IFERROR(__xludf.dummyfunction("IFERROR(INDEX(FILTER(addresses!B:B, (addresses!A:A=F176)*(addresses!C:C=G176)), 1), """")"),"")</f>
        <v/>
      </c>
      <c r="J176" s="10"/>
    </row>
    <row r="177" customFormat="false" ht="15.75" hidden="false" customHeight="false" outlineLevel="0" collapsed="false">
      <c r="B177" s="6" t="str">
        <f aca="false" t="array" ref="B177:B177">IFERROR(xlookup(F177,contacts!A:A,contacts!C:C),"")</f>
        <v/>
      </c>
      <c r="E177" s="19"/>
      <c r="F177" s="8" t="str">
        <f aca="false" t="array" ref="F177:F177">IFERROR(xlookup(E177,contacts!B:B,contacts!A:A),"")</f>
        <v/>
      </c>
      <c r="G177" s="19"/>
      <c r="H177" s="8" t="str">
        <f aca="false">IFERROR(__xludf.dummyfunction("IFERROR(INDEX(FILTER(addresses!B:B, (addresses!A:A=F177)*(addresses!C:C=G177)), 1), """")"),"")</f>
        <v/>
      </c>
      <c r="J177" s="10"/>
    </row>
    <row r="178" customFormat="false" ht="15.75" hidden="false" customHeight="false" outlineLevel="0" collapsed="false">
      <c r="B178" s="6" t="str">
        <f aca="false" t="array" ref="B178:B178">IFERROR(xlookup(F178,contacts!A:A,contacts!C:C),"")</f>
        <v/>
      </c>
      <c r="E178" s="19"/>
      <c r="F178" s="8" t="str">
        <f aca="false" t="array" ref="F178:F178">IFERROR(xlookup(E178,contacts!B:B,contacts!A:A),"")</f>
        <v/>
      </c>
      <c r="G178" s="19"/>
      <c r="H178" s="8" t="str">
        <f aca="false">IFERROR(__xludf.dummyfunction("IFERROR(INDEX(FILTER(addresses!B:B, (addresses!A:A=F178)*(addresses!C:C=G178)), 1), """")"),"")</f>
        <v/>
      </c>
      <c r="J178" s="10"/>
    </row>
    <row r="179" customFormat="false" ht="15.75" hidden="false" customHeight="false" outlineLevel="0" collapsed="false">
      <c r="B179" s="6" t="str">
        <f aca="false" t="array" ref="B179:B179">IFERROR(xlookup(F179,contacts!A:A,contacts!C:C),"")</f>
        <v/>
      </c>
      <c r="E179" s="19"/>
      <c r="F179" s="8" t="str">
        <f aca="false" t="array" ref="F179:F179">IFERROR(xlookup(E179,contacts!B:B,contacts!A:A),"")</f>
        <v/>
      </c>
      <c r="G179" s="19"/>
      <c r="H179" s="8" t="str">
        <f aca="false">IFERROR(__xludf.dummyfunction("IFERROR(INDEX(FILTER(addresses!B:B, (addresses!A:A=F179)*(addresses!C:C=G179)), 1), """")"),"")</f>
        <v/>
      </c>
      <c r="J179" s="10"/>
    </row>
    <row r="180" customFormat="false" ht="15.75" hidden="false" customHeight="false" outlineLevel="0" collapsed="false">
      <c r="B180" s="6" t="str">
        <f aca="false" t="array" ref="B180:B180">IFERROR(xlookup(F180,contacts!A:A,contacts!C:C),"")</f>
        <v/>
      </c>
      <c r="E180" s="19"/>
      <c r="F180" s="8" t="str">
        <f aca="false" t="array" ref="F180:F180">IFERROR(xlookup(E180,contacts!B:B,contacts!A:A),"")</f>
        <v/>
      </c>
      <c r="G180" s="19"/>
      <c r="H180" s="8" t="str">
        <f aca="false">IFERROR(__xludf.dummyfunction("IFERROR(INDEX(FILTER(addresses!B:B, (addresses!A:A=F180)*(addresses!C:C=G180)), 1), """")"),"")</f>
        <v/>
      </c>
      <c r="J180" s="10"/>
    </row>
    <row r="181" customFormat="false" ht="15.75" hidden="false" customHeight="false" outlineLevel="0" collapsed="false">
      <c r="B181" s="6" t="str">
        <f aca="false" t="array" ref="B181:B181">IFERROR(xlookup(F181,contacts!A:A,contacts!C:C),"")</f>
        <v/>
      </c>
      <c r="E181" s="19"/>
      <c r="F181" s="8" t="str">
        <f aca="false" t="array" ref="F181:F181">IFERROR(xlookup(E181,contacts!B:B,contacts!A:A),"")</f>
        <v/>
      </c>
      <c r="G181" s="19"/>
      <c r="H181" s="8" t="str">
        <f aca="false">IFERROR(__xludf.dummyfunction("IFERROR(INDEX(FILTER(addresses!B:B, (addresses!A:A=F181)*(addresses!C:C=G181)), 1), """")"),"")</f>
        <v/>
      </c>
      <c r="J181" s="10"/>
    </row>
    <row r="182" customFormat="false" ht="15.75" hidden="false" customHeight="false" outlineLevel="0" collapsed="false">
      <c r="B182" s="6" t="str">
        <f aca="false" t="array" ref="B182:B182">IFERROR(xlookup(F182,contacts!A:A,contacts!C:C),"")</f>
        <v/>
      </c>
      <c r="E182" s="19"/>
      <c r="F182" s="8" t="str">
        <f aca="false" t="array" ref="F182:F182">IFERROR(xlookup(E182,contacts!B:B,contacts!A:A),"")</f>
        <v/>
      </c>
      <c r="G182" s="19"/>
      <c r="H182" s="8" t="str">
        <f aca="false">IFERROR(__xludf.dummyfunction("IFERROR(INDEX(FILTER(addresses!B:B, (addresses!A:A=F182)*(addresses!C:C=G182)), 1), """")"),"")</f>
        <v/>
      </c>
      <c r="J182" s="10"/>
    </row>
    <row r="183" customFormat="false" ht="15.75" hidden="false" customHeight="false" outlineLevel="0" collapsed="false">
      <c r="B183" s="6" t="str">
        <f aca="false" t="array" ref="B183:B183">IFERROR(xlookup(F183,contacts!A:A,contacts!C:C),"")</f>
        <v/>
      </c>
      <c r="E183" s="19"/>
      <c r="F183" s="8" t="str">
        <f aca="false" t="array" ref="F183:F183">IFERROR(xlookup(E183,contacts!B:B,contacts!A:A),"")</f>
        <v/>
      </c>
      <c r="G183" s="19"/>
      <c r="H183" s="8" t="str">
        <f aca="false">IFERROR(__xludf.dummyfunction("IFERROR(INDEX(FILTER(addresses!B:B, (addresses!A:A=F183)*(addresses!C:C=G183)), 1), """")"),"")</f>
        <v/>
      </c>
      <c r="J183" s="10"/>
    </row>
    <row r="184" customFormat="false" ht="15.75" hidden="false" customHeight="false" outlineLevel="0" collapsed="false">
      <c r="B184" s="6" t="str">
        <f aca="false" t="array" ref="B184:B184">IFERROR(xlookup(F184,contacts!A:A,contacts!C:C),"")</f>
        <v/>
      </c>
      <c r="E184" s="19"/>
      <c r="F184" s="8" t="str">
        <f aca="false" t="array" ref="F184:F184">IFERROR(xlookup(E184,contacts!B:B,contacts!A:A),"")</f>
        <v/>
      </c>
      <c r="G184" s="19"/>
      <c r="H184" s="8" t="str">
        <f aca="false">IFERROR(__xludf.dummyfunction("IFERROR(INDEX(FILTER(addresses!B:B, (addresses!A:A=F184)*(addresses!C:C=G184)), 1), """")"),"")</f>
        <v/>
      </c>
      <c r="J184" s="10"/>
    </row>
    <row r="185" customFormat="false" ht="15.75" hidden="false" customHeight="false" outlineLevel="0" collapsed="false">
      <c r="B185" s="6" t="str">
        <f aca="false" t="array" ref="B185:B185">IFERROR(xlookup(F185,contacts!A:A,contacts!C:C),"")</f>
        <v/>
      </c>
      <c r="E185" s="19"/>
      <c r="F185" s="8" t="str">
        <f aca="false" t="array" ref="F185:F185">IFERROR(xlookup(E185,contacts!B:B,contacts!A:A),"")</f>
        <v/>
      </c>
      <c r="G185" s="19"/>
      <c r="H185" s="8" t="str">
        <f aca="false">IFERROR(__xludf.dummyfunction("IFERROR(INDEX(FILTER(addresses!B:B, (addresses!A:A=F185)*(addresses!C:C=G185)), 1), """")"),"")</f>
        <v/>
      </c>
      <c r="J185" s="10"/>
    </row>
    <row r="186" customFormat="false" ht="15.75" hidden="false" customHeight="false" outlineLevel="0" collapsed="false">
      <c r="B186" s="6" t="str">
        <f aca="false" t="array" ref="B186:B186">IFERROR(xlookup(F186,contacts!A:A,contacts!C:C),"")</f>
        <v/>
      </c>
      <c r="E186" s="19"/>
      <c r="F186" s="8" t="str">
        <f aca="false" t="array" ref="F186:F186">IFERROR(xlookup(E186,contacts!B:B,contacts!A:A),"")</f>
        <v/>
      </c>
      <c r="G186" s="19"/>
      <c r="H186" s="8" t="str">
        <f aca="false">IFERROR(__xludf.dummyfunction("IFERROR(INDEX(FILTER(addresses!B:B, (addresses!A:A=F186)*(addresses!C:C=G186)), 1), """")"),"")</f>
        <v/>
      </c>
      <c r="J186" s="10"/>
    </row>
    <row r="187" customFormat="false" ht="15.75" hidden="false" customHeight="false" outlineLevel="0" collapsed="false">
      <c r="B187" s="6" t="str">
        <f aca="false" t="array" ref="B187:B187">IFERROR(xlookup(F187,contacts!A:A,contacts!C:C),"")</f>
        <v/>
      </c>
      <c r="E187" s="19"/>
      <c r="F187" s="8" t="str">
        <f aca="false" t="array" ref="F187:F187">IFERROR(xlookup(E187,contacts!B:B,contacts!A:A),"")</f>
        <v/>
      </c>
      <c r="G187" s="19"/>
      <c r="H187" s="8" t="str">
        <f aca="false">IFERROR(__xludf.dummyfunction("IFERROR(INDEX(FILTER(addresses!B:B, (addresses!A:A=F187)*(addresses!C:C=G187)), 1), """")"),"")</f>
        <v/>
      </c>
      <c r="J187" s="10"/>
    </row>
    <row r="188" customFormat="false" ht="15.75" hidden="false" customHeight="false" outlineLevel="0" collapsed="false">
      <c r="B188" s="6" t="str">
        <f aca="false" t="array" ref="B188:B188">IFERROR(xlookup(F188,contacts!A:A,contacts!C:C),"")</f>
        <v/>
      </c>
      <c r="E188" s="19"/>
      <c r="F188" s="8" t="str">
        <f aca="false" t="array" ref="F188:F188">IFERROR(xlookup(E188,contacts!B:B,contacts!A:A),"")</f>
        <v/>
      </c>
      <c r="G188" s="19"/>
      <c r="H188" s="8" t="str">
        <f aca="false">IFERROR(__xludf.dummyfunction("IFERROR(INDEX(FILTER(addresses!B:B, (addresses!A:A=F188)*(addresses!C:C=G188)), 1), """")"),"")</f>
        <v/>
      </c>
      <c r="J188" s="10"/>
    </row>
    <row r="189" customFormat="false" ht="15.75" hidden="false" customHeight="false" outlineLevel="0" collapsed="false">
      <c r="B189" s="6" t="str">
        <f aca="false" t="array" ref="B189:B189">IFERROR(xlookup(F189,contacts!A:A,contacts!C:C),"")</f>
        <v/>
      </c>
      <c r="E189" s="19"/>
      <c r="F189" s="8" t="str">
        <f aca="false" t="array" ref="F189:F189">IFERROR(xlookup(E189,contacts!B:B,contacts!A:A),"")</f>
        <v/>
      </c>
      <c r="G189" s="19"/>
      <c r="H189" s="8" t="str">
        <f aca="false">IFERROR(__xludf.dummyfunction("IFERROR(INDEX(FILTER(addresses!B:B, (addresses!A:A=F189)*(addresses!C:C=G189)), 1), """")"),"")</f>
        <v/>
      </c>
      <c r="J189" s="10"/>
    </row>
    <row r="190" customFormat="false" ht="15.75" hidden="false" customHeight="false" outlineLevel="0" collapsed="false">
      <c r="B190" s="6" t="str">
        <f aca="false" t="array" ref="B190:B190">IFERROR(xlookup(F190,contacts!A:A,contacts!C:C),"")</f>
        <v/>
      </c>
      <c r="E190" s="19"/>
      <c r="F190" s="8" t="str">
        <f aca="false" t="array" ref="F190:F190">IFERROR(xlookup(E190,contacts!B:B,contacts!A:A),"")</f>
        <v/>
      </c>
      <c r="G190" s="19"/>
      <c r="H190" s="8" t="str">
        <f aca="false">IFERROR(__xludf.dummyfunction("IFERROR(INDEX(FILTER(addresses!B:B, (addresses!A:A=F190)*(addresses!C:C=G190)), 1), """")"),"")</f>
        <v/>
      </c>
      <c r="J190" s="10"/>
    </row>
    <row r="191" customFormat="false" ht="15.75" hidden="false" customHeight="false" outlineLevel="0" collapsed="false">
      <c r="B191" s="6" t="str">
        <f aca="false" t="array" ref="B191:B191">IFERROR(xlookup(F191,contacts!A:A,contacts!C:C),"")</f>
        <v/>
      </c>
      <c r="E191" s="19"/>
      <c r="F191" s="8" t="str">
        <f aca="false" t="array" ref="F191:F191">IFERROR(xlookup(E191,contacts!B:B,contacts!A:A),"")</f>
        <v/>
      </c>
      <c r="G191" s="19"/>
      <c r="H191" s="8" t="str">
        <f aca="false">IFERROR(__xludf.dummyfunction("IFERROR(INDEX(FILTER(addresses!B:B, (addresses!A:A=F191)*(addresses!C:C=G191)), 1), """")"),"")</f>
        <v/>
      </c>
      <c r="J191" s="10"/>
    </row>
    <row r="192" customFormat="false" ht="15.75" hidden="false" customHeight="false" outlineLevel="0" collapsed="false">
      <c r="B192" s="6" t="str">
        <f aca="false" t="array" ref="B192:B192">IFERROR(xlookup(F192,contacts!A:A,contacts!C:C),"")</f>
        <v/>
      </c>
      <c r="E192" s="19"/>
      <c r="F192" s="8" t="str">
        <f aca="false" t="array" ref="F192:F192">IFERROR(xlookup(E192,contacts!B:B,contacts!A:A),"")</f>
        <v/>
      </c>
      <c r="G192" s="19"/>
      <c r="H192" s="8" t="str">
        <f aca="false">IFERROR(__xludf.dummyfunction("IFERROR(INDEX(FILTER(addresses!B:B, (addresses!A:A=F192)*(addresses!C:C=G192)), 1), """")"),"")</f>
        <v/>
      </c>
      <c r="J192" s="10"/>
    </row>
    <row r="193" customFormat="false" ht="15.75" hidden="false" customHeight="false" outlineLevel="0" collapsed="false">
      <c r="B193" s="6" t="str">
        <f aca="false" t="array" ref="B193:B193">IFERROR(xlookup(F193,contacts!A:A,contacts!C:C),"")</f>
        <v/>
      </c>
      <c r="E193" s="19"/>
      <c r="F193" s="8" t="str">
        <f aca="false" t="array" ref="F193:F193">IFERROR(xlookup(E193,contacts!B:B,contacts!A:A),"")</f>
        <v/>
      </c>
      <c r="G193" s="19"/>
      <c r="H193" s="8" t="str">
        <f aca="false">IFERROR(__xludf.dummyfunction("IFERROR(INDEX(FILTER(addresses!B:B, (addresses!A:A=F193)*(addresses!C:C=G193)), 1), """")"),"")</f>
        <v/>
      </c>
      <c r="J193" s="10"/>
    </row>
    <row r="194" customFormat="false" ht="15.75" hidden="false" customHeight="false" outlineLevel="0" collapsed="false">
      <c r="B194" s="6" t="str">
        <f aca="false" t="array" ref="B194:B194">IFERROR(xlookup(F194,contacts!A:A,contacts!C:C),"")</f>
        <v/>
      </c>
      <c r="E194" s="19"/>
      <c r="F194" s="8" t="str">
        <f aca="false" t="array" ref="F194:F194">IFERROR(xlookup(E194,contacts!B:B,contacts!A:A),"")</f>
        <v/>
      </c>
      <c r="G194" s="19"/>
      <c r="H194" s="8" t="str">
        <f aca="false">IFERROR(__xludf.dummyfunction("IFERROR(INDEX(FILTER(addresses!B:B, (addresses!A:A=F194)*(addresses!C:C=G194)), 1), """")"),"")</f>
        <v/>
      </c>
      <c r="J194" s="10"/>
    </row>
    <row r="195" customFormat="false" ht="15.75" hidden="false" customHeight="false" outlineLevel="0" collapsed="false">
      <c r="B195" s="6" t="str">
        <f aca="false" t="array" ref="B195:B195">IFERROR(xlookup(F195,contacts!A:A,contacts!C:C),"")</f>
        <v/>
      </c>
      <c r="E195" s="19"/>
      <c r="F195" s="8" t="str">
        <f aca="false" t="array" ref="F195:F195">IFERROR(xlookup(E195,contacts!B:B,contacts!A:A),"")</f>
        <v/>
      </c>
      <c r="G195" s="19"/>
      <c r="H195" s="8" t="str">
        <f aca="false">IFERROR(__xludf.dummyfunction("IFERROR(INDEX(FILTER(addresses!B:B, (addresses!A:A=F195)*(addresses!C:C=G195)), 1), """")"),"")</f>
        <v/>
      </c>
      <c r="J195" s="10"/>
    </row>
    <row r="196" customFormat="false" ht="15.75" hidden="false" customHeight="false" outlineLevel="0" collapsed="false">
      <c r="B196" s="6" t="str">
        <f aca="false" t="array" ref="B196:B196">IFERROR(xlookup(F196,contacts!A:A,contacts!C:C),"")</f>
        <v/>
      </c>
      <c r="E196" s="19"/>
      <c r="F196" s="8" t="str">
        <f aca="false" t="array" ref="F196:F196">IFERROR(xlookup(E196,contacts!B:B,contacts!A:A),"")</f>
        <v/>
      </c>
      <c r="G196" s="19"/>
      <c r="H196" s="8" t="str">
        <f aca="false">IFERROR(__xludf.dummyfunction("IFERROR(INDEX(FILTER(addresses!B:B, (addresses!A:A=F196)*(addresses!C:C=G196)), 1), """")"),"")</f>
        <v/>
      </c>
      <c r="J196" s="10"/>
    </row>
    <row r="197" customFormat="false" ht="15.75" hidden="false" customHeight="false" outlineLevel="0" collapsed="false">
      <c r="B197" s="6" t="str">
        <f aca="false" t="array" ref="B197:B197">IFERROR(xlookup(F197,contacts!A:A,contacts!C:C),"")</f>
        <v/>
      </c>
      <c r="E197" s="19"/>
      <c r="F197" s="8" t="str">
        <f aca="false" t="array" ref="F197:F197">IFERROR(xlookup(E197,contacts!B:B,contacts!A:A),"")</f>
        <v/>
      </c>
      <c r="G197" s="19"/>
      <c r="H197" s="8" t="str">
        <f aca="false">IFERROR(__xludf.dummyfunction("IFERROR(INDEX(FILTER(addresses!B:B, (addresses!A:A=F197)*(addresses!C:C=G197)), 1), """")"),"")</f>
        <v/>
      </c>
      <c r="J197" s="10"/>
    </row>
    <row r="198" customFormat="false" ht="15.75" hidden="false" customHeight="false" outlineLevel="0" collapsed="false">
      <c r="B198" s="6" t="str">
        <f aca="false" t="array" ref="B198:B198">IFERROR(xlookup(F198,contacts!A:A,contacts!C:C),"")</f>
        <v/>
      </c>
      <c r="E198" s="19"/>
      <c r="F198" s="8" t="str">
        <f aca="false" t="array" ref="F198:F198">IFERROR(xlookup(E198,contacts!B:B,contacts!A:A),"")</f>
        <v/>
      </c>
      <c r="G198" s="19"/>
      <c r="H198" s="8" t="str">
        <f aca="false">IFERROR(__xludf.dummyfunction("IFERROR(INDEX(FILTER(addresses!B:B, (addresses!A:A=F198)*(addresses!C:C=G198)), 1), """")"),"")</f>
        <v/>
      </c>
      <c r="J198" s="10"/>
    </row>
    <row r="199" customFormat="false" ht="15.75" hidden="false" customHeight="false" outlineLevel="0" collapsed="false">
      <c r="B199" s="6" t="str">
        <f aca="false" t="array" ref="B199:B199">IFERROR(xlookup(F199,contacts!A:A,contacts!C:C),"")</f>
        <v/>
      </c>
      <c r="E199" s="19"/>
      <c r="F199" s="8" t="str">
        <f aca="false" t="array" ref="F199:F199">IFERROR(xlookup(E199,contacts!B:B,contacts!A:A),"")</f>
        <v/>
      </c>
      <c r="G199" s="19"/>
      <c r="H199" s="8" t="str">
        <f aca="false">IFERROR(__xludf.dummyfunction("IFERROR(INDEX(FILTER(addresses!B:B, (addresses!A:A=F199)*(addresses!C:C=G199)), 1), """")"),"")</f>
        <v/>
      </c>
      <c r="J199" s="10"/>
    </row>
    <row r="200" customFormat="false" ht="15.75" hidden="false" customHeight="false" outlineLevel="0" collapsed="false">
      <c r="B200" s="6" t="str">
        <f aca="false" t="array" ref="B200:B200">IFERROR(xlookup(F200,contacts!A:A,contacts!C:C),"")</f>
        <v/>
      </c>
      <c r="E200" s="19"/>
      <c r="F200" s="8" t="str">
        <f aca="false" t="array" ref="F200:F200">IFERROR(xlookup(E200,contacts!B:B,contacts!A:A),"")</f>
        <v/>
      </c>
      <c r="G200" s="19"/>
      <c r="H200" s="8" t="str">
        <f aca="false">IFERROR(__xludf.dummyfunction("IFERROR(INDEX(FILTER(addresses!B:B, (addresses!A:A=F200)*(addresses!C:C=G200)), 1), """")"),"")</f>
        <v/>
      </c>
      <c r="J200" s="10"/>
    </row>
    <row r="201" customFormat="false" ht="15.75" hidden="false" customHeight="false" outlineLevel="0" collapsed="false">
      <c r="B201" s="6" t="str">
        <f aca="false" t="array" ref="B201:B201">IFERROR(xlookup(F201,contacts!A:A,contacts!C:C),"")</f>
        <v/>
      </c>
      <c r="E201" s="19"/>
      <c r="F201" s="8" t="str">
        <f aca="false" t="array" ref="F201:F201">IFERROR(xlookup(E201,contacts!B:B,contacts!A:A),"")</f>
        <v/>
      </c>
      <c r="G201" s="19"/>
      <c r="H201" s="8" t="str">
        <f aca="false">IFERROR(__xludf.dummyfunction("IFERROR(INDEX(FILTER(addresses!B:B, (addresses!A:A=F201)*(addresses!C:C=G201)), 1), """")"),"")</f>
        <v/>
      </c>
      <c r="J201" s="10"/>
    </row>
    <row r="202" customFormat="false" ht="15.75" hidden="false" customHeight="false" outlineLevel="0" collapsed="false">
      <c r="B202" s="6" t="str">
        <f aca="false" t="array" ref="B202:B202">IFERROR(xlookup(F202,contacts!A:A,contacts!C:C),"")</f>
        <v/>
      </c>
      <c r="E202" s="19"/>
      <c r="F202" s="8" t="str">
        <f aca="false" t="array" ref="F202:F202">IFERROR(xlookup(E202,contacts!B:B,contacts!A:A),"")</f>
        <v/>
      </c>
      <c r="G202" s="19"/>
      <c r="H202" s="8" t="str">
        <f aca="false">IFERROR(__xludf.dummyfunction("IFERROR(INDEX(FILTER(addresses!B:B, (addresses!A:A=F202)*(addresses!C:C=G202)), 1), """")"),"")</f>
        <v/>
      </c>
      <c r="J202" s="10"/>
    </row>
    <row r="203" customFormat="false" ht="15.75" hidden="false" customHeight="false" outlineLevel="0" collapsed="false">
      <c r="B203" s="6" t="str">
        <f aca="false" t="array" ref="B203:B203">IFERROR(xlookup(F203,contacts!A:A,contacts!C:C),"")</f>
        <v/>
      </c>
      <c r="E203" s="19"/>
      <c r="F203" s="8" t="str">
        <f aca="false" t="array" ref="F203:F203">IFERROR(xlookup(E203,contacts!B:B,contacts!A:A),"")</f>
        <v/>
      </c>
      <c r="G203" s="19"/>
      <c r="H203" s="8" t="str">
        <f aca="false">IFERROR(__xludf.dummyfunction("IFERROR(INDEX(FILTER(addresses!B:B, (addresses!A:A=F203)*(addresses!C:C=G203)), 1), """")"),"")</f>
        <v/>
      </c>
      <c r="J203" s="10"/>
    </row>
    <row r="204" customFormat="false" ht="15.75" hidden="false" customHeight="false" outlineLevel="0" collapsed="false">
      <c r="B204" s="6" t="str">
        <f aca="false" t="array" ref="B204:B204">IFERROR(xlookup(F204,contacts!A:A,contacts!C:C),"")</f>
        <v/>
      </c>
      <c r="E204" s="19"/>
      <c r="F204" s="8" t="str">
        <f aca="false" t="array" ref="F204:F204">IFERROR(xlookup(E204,contacts!B:B,contacts!A:A),"")</f>
        <v/>
      </c>
      <c r="G204" s="19"/>
      <c r="H204" s="8" t="str">
        <f aca="false">IFERROR(__xludf.dummyfunction("IFERROR(INDEX(FILTER(addresses!B:B, (addresses!A:A=F204)*(addresses!C:C=G204)), 1), """")"),"")</f>
        <v/>
      </c>
      <c r="J204" s="10"/>
    </row>
    <row r="205" customFormat="false" ht="15.75" hidden="false" customHeight="false" outlineLevel="0" collapsed="false">
      <c r="B205" s="6" t="str">
        <f aca="false" t="array" ref="B205:B205">IFERROR(xlookup(F205,contacts!A:A,contacts!C:C),"")</f>
        <v/>
      </c>
      <c r="E205" s="19"/>
      <c r="F205" s="8" t="str">
        <f aca="false" t="array" ref="F205:F205">IFERROR(xlookup(E205,contacts!B:B,contacts!A:A),"")</f>
        <v/>
      </c>
      <c r="G205" s="19"/>
      <c r="H205" s="8" t="str">
        <f aca="false">IFERROR(__xludf.dummyfunction("IFERROR(INDEX(FILTER(addresses!B:B, (addresses!A:A=F205)*(addresses!C:C=G205)), 1), """")"),"")</f>
        <v/>
      </c>
      <c r="J205" s="10"/>
    </row>
    <row r="206" customFormat="false" ht="15.75" hidden="false" customHeight="false" outlineLevel="0" collapsed="false">
      <c r="B206" s="6" t="str">
        <f aca="false" t="array" ref="B206:B206">IFERROR(xlookup(F206,contacts!A:A,contacts!C:C),"")</f>
        <v/>
      </c>
      <c r="E206" s="19"/>
      <c r="F206" s="8" t="str">
        <f aca="false" t="array" ref="F206:F206">IFERROR(xlookup(E206,contacts!B:B,contacts!A:A),"")</f>
        <v/>
      </c>
      <c r="G206" s="19"/>
      <c r="H206" s="8" t="str">
        <f aca="false">IFERROR(__xludf.dummyfunction("IFERROR(INDEX(FILTER(addresses!B:B, (addresses!A:A=F206)*(addresses!C:C=G206)), 1), """")"),"")</f>
        <v/>
      </c>
      <c r="J206" s="10"/>
    </row>
    <row r="207" customFormat="false" ht="15.75" hidden="false" customHeight="false" outlineLevel="0" collapsed="false">
      <c r="B207" s="6" t="str">
        <f aca="false" t="array" ref="B207:B207">IFERROR(xlookup(F207,contacts!A:A,contacts!C:C),"")</f>
        <v/>
      </c>
      <c r="E207" s="19"/>
      <c r="F207" s="8" t="str">
        <f aca="false" t="array" ref="F207:F207">IFERROR(xlookup(E207,contacts!B:B,contacts!A:A),"")</f>
        <v/>
      </c>
      <c r="G207" s="19"/>
      <c r="H207" s="8" t="str">
        <f aca="false">IFERROR(__xludf.dummyfunction("IFERROR(INDEX(FILTER(addresses!B:B, (addresses!A:A=F207)*(addresses!C:C=G207)), 1), """")"),"")</f>
        <v/>
      </c>
      <c r="J207" s="10"/>
    </row>
    <row r="208" customFormat="false" ht="15.75" hidden="false" customHeight="false" outlineLevel="0" collapsed="false">
      <c r="B208" s="6" t="str">
        <f aca="false" t="array" ref="B208:B208">IFERROR(xlookup(F208,contacts!A:A,contacts!C:C),"")</f>
        <v/>
      </c>
      <c r="E208" s="19"/>
      <c r="F208" s="8" t="str">
        <f aca="false" t="array" ref="F208:F208">IFERROR(xlookup(E208,contacts!B:B,contacts!A:A),"")</f>
        <v/>
      </c>
      <c r="G208" s="19"/>
      <c r="H208" s="8" t="str">
        <f aca="false">IFERROR(__xludf.dummyfunction("IFERROR(INDEX(FILTER(addresses!B:B, (addresses!A:A=F208)*(addresses!C:C=G208)), 1), """")"),"")</f>
        <v/>
      </c>
      <c r="J208" s="10"/>
    </row>
    <row r="209" customFormat="false" ht="15.75" hidden="false" customHeight="false" outlineLevel="0" collapsed="false">
      <c r="B209" s="6" t="str">
        <f aca="false" t="array" ref="B209:B209">IFERROR(xlookup(F209,contacts!A:A,contacts!C:C),"")</f>
        <v/>
      </c>
      <c r="E209" s="19"/>
      <c r="F209" s="8" t="str">
        <f aca="false" t="array" ref="F209:F209">IFERROR(xlookup(E209,contacts!B:B,contacts!A:A),"")</f>
        <v/>
      </c>
      <c r="G209" s="19"/>
      <c r="H209" s="8" t="str">
        <f aca="false">IFERROR(__xludf.dummyfunction("IFERROR(INDEX(FILTER(addresses!B:B, (addresses!A:A=F209)*(addresses!C:C=G209)), 1), """")"),"")</f>
        <v/>
      </c>
      <c r="J209" s="10"/>
    </row>
    <row r="210" customFormat="false" ht="15.75" hidden="false" customHeight="false" outlineLevel="0" collapsed="false">
      <c r="B210" s="6" t="str">
        <f aca="false" t="array" ref="B210:B210">IFERROR(xlookup(F210,contacts!A:A,contacts!C:C),"")</f>
        <v/>
      </c>
      <c r="E210" s="19"/>
      <c r="F210" s="8" t="str">
        <f aca="false" t="array" ref="F210:F210">IFERROR(xlookup(E210,contacts!B:B,contacts!A:A),"")</f>
        <v/>
      </c>
      <c r="G210" s="19"/>
      <c r="H210" s="8" t="str">
        <f aca="false">IFERROR(__xludf.dummyfunction("IFERROR(INDEX(FILTER(addresses!B:B, (addresses!A:A=F210)*(addresses!C:C=G210)), 1), """")"),"")</f>
        <v/>
      </c>
      <c r="J210" s="10"/>
    </row>
    <row r="211" customFormat="false" ht="15.75" hidden="false" customHeight="false" outlineLevel="0" collapsed="false">
      <c r="B211" s="6" t="str">
        <f aca="false" t="array" ref="B211:B211">IFERROR(xlookup(F211,contacts!A:A,contacts!C:C),"")</f>
        <v/>
      </c>
      <c r="E211" s="19"/>
      <c r="F211" s="8" t="str">
        <f aca="false" t="array" ref="F211:F211">IFERROR(xlookup(E211,contacts!B:B,contacts!A:A),"")</f>
        <v/>
      </c>
      <c r="G211" s="19"/>
      <c r="H211" s="8" t="str">
        <f aca="false">IFERROR(__xludf.dummyfunction("IFERROR(INDEX(FILTER(addresses!B:B, (addresses!A:A=F211)*(addresses!C:C=G211)), 1), """")"),"")</f>
        <v/>
      </c>
      <c r="J211" s="10"/>
    </row>
    <row r="212" customFormat="false" ht="15.75" hidden="false" customHeight="false" outlineLevel="0" collapsed="false">
      <c r="B212" s="6" t="str">
        <f aca="false" t="array" ref="B212:B212">IFERROR(xlookup(F212,contacts!A:A,contacts!C:C),"")</f>
        <v/>
      </c>
      <c r="E212" s="19"/>
      <c r="F212" s="8" t="str">
        <f aca="false" t="array" ref="F212:F212">IFERROR(xlookup(E212,contacts!B:B,contacts!A:A),"")</f>
        <v/>
      </c>
      <c r="G212" s="19"/>
      <c r="H212" s="8" t="str">
        <f aca="false">IFERROR(__xludf.dummyfunction("IFERROR(INDEX(FILTER(addresses!B:B, (addresses!A:A=F212)*(addresses!C:C=G212)), 1), """")"),"")</f>
        <v/>
      </c>
      <c r="J212" s="10"/>
    </row>
    <row r="213" customFormat="false" ht="15.75" hidden="false" customHeight="false" outlineLevel="0" collapsed="false">
      <c r="B213" s="6" t="str">
        <f aca="false" t="array" ref="B213:B213">IFERROR(xlookup(F213,contacts!A:A,contacts!C:C),"")</f>
        <v/>
      </c>
      <c r="E213" s="19"/>
      <c r="F213" s="8" t="str">
        <f aca="false" t="array" ref="F213:F213">IFERROR(xlookup(E213,contacts!B:B,contacts!A:A),"")</f>
        <v/>
      </c>
      <c r="G213" s="19"/>
      <c r="H213" s="8" t="str">
        <f aca="false">IFERROR(__xludf.dummyfunction("IFERROR(INDEX(FILTER(addresses!B:B, (addresses!A:A=F213)*(addresses!C:C=G213)), 1), """")"),"")</f>
        <v/>
      </c>
      <c r="J213" s="10"/>
    </row>
    <row r="214" customFormat="false" ht="15.75" hidden="false" customHeight="false" outlineLevel="0" collapsed="false">
      <c r="B214" s="6" t="str">
        <f aca="false" t="array" ref="B214:B214">IFERROR(xlookup(F214,contacts!A:A,contacts!C:C),"")</f>
        <v/>
      </c>
      <c r="E214" s="19"/>
      <c r="F214" s="8" t="str">
        <f aca="false" t="array" ref="F214:F214">IFERROR(xlookup(E214,contacts!B:B,contacts!A:A),"")</f>
        <v/>
      </c>
      <c r="G214" s="19"/>
      <c r="H214" s="8" t="str">
        <f aca="false">IFERROR(__xludf.dummyfunction("IFERROR(INDEX(FILTER(addresses!B:B, (addresses!A:A=F214)*(addresses!C:C=G214)), 1), """")"),"")</f>
        <v/>
      </c>
      <c r="J214" s="10"/>
    </row>
    <row r="215" customFormat="false" ht="15.75" hidden="false" customHeight="false" outlineLevel="0" collapsed="false">
      <c r="B215" s="6" t="str">
        <f aca="false" t="array" ref="B215:B215">IFERROR(xlookup(F215,contacts!A:A,contacts!C:C),"")</f>
        <v/>
      </c>
      <c r="E215" s="19"/>
      <c r="F215" s="8" t="str">
        <f aca="false" t="array" ref="F215:F215">IFERROR(xlookup(E215,contacts!B:B,contacts!A:A),"")</f>
        <v/>
      </c>
      <c r="G215" s="19"/>
      <c r="H215" s="8" t="str">
        <f aca="false">IFERROR(__xludf.dummyfunction("IFERROR(INDEX(FILTER(addresses!B:B, (addresses!A:A=F215)*(addresses!C:C=G215)), 1), """")"),"")</f>
        <v/>
      </c>
      <c r="J215" s="10"/>
    </row>
    <row r="216" customFormat="false" ht="15.75" hidden="false" customHeight="false" outlineLevel="0" collapsed="false">
      <c r="B216" s="6" t="str">
        <f aca="false" t="array" ref="B216:B216">IFERROR(xlookup(F216,contacts!A:A,contacts!C:C),"")</f>
        <v/>
      </c>
      <c r="E216" s="19"/>
      <c r="F216" s="8" t="str">
        <f aca="false" t="array" ref="F216:F216">IFERROR(xlookup(E216,contacts!B:B,contacts!A:A),"")</f>
        <v/>
      </c>
      <c r="G216" s="19"/>
      <c r="H216" s="8" t="str">
        <f aca="false">IFERROR(__xludf.dummyfunction("IFERROR(INDEX(FILTER(addresses!B:B, (addresses!A:A=F216)*(addresses!C:C=G216)), 1), """")"),"")</f>
        <v/>
      </c>
      <c r="J216" s="10"/>
    </row>
    <row r="217" customFormat="false" ht="15.75" hidden="false" customHeight="false" outlineLevel="0" collapsed="false">
      <c r="B217" s="6" t="str">
        <f aca="false" t="array" ref="B217:B217">IFERROR(xlookup(F217,contacts!A:A,contacts!C:C),"")</f>
        <v/>
      </c>
      <c r="E217" s="19"/>
      <c r="F217" s="8" t="str">
        <f aca="false" t="array" ref="F217:F217">IFERROR(xlookup(E217,contacts!B:B,contacts!A:A),"")</f>
        <v/>
      </c>
      <c r="G217" s="19"/>
      <c r="H217" s="8" t="str">
        <f aca="false">IFERROR(__xludf.dummyfunction("IFERROR(INDEX(FILTER(addresses!B:B, (addresses!A:A=F217)*(addresses!C:C=G217)), 1), """")"),"")</f>
        <v/>
      </c>
      <c r="J217" s="10"/>
    </row>
    <row r="218" customFormat="false" ht="15.75" hidden="false" customHeight="false" outlineLevel="0" collapsed="false">
      <c r="B218" s="6" t="str">
        <f aca="false" t="array" ref="B218:B218">IFERROR(xlookup(F218,contacts!A:A,contacts!C:C),"")</f>
        <v/>
      </c>
      <c r="E218" s="19"/>
      <c r="F218" s="8" t="str">
        <f aca="false" t="array" ref="F218:F218">IFERROR(xlookup(E218,contacts!B:B,contacts!A:A),"")</f>
        <v/>
      </c>
      <c r="G218" s="19"/>
      <c r="H218" s="8" t="str">
        <f aca="false">IFERROR(__xludf.dummyfunction("IFERROR(INDEX(FILTER(addresses!B:B, (addresses!A:A=F218)*(addresses!C:C=G218)), 1), """")"),"")</f>
        <v/>
      </c>
      <c r="J218" s="10"/>
    </row>
    <row r="219" customFormat="false" ht="15.75" hidden="false" customHeight="false" outlineLevel="0" collapsed="false">
      <c r="B219" s="6" t="str">
        <f aca="false" t="array" ref="B219:B219">IFERROR(xlookup(F219,contacts!A:A,contacts!C:C),"")</f>
        <v/>
      </c>
      <c r="E219" s="19"/>
      <c r="F219" s="8" t="str">
        <f aca="false" t="array" ref="F219:F219">IFERROR(xlookup(E219,contacts!B:B,contacts!A:A),"")</f>
        <v/>
      </c>
      <c r="G219" s="19"/>
      <c r="H219" s="8" t="str">
        <f aca="false">IFERROR(__xludf.dummyfunction("IFERROR(INDEX(FILTER(addresses!B:B, (addresses!A:A=F219)*(addresses!C:C=G219)), 1), """")"),"")</f>
        <v/>
      </c>
      <c r="J219" s="10"/>
    </row>
    <row r="220" customFormat="false" ht="15.75" hidden="false" customHeight="false" outlineLevel="0" collapsed="false">
      <c r="B220" s="6" t="str">
        <f aca="false" t="array" ref="B220:B220">IFERROR(xlookup(F220,contacts!A:A,contacts!C:C),"")</f>
        <v/>
      </c>
      <c r="E220" s="19"/>
      <c r="F220" s="8" t="str">
        <f aca="false" t="array" ref="F220:F220">IFERROR(xlookup(E220,contacts!B:B,contacts!A:A),"")</f>
        <v/>
      </c>
      <c r="G220" s="19"/>
      <c r="H220" s="8" t="str">
        <f aca="false">IFERROR(__xludf.dummyfunction("IFERROR(INDEX(FILTER(addresses!B:B, (addresses!A:A=F220)*(addresses!C:C=G220)), 1), """")"),"")</f>
        <v/>
      </c>
      <c r="J220" s="10"/>
    </row>
    <row r="221" customFormat="false" ht="15.75" hidden="false" customHeight="false" outlineLevel="0" collapsed="false">
      <c r="B221" s="6" t="str">
        <f aca="false" t="array" ref="B221:B221">IFERROR(xlookup(F221,contacts!A:A,contacts!C:C),"")</f>
        <v/>
      </c>
      <c r="E221" s="19"/>
      <c r="F221" s="8" t="str">
        <f aca="false" t="array" ref="F221:F221">IFERROR(xlookup(E221,contacts!B:B,contacts!A:A),"")</f>
        <v/>
      </c>
      <c r="G221" s="19"/>
      <c r="H221" s="8" t="str">
        <f aca="false">IFERROR(__xludf.dummyfunction("IFERROR(INDEX(FILTER(addresses!B:B, (addresses!A:A=F221)*(addresses!C:C=G221)), 1), """")"),"")</f>
        <v/>
      </c>
      <c r="J221" s="10"/>
    </row>
    <row r="222" customFormat="false" ht="15.75" hidden="false" customHeight="false" outlineLevel="0" collapsed="false">
      <c r="B222" s="6" t="str">
        <f aca="false" t="array" ref="B222:B222">IFERROR(xlookup(F222,contacts!A:A,contacts!C:C),"")</f>
        <v/>
      </c>
      <c r="E222" s="19"/>
      <c r="F222" s="8" t="str">
        <f aca="false" t="array" ref="F222:F222">IFERROR(xlookup(E222,contacts!B:B,contacts!A:A),"")</f>
        <v/>
      </c>
      <c r="G222" s="19"/>
      <c r="H222" s="8" t="str">
        <f aca="false">IFERROR(__xludf.dummyfunction("IFERROR(INDEX(FILTER(addresses!B:B, (addresses!A:A=F222)*(addresses!C:C=G222)), 1), """")"),"")</f>
        <v/>
      </c>
      <c r="J222" s="10"/>
    </row>
    <row r="223" customFormat="false" ht="15.75" hidden="false" customHeight="false" outlineLevel="0" collapsed="false">
      <c r="B223" s="6" t="str">
        <f aca="false" t="array" ref="B223:B223">IFERROR(xlookup(F223,contacts!A:A,contacts!C:C),"")</f>
        <v/>
      </c>
      <c r="E223" s="19"/>
      <c r="F223" s="8" t="str">
        <f aca="false" t="array" ref="F223:F223">IFERROR(xlookup(E223,contacts!B:B,contacts!A:A),"")</f>
        <v/>
      </c>
      <c r="G223" s="19"/>
      <c r="H223" s="8" t="str">
        <f aca="false">IFERROR(__xludf.dummyfunction("IFERROR(INDEX(FILTER(addresses!B:B, (addresses!A:A=F223)*(addresses!C:C=G223)), 1), """")"),"")</f>
        <v/>
      </c>
      <c r="J223" s="10"/>
    </row>
    <row r="224" customFormat="false" ht="15.75" hidden="false" customHeight="false" outlineLevel="0" collapsed="false">
      <c r="B224" s="6" t="str">
        <f aca="false" t="array" ref="B224:B224">IFERROR(xlookup(F224,contacts!A:A,contacts!C:C),"")</f>
        <v/>
      </c>
      <c r="E224" s="19"/>
      <c r="F224" s="8" t="str">
        <f aca="false" t="array" ref="F224:F224">IFERROR(xlookup(E224,contacts!B:B,contacts!A:A),"")</f>
        <v/>
      </c>
      <c r="G224" s="19"/>
      <c r="H224" s="8" t="str">
        <f aca="false">IFERROR(__xludf.dummyfunction("IFERROR(INDEX(FILTER(addresses!B:B, (addresses!A:A=F224)*(addresses!C:C=G224)), 1), """")"),"")</f>
        <v/>
      </c>
      <c r="J224" s="10"/>
    </row>
    <row r="225" customFormat="false" ht="15.75" hidden="false" customHeight="false" outlineLevel="0" collapsed="false">
      <c r="B225" s="6" t="str">
        <f aca="false" t="array" ref="B225:B225">IFERROR(xlookup(F225,contacts!A:A,contacts!C:C),"")</f>
        <v/>
      </c>
      <c r="E225" s="19"/>
      <c r="F225" s="8" t="str">
        <f aca="false" t="array" ref="F225:F225">IFERROR(xlookup(E225,contacts!B:B,contacts!A:A),"")</f>
        <v/>
      </c>
      <c r="G225" s="19"/>
      <c r="H225" s="8" t="str">
        <f aca="false">IFERROR(__xludf.dummyfunction("IFERROR(INDEX(FILTER(addresses!B:B, (addresses!A:A=F225)*(addresses!C:C=G225)), 1), """")"),"")</f>
        <v/>
      </c>
      <c r="J225" s="10"/>
    </row>
    <row r="226" customFormat="false" ht="15.75" hidden="false" customHeight="false" outlineLevel="0" collapsed="false">
      <c r="B226" s="6" t="str">
        <f aca="false" t="array" ref="B226:B226">IFERROR(xlookup(F226,contacts!A:A,contacts!C:C),"")</f>
        <v/>
      </c>
      <c r="E226" s="19"/>
      <c r="F226" s="8" t="str">
        <f aca="false" t="array" ref="F226:F226">IFERROR(xlookup(E226,contacts!B:B,contacts!A:A),"")</f>
        <v/>
      </c>
      <c r="G226" s="19"/>
      <c r="H226" s="8" t="str">
        <f aca="false">IFERROR(__xludf.dummyfunction("IFERROR(INDEX(FILTER(addresses!B:B, (addresses!A:A=F226)*(addresses!C:C=G226)), 1), """")"),"")</f>
        <v/>
      </c>
      <c r="J226" s="10"/>
    </row>
    <row r="227" customFormat="false" ht="15.75" hidden="false" customHeight="false" outlineLevel="0" collapsed="false">
      <c r="B227" s="6" t="str">
        <f aca="false" t="array" ref="B227:B227">IFERROR(xlookup(F227,contacts!A:A,contacts!C:C),"")</f>
        <v/>
      </c>
      <c r="E227" s="19"/>
      <c r="F227" s="8" t="str">
        <f aca="false" t="array" ref="F227:F227">IFERROR(xlookup(E227,contacts!B:B,contacts!A:A),"")</f>
        <v/>
      </c>
      <c r="G227" s="19"/>
      <c r="H227" s="8" t="str">
        <f aca="false">IFERROR(__xludf.dummyfunction("IFERROR(INDEX(FILTER(addresses!B:B, (addresses!A:A=F227)*(addresses!C:C=G227)), 1), """")"),"")</f>
        <v/>
      </c>
      <c r="J227" s="10"/>
    </row>
    <row r="228" customFormat="false" ht="15.75" hidden="false" customHeight="false" outlineLevel="0" collapsed="false">
      <c r="B228" s="6" t="str">
        <f aca="false" t="array" ref="B228:B228">IFERROR(xlookup(F228,contacts!A:A,contacts!C:C),"")</f>
        <v/>
      </c>
      <c r="E228" s="19"/>
      <c r="F228" s="8" t="str">
        <f aca="false" t="array" ref="F228:F228">IFERROR(xlookup(E228,contacts!B:B,contacts!A:A),"")</f>
        <v/>
      </c>
      <c r="G228" s="19"/>
      <c r="H228" s="8" t="str">
        <f aca="false">IFERROR(__xludf.dummyfunction("IFERROR(INDEX(FILTER(addresses!B:B, (addresses!A:A=F228)*(addresses!C:C=G228)), 1), """")"),"")</f>
        <v/>
      </c>
      <c r="J228" s="10"/>
    </row>
    <row r="229" customFormat="false" ht="15.75" hidden="false" customHeight="false" outlineLevel="0" collapsed="false">
      <c r="B229" s="6" t="str">
        <f aca="false" t="array" ref="B229:B229">IFERROR(xlookup(F229,contacts!A:A,contacts!C:C),"")</f>
        <v/>
      </c>
      <c r="E229" s="19"/>
      <c r="F229" s="8" t="str">
        <f aca="false" t="array" ref="F229:F229">IFERROR(xlookup(E229,contacts!B:B,contacts!A:A),"")</f>
        <v/>
      </c>
      <c r="G229" s="19"/>
      <c r="H229" s="8" t="str">
        <f aca="false">IFERROR(__xludf.dummyfunction("IFERROR(INDEX(FILTER(addresses!B:B, (addresses!A:A=F229)*(addresses!C:C=G229)), 1), """")"),"")</f>
        <v/>
      </c>
      <c r="J229" s="10"/>
    </row>
    <row r="230" customFormat="false" ht="15.75" hidden="false" customHeight="false" outlineLevel="0" collapsed="false">
      <c r="B230" s="6" t="str">
        <f aca="false" t="array" ref="B230:B230">IFERROR(xlookup(F230,contacts!A:A,contacts!C:C),"")</f>
        <v/>
      </c>
      <c r="E230" s="19"/>
      <c r="F230" s="8" t="str">
        <f aca="false" t="array" ref="F230:F230">IFERROR(xlookup(E230,contacts!B:B,contacts!A:A),"")</f>
        <v/>
      </c>
      <c r="G230" s="19"/>
      <c r="H230" s="8" t="str">
        <f aca="false">IFERROR(__xludf.dummyfunction("IFERROR(INDEX(FILTER(addresses!B:B, (addresses!A:A=F230)*(addresses!C:C=G230)), 1), """")"),"")</f>
        <v/>
      </c>
      <c r="J230" s="10"/>
    </row>
    <row r="231" customFormat="false" ht="15.75" hidden="false" customHeight="false" outlineLevel="0" collapsed="false">
      <c r="B231" s="6" t="str">
        <f aca="false" t="array" ref="B231:B231">IFERROR(xlookup(F231,contacts!A:A,contacts!C:C),"")</f>
        <v/>
      </c>
      <c r="E231" s="19"/>
      <c r="F231" s="8" t="str">
        <f aca="false" t="array" ref="F231:F231">IFERROR(xlookup(E231,contacts!B:B,contacts!A:A),"")</f>
        <v/>
      </c>
      <c r="G231" s="19"/>
      <c r="H231" s="8" t="str">
        <f aca="false">IFERROR(__xludf.dummyfunction("IFERROR(INDEX(FILTER(addresses!B:B, (addresses!A:A=F231)*(addresses!C:C=G231)), 1), """")"),"")</f>
        <v/>
      </c>
      <c r="J231" s="10"/>
    </row>
    <row r="232" customFormat="false" ht="15.75" hidden="false" customHeight="false" outlineLevel="0" collapsed="false">
      <c r="B232" s="6" t="str">
        <f aca="false" t="array" ref="B232:B232">IFERROR(xlookup(F232,contacts!A:A,contacts!C:C),"")</f>
        <v/>
      </c>
      <c r="E232" s="19"/>
      <c r="F232" s="8" t="str">
        <f aca="false" t="array" ref="F232:F232">IFERROR(xlookup(E232,contacts!B:B,contacts!A:A),"")</f>
        <v/>
      </c>
      <c r="G232" s="19"/>
      <c r="H232" s="8" t="str">
        <f aca="false">IFERROR(__xludf.dummyfunction("IFERROR(INDEX(FILTER(addresses!B:B, (addresses!A:A=F232)*(addresses!C:C=G232)), 1), """")"),"")</f>
        <v/>
      </c>
      <c r="J232" s="10"/>
    </row>
    <row r="233" customFormat="false" ht="15.75" hidden="false" customHeight="false" outlineLevel="0" collapsed="false">
      <c r="B233" s="6" t="str">
        <f aca="false" t="array" ref="B233:B233">IFERROR(xlookup(F233,contacts!A:A,contacts!C:C),"")</f>
        <v/>
      </c>
      <c r="E233" s="19"/>
      <c r="F233" s="8" t="str">
        <f aca="false" t="array" ref="F233:F233">IFERROR(xlookup(E233,contacts!B:B,contacts!A:A),"")</f>
        <v/>
      </c>
      <c r="G233" s="19"/>
      <c r="H233" s="8" t="str">
        <f aca="false">IFERROR(__xludf.dummyfunction("IFERROR(INDEX(FILTER(addresses!B:B, (addresses!A:A=F233)*(addresses!C:C=G233)), 1), """")"),"")</f>
        <v/>
      </c>
      <c r="J233" s="10"/>
    </row>
    <row r="234" customFormat="false" ht="15.75" hidden="false" customHeight="false" outlineLevel="0" collapsed="false">
      <c r="B234" s="6" t="str">
        <f aca="false" t="array" ref="B234:B234">IFERROR(xlookup(F234,contacts!A:A,contacts!C:C),"")</f>
        <v/>
      </c>
      <c r="E234" s="19"/>
      <c r="F234" s="8" t="str">
        <f aca="false" t="array" ref="F234:F234">IFERROR(xlookup(E234,contacts!B:B,contacts!A:A),"")</f>
        <v/>
      </c>
      <c r="G234" s="19"/>
      <c r="H234" s="8" t="str">
        <f aca="false">IFERROR(__xludf.dummyfunction("IFERROR(INDEX(FILTER(addresses!B:B, (addresses!A:A=F234)*(addresses!C:C=G234)), 1), """")"),"")</f>
        <v/>
      </c>
      <c r="J234" s="10"/>
    </row>
    <row r="235" customFormat="false" ht="15.75" hidden="false" customHeight="false" outlineLevel="0" collapsed="false">
      <c r="B235" s="6" t="str">
        <f aca="false" t="array" ref="B235:B235">IFERROR(xlookup(F235,contacts!A:A,contacts!C:C),"")</f>
        <v/>
      </c>
      <c r="E235" s="19"/>
      <c r="F235" s="8" t="str">
        <f aca="false" t="array" ref="F235:F235">IFERROR(xlookup(E235,contacts!B:B,contacts!A:A),"")</f>
        <v/>
      </c>
      <c r="G235" s="19"/>
      <c r="H235" s="8" t="str">
        <f aca="false">IFERROR(__xludf.dummyfunction("IFERROR(INDEX(FILTER(addresses!B:B, (addresses!A:A=F235)*(addresses!C:C=G235)), 1), """")"),"")</f>
        <v/>
      </c>
      <c r="J235" s="10"/>
    </row>
    <row r="236" customFormat="false" ht="15.75" hidden="false" customHeight="false" outlineLevel="0" collapsed="false">
      <c r="B236" s="6" t="str">
        <f aca="false" t="array" ref="B236:B236">IFERROR(xlookup(F236,contacts!A:A,contacts!C:C),"")</f>
        <v/>
      </c>
      <c r="E236" s="19"/>
      <c r="F236" s="8" t="str">
        <f aca="false" t="array" ref="F236:F236">IFERROR(xlookup(E236,contacts!B:B,contacts!A:A),"")</f>
        <v/>
      </c>
      <c r="G236" s="19"/>
      <c r="H236" s="8" t="str">
        <f aca="false">IFERROR(__xludf.dummyfunction("IFERROR(INDEX(FILTER(addresses!B:B, (addresses!A:A=F236)*(addresses!C:C=G236)), 1), """")"),"")</f>
        <v/>
      </c>
      <c r="J236" s="10"/>
    </row>
    <row r="237" customFormat="false" ht="15.75" hidden="false" customHeight="false" outlineLevel="0" collapsed="false">
      <c r="B237" s="6" t="str">
        <f aca="false" t="array" ref="B237:B237">IFERROR(xlookup(F237,contacts!A:A,contacts!C:C),"")</f>
        <v/>
      </c>
      <c r="E237" s="19"/>
      <c r="F237" s="8" t="str">
        <f aca="false" t="array" ref="F237:F237">IFERROR(xlookup(E237,contacts!B:B,contacts!A:A),"")</f>
        <v/>
      </c>
      <c r="G237" s="19"/>
      <c r="H237" s="8" t="str">
        <f aca="false">IFERROR(__xludf.dummyfunction("IFERROR(INDEX(FILTER(addresses!B:B, (addresses!A:A=F237)*(addresses!C:C=G237)), 1), """")"),"")</f>
        <v/>
      </c>
      <c r="J237" s="10"/>
    </row>
    <row r="238" customFormat="false" ht="15.75" hidden="false" customHeight="false" outlineLevel="0" collapsed="false">
      <c r="B238" s="6" t="str">
        <f aca="false" t="array" ref="B238:B238">IFERROR(xlookup(F238,contacts!A:A,contacts!C:C),"")</f>
        <v/>
      </c>
      <c r="E238" s="19"/>
      <c r="F238" s="8" t="str">
        <f aca="false" t="array" ref="F238:F238">IFERROR(xlookup(E238,contacts!B:B,contacts!A:A),"")</f>
        <v/>
      </c>
      <c r="G238" s="19"/>
      <c r="H238" s="8" t="str">
        <f aca="false">IFERROR(__xludf.dummyfunction("IFERROR(INDEX(FILTER(addresses!B:B, (addresses!A:A=F238)*(addresses!C:C=G238)), 1), """")"),"")</f>
        <v/>
      </c>
      <c r="J238" s="10"/>
    </row>
    <row r="239" customFormat="false" ht="15.75" hidden="false" customHeight="false" outlineLevel="0" collapsed="false">
      <c r="B239" s="6" t="str">
        <f aca="false" t="array" ref="B239:B239">IFERROR(xlookup(F239,contacts!A:A,contacts!C:C),"")</f>
        <v/>
      </c>
      <c r="E239" s="19"/>
      <c r="F239" s="8" t="str">
        <f aca="false" t="array" ref="F239:F239">IFERROR(xlookup(E239,contacts!B:B,contacts!A:A),"")</f>
        <v/>
      </c>
      <c r="G239" s="19"/>
      <c r="H239" s="8" t="str">
        <f aca="false">IFERROR(__xludf.dummyfunction("IFERROR(INDEX(FILTER(addresses!B:B, (addresses!A:A=F239)*(addresses!C:C=G239)), 1), """")"),"")</f>
        <v/>
      </c>
      <c r="J239" s="10"/>
    </row>
    <row r="240" customFormat="false" ht="15.75" hidden="false" customHeight="false" outlineLevel="0" collapsed="false">
      <c r="B240" s="6" t="str">
        <f aca="false" t="array" ref="B240:B240">IFERROR(xlookup(F240,contacts!A:A,contacts!C:C),"")</f>
        <v/>
      </c>
      <c r="E240" s="19"/>
      <c r="F240" s="8" t="str">
        <f aca="false" t="array" ref="F240:F240">IFERROR(xlookup(E240,contacts!B:B,contacts!A:A),"")</f>
        <v/>
      </c>
      <c r="G240" s="19"/>
      <c r="H240" s="8" t="str">
        <f aca="false">IFERROR(__xludf.dummyfunction("IFERROR(INDEX(FILTER(addresses!B:B, (addresses!A:A=F240)*(addresses!C:C=G240)), 1), """")"),"")</f>
        <v/>
      </c>
      <c r="J240" s="10"/>
    </row>
    <row r="241" customFormat="false" ht="15.75" hidden="false" customHeight="false" outlineLevel="0" collapsed="false">
      <c r="B241" s="6" t="str">
        <f aca="false" t="array" ref="B241:B241">IFERROR(xlookup(F241,contacts!A:A,contacts!C:C),"")</f>
        <v/>
      </c>
      <c r="E241" s="19"/>
      <c r="F241" s="8" t="str">
        <f aca="false" t="array" ref="F241:F241">IFERROR(xlookup(E241,contacts!B:B,contacts!A:A),"")</f>
        <v/>
      </c>
      <c r="G241" s="19"/>
      <c r="H241" s="8" t="str">
        <f aca="false">IFERROR(__xludf.dummyfunction("IFERROR(INDEX(FILTER(addresses!B:B, (addresses!A:A=F241)*(addresses!C:C=G241)), 1), """")"),"")</f>
        <v/>
      </c>
      <c r="J241" s="10"/>
    </row>
    <row r="242" customFormat="false" ht="15.75" hidden="false" customHeight="false" outlineLevel="0" collapsed="false">
      <c r="B242" s="6" t="str">
        <f aca="false" t="array" ref="B242:B242">IFERROR(xlookup(F242,contacts!A:A,contacts!C:C),"")</f>
        <v/>
      </c>
      <c r="E242" s="19"/>
      <c r="F242" s="8" t="str">
        <f aca="false" t="array" ref="F242:F242">IFERROR(xlookup(E242,contacts!B:B,contacts!A:A),"")</f>
        <v/>
      </c>
      <c r="G242" s="19"/>
      <c r="H242" s="8" t="str">
        <f aca="false">IFERROR(__xludf.dummyfunction("IFERROR(INDEX(FILTER(addresses!B:B, (addresses!A:A=F242)*(addresses!C:C=G242)), 1), """")"),"")</f>
        <v/>
      </c>
      <c r="J242" s="10"/>
    </row>
    <row r="243" customFormat="false" ht="15.75" hidden="false" customHeight="false" outlineLevel="0" collapsed="false">
      <c r="B243" s="6" t="str">
        <f aca="false" t="array" ref="B243:B243">IFERROR(xlookup(F243,contacts!A:A,contacts!C:C),"")</f>
        <v/>
      </c>
      <c r="E243" s="19"/>
      <c r="F243" s="8" t="str">
        <f aca="false" t="array" ref="F243:F243">IFERROR(xlookup(E243,contacts!B:B,contacts!A:A),"")</f>
        <v/>
      </c>
      <c r="G243" s="19"/>
      <c r="H243" s="8" t="str">
        <f aca="false">IFERROR(__xludf.dummyfunction("IFERROR(INDEX(FILTER(addresses!B:B, (addresses!A:A=F243)*(addresses!C:C=G243)), 1), """")"),"")</f>
        <v/>
      </c>
      <c r="J243" s="10"/>
    </row>
    <row r="244" customFormat="false" ht="15.75" hidden="false" customHeight="false" outlineLevel="0" collapsed="false">
      <c r="B244" s="6" t="str">
        <f aca="false" t="array" ref="B244:B244">IFERROR(xlookup(F244,contacts!A:A,contacts!C:C),"")</f>
        <v/>
      </c>
      <c r="E244" s="19"/>
      <c r="F244" s="8" t="str">
        <f aca="false" t="array" ref="F244:F244">IFERROR(xlookup(E244,contacts!B:B,contacts!A:A),"")</f>
        <v/>
      </c>
      <c r="G244" s="19"/>
      <c r="H244" s="8" t="str">
        <f aca="false">IFERROR(__xludf.dummyfunction("IFERROR(INDEX(FILTER(addresses!B:B, (addresses!A:A=F244)*(addresses!C:C=G244)), 1), """")"),"")</f>
        <v/>
      </c>
      <c r="J244" s="10"/>
    </row>
    <row r="245" customFormat="false" ht="15.75" hidden="false" customHeight="false" outlineLevel="0" collapsed="false">
      <c r="B245" s="6" t="str">
        <f aca="false" t="array" ref="B245:B245">IFERROR(xlookup(F245,contacts!A:A,contacts!C:C),"")</f>
        <v/>
      </c>
      <c r="E245" s="19"/>
      <c r="F245" s="8" t="str">
        <f aca="false" t="array" ref="F245:F245">IFERROR(xlookup(E245,contacts!B:B,contacts!A:A),"")</f>
        <v/>
      </c>
      <c r="G245" s="19"/>
      <c r="H245" s="8" t="str">
        <f aca="false">IFERROR(__xludf.dummyfunction("IFERROR(INDEX(FILTER(addresses!B:B, (addresses!A:A=F245)*(addresses!C:C=G245)), 1), """")"),"")</f>
        <v/>
      </c>
      <c r="J245" s="10"/>
    </row>
    <row r="246" customFormat="false" ht="15.75" hidden="false" customHeight="false" outlineLevel="0" collapsed="false">
      <c r="B246" s="6" t="str">
        <f aca="false" t="array" ref="B246:B246">IFERROR(xlookup(F246,contacts!A:A,contacts!C:C),"")</f>
        <v/>
      </c>
      <c r="E246" s="19"/>
      <c r="F246" s="8" t="str">
        <f aca="false" t="array" ref="F246:F246">IFERROR(xlookup(E246,contacts!B:B,contacts!A:A),"")</f>
        <v/>
      </c>
      <c r="G246" s="19"/>
      <c r="H246" s="8" t="str">
        <f aca="false">IFERROR(__xludf.dummyfunction("IFERROR(INDEX(FILTER(addresses!B:B, (addresses!A:A=F246)*(addresses!C:C=G246)), 1), """")"),"")</f>
        <v/>
      </c>
      <c r="J246" s="10"/>
    </row>
    <row r="247" customFormat="false" ht="15.75" hidden="false" customHeight="false" outlineLevel="0" collapsed="false">
      <c r="B247" s="6" t="str">
        <f aca="false" t="array" ref="B247:B247">IFERROR(xlookup(F247,contacts!A:A,contacts!C:C),"")</f>
        <v/>
      </c>
      <c r="E247" s="19"/>
      <c r="F247" s="8" t="str">
        <f aca="false" t="array" ref="F247:F247">IFERROR(xlookup(E247,contacts!B:B,contacts!A:A),"")</f>
        <v/>
      </c>
      <c r="G247" s="19"/>
      <c r="H247" s="8" t="str">
        <f aca="false">IFERROR(__xludf.dummyfunction("IFERROR(INDEX(FILTER(addresses!B:B, (addresses!A:A=F247)*(addresses!C:C=G247)), 1), """")"),"")</f>
        <v/>
      </c>
      <c r="J247" s="10"/>
    </row>
    <row r="248" customFormat="false" ht="15.75" hidden="false" customHeight="false" outlineLevel="0" collapsed="false">
      <c r="B248" s="6" t="str">
        <f aca="false" t="array" ref="B248:B248">IFERROR(xlookup(F248,contacts!A:A,contacts!C:C),"")</f>
        <v/>
      </c>
      <c r="E248" s="19"/>
      <c r="F248" s="8" t="str">
        <f aca="false" t="array" ref="F248:F248">IFERROR(xlookup(E248,contacts!B:B,contacts!A:A),"")</f>
        <v/>
      </c>
      <c r="G248" s="19"/>
      <c r="H248" s="8" t="str">
        <f aca="false">IFERROR(__xludf.dummyfunction("IFERROR(INDEX(FILTER(addresses!B:B, (addresses!A:A=F248)*(addresses!C:C=G248)), 1), """")"),"")</f>
        <v/>
      </c>
      <c r="J248" s="10"/>
    </row>
    <row r="249" customFormat="false" ht="15.75" hidden="false" customHeight="false" outlineLevel="0" collapsed="false">
      <c r="B249" s="6" t="str">
        <f aca="false" t="array" ref="B249:B249">IFERROR(xlookup(F249,contacts!A:A,contacts!C:C),"")</f>
        <v/>
      </c>
      <c r="E249" s="19"/>
      <c r="F249" s="8" t="str">
        <f aca="false" t="array" ref="F249:F249">IFERROR(xlookup(E249,contacts!B:B,contacts!A:A),"")</f>
        <v/>
      </c>
      <c r="G249" s="19"/>
      <c r="H249" s="8" t="str">
        <f aca="false">IFERROR(__xludf.dummyfunction("IFERROR(INDEX(FILTER(addresses!B:B, (addresses!A:A=F249)*(addresses!C:C=G249)), 1), """")"),"")</f>
        <v/>
      </c>
      <c r="J249" s="10"/>
    </row>
    <row r="250" customFormat="false" ht="15.75" hidden="false" customHeight="false" outlineLevel="0" collapsed="false">
      <c r="B250" s="6" t="str">
        <f aca="false" t="array" ref="B250:B250">IFERROR(xlookup(F250,contacts!A:A,contacts!C:C),"")</f>
        <v/>
      </c>
      <c r="E250" s="19"/>
      <c r="F250" s="8" t="str">
        <f aca="false" t="array" ref="F250:F250">IFERROR(xlookup(E250,contacts!B:B,contacts!A:A),"")</f>
        <v/>
      </c>
      <c r="G250" s="19"/>
      <c r="H250" s="8" t="str">
        <f aca="false">IFERROR(__xludf.dummyfunction("IFERROR(INDEX(FILTER(addresses!B:B, (addresses!A:A=F250)*(addresses!C:C=G250)), 1), """")"),"")</f>
        <v/>
      </c>
      <c r="J250" s="10"/>
    </row>
    <row r="251" customFormat="false" ht="15.75" hidden="false" customHeight="false" outlineLevel="0" collapsed="false">
      <c r="B251" s="6" t="str">
        <f aca="false" t="array" ref="B251:B251">IFERROR(xlookup(F251,contacts!A:A,contacts!C:C),"")</f>
        <v/>
      </c>
      <c r="E251" s="19"/>
      <c r="F251" s="8" t="str">
        <f aca="false" t="array" ref="F251:F251">IFERROR(xlookup(E251,contacts!B:B,contacts!A:A),"")</f>
        <v/>
      </c>
      <c r="G251" s="19"/>
      <c r="H251" s="8" t="str">
        <f aca="false">IFERROR(__xludf.dummyfunction("IFERROR(INDEX(FILTER(addresses!B:B, (addresses!A:A=F251)*(addresses!C:C=G251)), 1), """")"),"")</f>
        <v/>
      </c>
      <c r="J251" s="10"/>
    </row>
    <row r="252" customFormat="false" ht="15.75" hidden="false" customHeight="false" outlineLevel="0" collapsed="false">
      <c r="B252" s="6" t="str">
        <f aca="false" t="array" ref="B252:B252">IFERROR(xlookup(F252,contacts!A:A,contacts!C:C),"")</f>
        <v/>
      </c>
      <c r="E252" s="19"/>
      <c r="F252" s="8" t="str">
        <f aca="false" t="array" ref="F252:F252">IFERROR(xlookup(E252,contacts!B:B,contacts!A:A),"")</f>
        <v/>
      </c>
      <c r="G252" s="19"/>
      <c r="H252" s="8" t="str">
        <f aca="false">IFERROR(__xludf.dummyfunction("IFERROR(INDEX(FILTER(addresses!B:B, (addresses!A:A=F252)*(addresses!C:C=G252)), 1), """")"),"")</f>
        <v/>
      </c>
      <c r="J252" s="10"/>
    </row>
    <row r="253" customFormat="false" ht="15.75" hidden="false" customHeight="false" outlineLevel="0" collapsed="false">
      <c r="B253" s="6" t="str">
        <f aca="false" t="array" ref="B253:B253">IFERROR(xlookup(F253,contacts!A:A,contacts!C:C),"")</f>
        <v/>
      </c>
      <c r="E253" s="19"/>
      <c r="F253" s="8" t="str">
        <f aca="false" t="array" ref="F253:F253">IFERROR(xlookup(E253,contacts!B:B,contacts!A:A),"")</f>
        <v/>
      </c>
      <c r="G253" s="19"/>
      <c r="H253" s="8" t="str">
        <f aca="false">IFERROR(__xludf.dummyfunction("IFERROR(INDEX(FILTER(addresses!B:B, (addresses!A:A=F253)*(addresses!C:C=G253)), 1), """")"),"")</f>
        <v/>
      </c>
      <c r="J253" s="10"/>
    </row>
    <row r="254" customFormat="false" ht="15.75" hidden="false" customHeight="false" outlineLevel="0" collapsed="false">
      <c r="B254" s="6" t="str">
        <f aca="false" t="array" ref="B254:B254">IFERROR(xlookup(F254,contacts!A:A,contacts!C:C),"")</f>
        <v/>
      </c>
      <c r="E254" s="19"/>
      <c r="F254" s="8" t="str">
        <f aca="false" t="array" ref="F254:F254">IFERROR(xlookup(E254,contacts!B:B,contacts!A:A),"")</f>
        <v/>
      </c>
      <c r="G254" s="19"/>
      <c r="H254" s="8" t="str">
        <f aca="false">IFERROR(__xludf.dummyfunction("IFERROR(INDEX(FILTER(addresses!B:B, (addresses!A:A=F254)*(addresses!C:C=G254)), 1), """")"),"")</f>
        <v/>
      </c>
      <c r="J254" s="10"/>
    </row>
    <row r="255" customFormat="false" ht="15.75" hidden="false" customHeight="false" outlineLevel="0" collapsed="false">
      <c r="B255" s="6" t="str">
        <f aca="false" t="array" ref="B255:B255">IFERROR(xlookup(F255,contacts!A:A,contacts!C:C),"")</f>
        <v/>
      </c>
      <c r="E255" s="19"/>
      <c r="F255" s="8" t="str">
        <f aca="false" t="array" ref="F255:F255">IFERROR(xlookup(E255,contacts!B:B,contacts!A:A),"")</f>
        <v/>
      </c>
      <c r="G255" s="19"/>
      <c r="H255" s="8" t="str">
        <f aca="false">IFERROR(__xludf.dummyfunction("IFERROR(INDEX(FILTER(addresses!B:B, (addresses!A:A=F255)*(addresses!C:C=G255)), 1), """")"),"")</f>
        <v/>
      </c>
      <c r="J255" s="10"/>
    </row>
    <row r="256" customFormat="false" ht="15.75" hidden="false" customHeight="false" outlineLevel="0" collapsed="false">
      <c r="B256" s="6" t="str">
        <f aca="false" t="array" ref="B256:B256">IFERROR(xlookup(F256,contacts!A:A,contacts!C:C),"")</f>
        <v/>
      </c>
      <c r="E256" s="19"/>
      <c r="F256" s="8" t="str">
        <f aca="false" t="array" ref="F256:F256">IFERROR(xlookup(E256,contacts!B:B,contacts!A:A),"")</f>
        <v/>
      </c>
      <c r="G256" s="19"/>
      <c r="H256" s="8" t="str">
        <f aca="false">IFERROR(__xludf.dummyfunction("IFERROR(INDEX(FILTER(addresses!B:B, (addresses!A:A=F256)*(addresses!C:C=G256)), 1), """")"),"")</f>
        <v/>
      </c>
      <c r="J256" s="10"/>
    </row>
    <row r="257" customFormat="false" ht="15.75" hidden="false" customHeight="false" outlineLevel="0" collapsed="false">
      <c r="B257" s="6" t="str">
        <f aca="false" t="array" ref="B257:B257">IFERROR(xlookup(F257,contacts!A:A,contacts!C:C),"")</f>
        <v/>
      </c>
      <c r="E257" s="19"/>
      <c r="F257" s="8" t="str">
        <f aca="false" t="array" ref="F257:F257">IFERROR(xlookup(E257,contacts!B:B,contacts!A:A),"")</f>
        <v/>
      </c>
      <c r="G257" s="19"/>
      <c r="H257" s="8" t="str">
        <f aca="false">IFERROR(__xludf.dummyfunction("IFERROR(INDEX(FILTER(addresses!B:B, (addresses!A:A=F257)*(addresses!C:C=G257)), 1), """")"),"")</f>
        <v/>
      </c>
      <c r="J257" s="10"/>
    </row>
    <row r="258" customFormat="false" ht="15.75" hidden="false" customHeight="false" outlineLevel="0" collapsed="false">
      <c r="B258" s="6" t="str">
        <f aca="false" t="array" ref="B258:B258">IFERROR(xlookup(F258,contacts!A:A,contacts!C:C),"")</f>
        <v/>
      </c>
      <c r="E258" s="19"/>
      <c r="F258" s="8" t="str">
        <f aca="false" t="array" ref="F258:F258">IFERROR(xlookup(E258,contacts!B:B,contacts!A:A),"")</f>
        <v/>
      </c>
      <c r="G258" s="19"/>
      <c r="H258" s="8" t="str">
        <f aca="false">IFERROR(__xludf.dummyfunction("IFERROR(INDEX(FILTER(addresses!B:B, (addresses!A:A=F258)*(addresses!C:C=G258)), 1), """")"),"")</f>
        <v/>
      </c>
      <c r="J258" s="10"/>
    </row>
    <row r="259" customFormat="false" ht="15.75" hidden="false" customHeight="false" outlineLevel="0" collapsed="false">
      <c r="B259" s="6" t="str">
        <f aca="false" t="array" ref="B259:B259">IFERROR(xlookup(F259,contacts!A:A,contacts!C:C),"")</f>
        <v/>
      </c>
      <c r="E259" s="19"/>
      <c r="F259" s="8" t="str">
        <f aca="false" t="array" ref="F259:F259">IFERROR(xlookup(E259,contacts!B:B,contacts!A:A),"")</f>
        <v/>
      </c>
      <c r="G259" s="19"/>
      <c r="H259" s="8" t="str">
        <f aca="false">IFERROR(__xludf.dummyfunction("IFERROR(INDEX(FILTER(addresses!B:B, (addresses!A:A=F259)*(addresses!C:C=G259)), 1), """")"),"")</f>
        <v/>
      </c>
      <c r="J259" s="10"/>
    </row>
    <row r="260" customFormat="false" ht="15.75" hidden="false" customHeight="false" outlineLevel="0" collapsed="false">
      <c r="B260" s="6" t="str">
        <f aca="false" t="array" ref="B260:B260">IFERROR(xlookup(F260,contacts!A:A,contacts!C:C),"")</f>
        <v/>
      </c>
      <c r="E260" s="19"/>
      <c r="F260" s="8" t="str">
        <f aca="false" t="array" ref="F260:F260">IFERROR(xlookup(E260,contacts!B:B,contacts!A:A),"")</f>
        <v/>
      </c>
      <c r="G260" s="19"/>
      <c r="H260" s="8" t="str">
        <f aca="false">IFERROR(__xludf.dummyfunction("IFERROR(INDEX(FILTER(addresses!B:B, (addresses!A:A=F260)*(addresses!C:C=G260)), 1), """")"),"")</f>
        <v/>
      </c>
      <c r="J260" s="10"/>
    </row>
    <row r="261" customFormat="false" ht="15.75" hidden="false" customHeight="false" outlineLevel="0" collapsed="false">
      <c r="B261" s="6" t="str">
        <f aca="false" t="array" ref="B261:B261">IFERROR(xlookup(F261,contacts!A:A,contacts!C:C),"")</f>
        <v/>
      </c>
      <c r="E261" s="19"/>
      <c r="F261" s="8" t="str">
        <f aca="false" t="array" ref="F261:F261">IFERROR(xlookup(E261,contacts!B:B,contacts!A:A),"")</f>
        <v/>
      </c>
      <c r="G261" s="19"/>
      <c r="H261" s="8" t="str">
        <f aca="false">IFERROR(__xludf.dummyfunction("IFERROR(INDEX(FILTER(addresses!B:B, (addresses!A:A=F261)*(addresses!C:C=G261)), 1), """")"),"")</f>
        <v/>
      </c>
      <c r="J261" s="10"/>
    </row>
    <row r="262" customFormat="false" ht="15.75" hidden="false" customHeight="false" outlineLevel="0" collapsed="false">
      <c r="B262" s="6" t="str">
        <f aca="false" t="array" ref="B262:B262">IFERROR(xlookup(F262,contacts!A:A,contacts!C:C),"")</f>
        <v/>
      </c>
      <c r="E262" s="19"/>
      <c r="F262" s="8" t="str">
        <f aca="false" t="array" ref="F262:F262">IFERROR(xlookup(E262,contacts!B:B,contacts!A:A),"")</f>
        <v/>
      </c>
      <c r="G262" s="19"/>
      <c r="H262" s="8" t="str">
        <f aca="false">IFERROR(__xludf.dummyfunction("IFERROR(INDEX(FILTER(addresses!B:B, (addresses!A:A=F262)*(addresses!C:C=G262)), 1), """")"),"")</f>
        <v/>
      </c>
      <c r="J262" s="10"/>
    </row>
    <row r="263" customFormat="false" ht="15.75" hidden="false" customHeight="false" outlineLevel="0" collapsed="false">
      <c r="B263" s="6" t="str">
        <f aca="false" t="array" ref="B263:B263">IFERROR(xlookup(F263,contacts!A:A,contacts!C:C),"")</f>
        <v/>
      </c>
      <c r="E263" s="19"/>
      <c r="F263" s="8" t="str">
        <f aca="false" t="array" ref="F263:F263">IFERROR(xlookup(E263,contacts!B:B,contacts!A:A),"")</f>
        <v/>
      </c>
      <c r="G263" s="19"/>
      <c r="H263" s="8" t="str">
        <f aca="false">IFERROR(__xludf.dummyfunction("IFERROR(INDEX(FILTER(addresses!B:B, (addresses!A:A=F263)*(addresses!C:C=G263)), 1), """")"),"")</f>
        <v/>
      </c>
      <c r="J263" s="10"/>
    </row>
    <row r="264" customFormat="false" ht="15.75" hidden="false" customHeight="false" outlineLevel="0" collapsed="false">
      <c r="B264" s="6" t="str">
        <f aca="false" t="array" ref="B264:B264">IFERROR(xlookup(F264,contacts!A:A,contacts!C:C),"")</f>
        <v/>
      </c>
      <c r="E264" s="19"/>
      <c r="F264" s="8" t="str">
        <f aca="false" t="array" ref="F264:F264">IFERROR(xlookup(E264,contacts!B:B,contacts!A:A),"")</f>
        <v/>
      </c>
      <c r="G264" s="19"/>
      <c r="H264" s="8" t="str">
        <f aca="false">IFERROR(__xludf.dummyfunction("IFERROR(INDEX(FILTER(addresses!B:B, (addresses!A:A=F264)*(addresses!C:C=G264)), 1), """")"),"")</f>
        <v/>
      </c>
      <c r="J264" s="10"/>
    </row>
    <row r="265" customFormat="false" ht="15.75" hidden="false" customHeight="false" outlineLevel="0" collapsed="false">
      <c r="B265" s="6" t="str">
        <f aca="false" t="array" ref="B265:B265">IFERROR(xlookup(F265,contacts!A:A,contacts!C:C),"")</f>
        <v/>
      </c>
      <c r="E265" s="19"/>
      <c r="F265" s="8" t="str">
        <f aca="false" t="array" ref="F265:F265">IFERROR(xlookup(E265,contacts!B:B,contacts!A:A),"")</f>
        <v/>
      </c>
      <c r="G265" s="19"/>
      <c r="H265" s="8" t="str">
        <f aca="false">IFERROR(__xludf.dummyfunction("IFERROR(INDEX(FILTER(addresses!B:B, (addresses!A:A=F265)*(addresses!C:C=G265)), 1), """")"),"")</f>
        <v/>
      </c>
      <c r="J265" s="10"/>
    </row>
    <row r="266" customFormat="false" ht="15.75" hidden="false" customHeight="false" outlineLevel="0" collapsed="false">
      <c r="B266" s="6" t="str">
        <f aca="false" t="array" ref="B266:B266">IFERROR(xlookup(F266,contacts!A:A,contacts!C:C),"")</f>
        <v/>
      </c>
      <c r="E266" s="19"/>
      <c r="F266" s="8" t="str">
        <f aca="false" t="array" ref="F266:F266">IFERROR(xlookup(E266,contacts!B:B,contacts!A:A),"")</f>
        <v/>
      </c>
      <c r="G266" s="19"/>
      <c r="H266" s="8" t="str">
        <f aca="false">IFERROR(__xludf.dummyfunction("IFERROR(INDEX(FILTER(addresses!B:B, (addresses!A:A=F266)*(addresses!C:C=G266)), 1), """")"),"")</f>
        <v/>
      </c>
      <c r="J266" s="10"/>
    </row>
    <row r="267" customFormat="false" ht="15.75" hidden="false" customHeight="false" outlineLevel="0" collapsed="false">
      <c r="B267" s="6" t="str">
        <f aca="false" t="array" ref="B267:B267">IFERROR(xlookup(F267,contacts!A:A,contacts!C:C),"")</f>
        <v/>
      </c>
      <c r="E267" s="19"/>
      <c r="F267" s="8" t="str">
        <f aca="false" t="array" ref="F267:F267">IFERROR(xlookup(E267,contacts!B:B,contacts!A:A),"")</f>
        <v/>
      </c>
      <c r="G267" s="19"/>
      <c r="H267" s="8" t="str">
        <f aca="false">IFERROR(__xludf.dummyfunction("IFERROR(INDEX(FILTER(addresses!B:B, (addresses!A:A=F267)*(addresses!C:C=G267)), 1), """")"),"")</f>
        <v/>
      </c>
      <c r="J267" s="10"/>
    </row>
    <row r="268" customFormat="false" ht="15.75" hidden="false" customHeight="false" outlineLevel="0" collapsed="false">
      <c r="B268" s="6" t="str">
        <f aca="false" t="array" ref="B268:B268">IFERROR(xlookup(F268,contacts!A:A,contacts!C:C),"")</f>
        <v/>
      </c>
      <c r="E268" s="19"/>
      <c r="F268" s="8" t="str">
        <f aca="false" t="array" ref="F268:F268">IFERROR(xlookup(E268,contacts!B:B,contacts!A:A),"")</f>
        <v/>
      </c>
      <c r="G268" s="19"/>
      <c r="H268" s="8" t="str">
        <f aca="false">IFERROR(__xludf.dummyfunction("IFERROR(INDEX(FILTER(addresses!B:B, (addresses!A:A=F268)*(addresses!C:C=G268)), 1), """")"),"")</f>
        <v/>
      </c>
      <c r="J268" s="10"/>
    </row>
    <row r="269" customFormat="false" ht="15.75" hidden="false" customHeight="false" outlineLevel="0" collapsed="false">
      <c r="B269" s="6" t="str">
        <f aca="false" t="array" ref="B269:B269">IFERROR(xlookup(F269,contacts!A:A,contacts!C:C),"")</f>
        <v/>
      </c>
      <c r="E269" s="19"/>
      <c r="F269" s="8" t="str">
        <f aca="false" t="array" ref="F269:F269">IFERROR(xlookup(E269,contacts!B:B,contacts!A:A),"")</f>
        <v/>
      </c>
      <c r="G269" s="19"/>
      <c r="H269" s="8" t="str">
        <f aca="false">IFERROR(__xludf.dummyfunction("IFERROR(INDEX(FILTER(addresses!B:B, (addresses!A:A=F269)*(addresses!C:C=G269)), 1), """")"),"")</f>
        <v/>
      </c>
      <c r="J269" s="10"/>
    </row>
    <row r="270" customFormat="false" ht="15.75" hidden="false" customHeight="false" outlineLevel="0" collapsed="false">
      <c r="B270" s="6" t="str">
        <f aca="false" t="array" ref="B270:B270">IFERROR(xlookup(F270,contacts!A:A,contacts!C:C),"")</f>
        <v/>
      </c>
      <c r="E270" s="19"/>
      <c r="F270" s="8" t="str">
        <f aca="false" t="array" ref="F270:F270">IFERROR(xlookup(E270,contacts!B:B,contacts!A:A),"")</f>
        <v/>
      </c>
      <c r="G270" s="19"/>
      <c r="H270" s="8" t="str">
        <f aca="false">IFERROR(__xludf.dummyfunction("IFERROR(INDEX(FILTER(addresses!B:B, (addresses!A:A=F270)*(addresses!C:C=G270)), 1), """")"),"")</f>
        <v/>
      </c>
      <c r="J270" s="10"/>
    </row>
    <row r="271" customFormat="false" ht="15.75" hidden="false" customHeight="false" outlineLevel="0" collapsed="false">
      <c r="B271" s="6" t="str">
        <f aca="false" t="array" ref="B271:B271">IFERROR(xlookup(F271,contacts!A:A,contacts!C:C),"")</f>
        <v/>
      </c>
      <c r="E271" s="19"/>
      <c r="F271" s="8" t="str">
        <f aca="false" t="array" ref="F271:F271">IFERROR(xlookup(E271,contacts!B:B,contacts!A:A),"")</f>
        <v/>
      </c>
      <c r="G271" s="19"/>
      <c r="H271" s="8" t="str">
        <f aca="false">IFERROR(__xludf.dummyfunction("IFERROR(INDEX(FILTER(addresses!B:B, (addresses!A:A=F271)*(addresses!C:C=G271)), 1), """")"),"")</f>
        <v/>
      </c>
      <c r="J271" s="10"/>
    </row>
    <row r="272" customFormat="false" ht="15.75" hidden="false" customHeight="false" outlineLevel="0" collapsed="false">
      <c r="B272" s="6" t="str">
        <f aca="false" t="array" ref="B272:B272">IFERROR(xlookup(F272,contacts!A:A,contacts!C:C),"")</f>
        <v/>
      </c>
      <c r="E272" s="19"/>
      <c r="F272" s="8" t="str">
        <f aca="false" t="array" ref="F272:F272">IFERROR(xlookup(E272,contacts!B:B,contacts!A:A),"")</f>
        <v/>
      </c>
      <c r="G272" s="19"/>
      <c r="H272" s="8" t="str">
        <f aca="false">IFERROR(__xludf.dummyfunction("IFERROR(INDEX(FILTER(addresses!B:B, (addresses!A:A=F272)*(addresses!C:C=G272)), 1), """")"),"")</f>
        <v/>
      </c>
      <c r="J272" s="10"/>
    </row>
    <row r="273" customFormat="false" ht="15.75" hidden="false" customHeight="false" outlineLevel="0" collapsed="false">
      <c r="B273" s="6" t="str">
        <f aca="false" t="array" ref="B273:B273">IFERROR(xlookup(F273,contacts!A:A,contacts!C:C),"")</f>
        <v/>
      </c>
      <c r="E273" s="19"/>
      <c r="F273" s="8" t="str">
        <f aca="false" t="array" ref="F273:F273">IFERROR(xlookup(E273,contacts!B:B,contacts!A:A),"")</f>
        <v/>
      </c>
      <c r="G273" s="19"/>
      <c r="H273" s="8" t="str">
        <f aca="false">IFERROR(__xludf.dummyfunction("IFERROR(INDEX(FILTER(addresses!B:B, (addresses!A:A=F273)*(addresses!C:C=G273)), 1), """")"),"")</f>
        <v/>
      </c>
      <c r="J273" s="10"/>
    </row>
    <row r="274" customFormat="false" ht="15.75" hidden="false" customHeight="false" outlineLevel="0" collapsed="false">
      <c r="B274" s="6" t="str">
        <f aca="false" t="array" ref="B274:B274">IFERROR(xlookup(F274,contacts!A:A,contacts!C:C),"")</f>
        <v/>
      </c>
      <c r="E274" s="19"/>
      <c r="F274" s="8" t="str">
        <f aca="false" t="array" ref="F274:F274">IFERROR(xlookup(E274,contacts!B:B,contacts!A:A),"")</f>
        <v/>
      </c>
      <c r="G274" s="19"/>
      <c r="H274" s="8" t="str">
        <f aca="false">IFERROR(__xludf.dummyfunction("IFERROR(INDEX(FILTER(addresses!B:B, (addresses!A:A=F274)*(addresses!C:C=G274)), 1), """")"),"")</f>
        <v/>
      </c>
      <c r="J274" s="10"/>
    </row>
    <row r="275" customFormat="false" ht="15.75" hidden="false" customHeight="false" outlineLevel="0" collapsed="false">
      <c r="B275" s="6" t="str">
        <f aca="false" t="array" ref="B275:B275">IFERROR(xlookup(F275,contacts!A:A,contacts!C:C),"")</f>
        <v/>
      </c>
      <c r="E275" s="19"/>
      <c r="F275" s="8" t="str">
        <f aca="false" t="array" ref="F275:F275">IFERROR(xlookup(E275,contacts!B:B,contacts!A:A),"")</f>
        <v/>
      </c>
      <c r="G275" s="19"/>
      <c r="H275" s="8" t="str">
        <f aca="false">IFERROR(__xludf.dummyfunction("IFERROR(INDEX(FILTER(addresses!B:B, (addresses!A:A=F275)*(addresses!C:C=G275)), 1), """")"),"")</f>
        <v/>
      </c>
      <c r="J275" s="10"/>
    </row>
    <row r="276" customFormat="false" ht="15.75" hidden="false" customHeight="false" outlineLevel="0" collapsed="false">
      <c r="B276" s="6" t="str">
        <f aca="false" t="array" ref="B276:B276">IFERROR(xlookup(F276,contacts!A:A,contacts!C:C),"")</f>
        <v/>
      </c>
      <c r="E276" s="19"/>
      <c r="F276" s="8" t="str">
        <f aca="false" t="array" ref="F276:F276">IFERROR(xlookup(E276,contacts!B:B,contacts!A:A),"")</f>
        <v/>
      </c>
      <c r="G276" s="19"/>
      <c r="H276" s="8" t="str">
        <f aca="false">IFERROR(__xludf.dummyfunction("IFERROR(INDEX(FILTER(addresses!B:B, (addresses!A:A=F276)*(addresses!C:C=G276)), 1), """")"),"")</f>
        <v/>
      </c>
      <c r="J276" s="10"/>
    </row>
    <row r="277" customFormat="false" ht="15.75" hidden="false" customHeight="false" outlineLevel="0" collapsed="false">
      <c r="B277" s="6" t="str">
        <f aca="false" t="array" ref="B277:B277">IFERROR(xlookup(F277,contacts!A:A,contacts!C:C),"")</f>
        <v/>
      </c>
      <c r="E277" s="19"/>
      <c r="F277" s="8" t="str">
        <f aca="false" t="array" ref="F277:F277">IFERROR(xlookup(E277,contacts!B:B,contacts!A:A),"")</f>
        <v/>
      </c>
      <c r="G277" s="19"/>
      <c r="H277" s="8" t="str">
        <f aca="false">IFERROR(__xludf.dummyfunction("IFERROR(INDEX(FILTER(addresses!B:B, (addresses!A:A=F277)*(addresses!C:C=G277)), 1), """")"),"")</f>
        <v/>
      </c>
      <c r="J277" s="10"/>
    </row>
    <row r="278" customFormat="false" ht="15.75" hidden="false" customHeight="false" outlineLevel="0" collapsed="false">
      <c r="B278" s="6" t="str">
        <f aca="false" t="array" ref="B278:B278">IFERROR(xlookup(F278,contacts!A:A,contacts!C:C),"")</f>
        <v/>
      </c>
      <c r="E278" s="19"/>
      <c r="F278" s="8" t="str">
        <f aca="false" t="array" ref="F278:F278">IFERROR(xlookup(E278,contacts!B:B,contacts!A:A),"")</f>
        <v/>
      </c>
      <c r="G278" s="19"/>
      <c r="H278" s="8" t="str">
        <f aca="false">IFERROR(__xludf.dummyfunction("IFERROR(INDEX(FILTER(addresses!B:B, (addresses!A:A=F278)*(addresses!C:C=G278)), 1), """")"),"")</f>
        <v/>
      </c>
      <c r="J278" s="10"/>
    </row>
    <row r="279" customFormat="false" ht="15.75" hidden="false" customHeight="false" outlineLevel="0" collapsed="false">
      <c r="B279" s="6" t="str">
        <f aca="false" t="array" ref="B279:B279">IFERROR(xlookup(F279,contacts!A:A,contacts!C:C),"")</f>
        <v/>
      </c>
      <c r="E279" s="19"/>
      <c r="F279" s="8" t="str">
        <f aca="false" t="array" ref="F279:F279">IFERROR(xlookup(E279,contacts!B:B,contacts!A:A),"")</f>
        <v/>
      </c>
      <c r="G279" s="19"/>
      <c r="H279" s="8" t="str">
        <f aca="false">IFERROR(__xludf.dummyfunction("IFERROR(INDEX(FILTER(addresses!B:B, (addresses!A:A=F279)*(addresses!C:C=G279)), 1), """")"),"")</f>
        <v/>
      </c>
      <c r="J279" s="10"/>
    </row>
    <row r="280" customFormat="false" ht="15.75" hidden="false" customHeight="false" outlineLevel="0" collapsed="false">
      <c r="B280" s="6" t="str">
        <f aca="false" t="array" ref="B280:B280">IFERROR(xlookup(F280,contacts!A:A,contacts!C:C),"")</f>
        <v/>
      </c>
      <c r="E280" s="19"/>
      <c r="F280" s="8" t="str">
        <f aca="false" t="array" ref="F280:F280">IFERROR(xlookup(E280,contacts!B:B,contacts!A:A),"")</f>
        <v/>
      </c>
      <c r="G280" s="19"/>
      <c r="H280" s="8" t="str">
        <f aca="false">IFERROR(__xludf.dummyfunction("IFERROR(INDEX(FILTER(addresses!B:B, (addresses!A:A=F280)*(addresses!C:C=G280)), 1), """")"),"")</f>
        <v/>
      </c>
      <c r="J280" s="10"/>
    </row>
    <row r="281" customFormat="false" ht="15.75" hidden="false" customHeight="false" outlineLevel="0" collapsed="false">
      <c r="B281" s="6" t="str">
        <f aca="false" t="array" ref="B281:B281">IFERROR(xlookup(F281,contacts!A:A,contacts!C:C),"")</f>
        <v/>
      </c>
      <c r="E281" s="19"/>
      <c r="F281" s="8" t="str">
        <f aca="false" t="array" ref="F281:F281">IFERROR(xlookup(E281,contacts!B:B,contacts!A:A),"")</f>
        <v/>
      </c>
      <c r="G281" s="19"/>
      <c r="H281" s="8" t="str">
        <f aca="false">IFERROR(__xludf.dummyfunction("IFERROR(INDEX(FILTER(addresses!B:B, (addresses!A:A=F281)*(addresses!C:C=G281)), 1), """")"),"")</f>
        <v/>
      </c>
      <c r="J281" s="10"/>
    </row>
    <row r="282" customFormat="false" ht="15.75" hidden="false" customHeight="false" outlineLevel="0" collapsed="false">
      <c r="B282" s="6" t="str">
        <f aca="false" t="array" ref="B282:B282">IFERROR(xlookup(F282,contacts!A:A,contacts!C:C),"")</f>
        <v/>
      </c>
      <c r="E282" s="19"/>
      <c r="F282" s="8" t="str">
        <f aca="false" t="array" ref="F282:F282">IFERROR(xlookup(E282,contacts!B:B,contacts!A:A),"")</f>
        <v/>
      </c>
      <c r="G282" s="19"/>
      <c r="H282" s="8" t="str">
        <f aca="false">IFERROR(__xludf.dummyfunction("IFERROR(INDEX(FILTER(addresses!B:B, (addresses!A:A=F282)*(addresses!C:C=G282)), 1), """")"),"")</f>
        <v/>
      </c>
      <c r="J282" s="10"/>
    </row>
    <row r="283" customFormat="false" ht="15.75" hidden="false" customHeight="false" outlineLevel="0" collapsed="false">
      <c r="B283" s="6" t="str">
        <f aca="false" t="array" ref="B283:B283">IFERROR(xlookup(F283,contacts!A:A,contacts!C:C),"")</f>
        <v/>
      </c>
      <c r="E283" s="19"/>
      <c r="F283" s="8" t="str">
        <f aca="false" t="array" ref="F283:F283">IFERROR(xlookup(E283,contacts!B:B,contacts!A:A),"")</f>
        <v/>
      </c>
      <c r="G283" s="19"/>
      <c r="H283" s="8" t="str">
        <f aca="false">IFERROR(__xludf.dummyfunction("IFERROR(INDEX(FILTER(addresses!B:B, (addresses!A:A=F283)*(addresses!C:C=G283)), 1), """")"),"")</f>
        <v/>
      </c>
      <c r="J283" s="10"/>
    </row>
    <row r="284" customFormat="false" ht="15.75" hidden="false" customHeight="false" outlineLevel="0" collapsed="false">
      <c r="B284" s="6" t="str">
        <f aca="false" t="array" ref="B284:B284">IFERROR(xlookup(F284,contacts!A:A,contacts!C:C),"")</f>
        <v/>
      </c>
      <c r="E284" s="19"/>
      <c r="F284" s="8" t="str">
        <f aca="false" t="array" ref="F284:F284">IFERROR(xlookup(E284,contacts!B:B,contacts!A:A),"")</f>
        <v/>
      </c>
      <c r="G284" s="19"/>
      <c r="H284" s="8" t="str">
        <f aca="false">IFERROR(__xludf.dummyfunction("IFERROR(INDEX(FILTER(addresses!B:B, (addresses!A:A=F284)*(addresses!C:C=G284)), 1), """")"),"")</f>
        <v/>
      </c>
      <c r="J284" s="10"/>
    </row>
    <row r="285" customFormat="false" ht="15.75" hidden="false" customHeight="false" outlineLevel="0" collapsed="false">
      <c r="B285" s="6" t="str">
        <f aca="false" t="array" ref="B285:B285">IFERROR(xlookup(F285,contacts!A:A,contacts!C:C),"")</f>
        <v/>
      </c>
      <c r="E285" s="19"/>
      <c r="F285" s="8" t="str">
        <f aca="false" t="array" ref="F285:F285">IFERROR(xlookup(E285,contacts!B:B,contacts!A:A),"")</f>
        <v/>
      </c>
      <c r="G285" s="19"/>
      <c r="H285" s="8" t="str">
        <f aca="false">IFERROR(__xludf.dummyfunction("IFERROR(INDEX(FILTER(addresses!B:B, (addresses!A:A=F285)*(addresses!C:C=G285)), 1), """")"),"")</f>
        <v/>
      </c>
      <c r="J285" s="10"/>
    </row>
    <row r="286" customFormat="false" ht="15.75" hidden="false" customHeight="false" outlineLevel="0" collapsed="false">
      <c r="B286" s="6" t="str">
        <f aca="false" t="array" ref="B286:B286">IFERROR(xlookup(F286,contacts!A:A,contacts!C:C),"")</f>
        <v/>
      </c>
      <c r="E286" s="19"/>
      <c r="F286" s="8" t="str">
        <f aca="false" t="array" ref="F286:F286">IFERROR(xlookup(E286,contacts!B:B,contacts!A:A),"")</f>
        <v/>
      </c>
      <c r="G286" s="19"/>
      <c r="H286" s="8" t="str">
        <f aca="false">IFERROR(__xludf.dummyfunction("IFERROR(INDEX(FILTER(addresses!B:B, (addresses!A:A=F286)*(addresses!C:C=G286)), 1), """")"),"")</f>
        <v/>
      </c>
      <c r="J286" s="10"/>
    </row>
    <row r="287" customFormat="false" ht="15.75" hidden="false" customHeight="false" outlineLevel="0" collapsed="false">
      <c r="B287" s="6" t="str">
        <f aca="false" t="array" ref="B287:B287">IFERROR(xlookup(F287,contacts!A:A,contacts!C:C),"")</f>
        <v/>
      </c>
      <c r="E287" s="19"/>
      <c r="F287" s="8" t="str">
        <f aca="false" t="array" ref="F287:F287">IFERROR(xlookup(E287,contacts!B:B,contacts!A:A),"")</f>
        <v/>
      </c>
      <c r="G287" s="19"/>
      <c r="H287" s="8" t="str">
        <f aca="false">IFERROR(__xludf.dummyfunction("IFERROR(INDEX(FILTER(addresses!B:B, (addresses!A:A=F287)*(addresses!C:C=G287)), 1), """")"),"")</f>
        <v/>
      </c>
      <c r="J287" s="10"/>
    </row>
    <row r="288" customFormat="false" ht="15.75" hidden="false" customHeight="false" outlineLevel="0" collapsed="false">
      <c r="B288" s="6" t="str">
        <f aca="false" t="array" ref="B288:B288">IFERROR(xlookup(F288,contacts!A:A,contacts!C:C),"")</f>
        <v/>
      </c>
      <c r="E288" s="19"/>
      <c r="F288" s="8" t="str">
        <f aca="false" t="array" ref="F288:F288">IFERROR(xlookup(E288,contacts!B:B,contacts!A:A),"")</f>
        <v/>
      </c>
      <c r="G288" s="19"/>
      <c r="H288" s="8" t="str">
        <f aca="false">IFERROR(__xludf.dummyfunction("IFERROR(INDEX(FILTER(addresses!B:B, (addresses!A:A=F288)*(addresses!C:C=G288)), 1), """")"),"")</f>
        <v/>
      </c>
      <c r="J288" s="10"/>
    </row>
    <row r="289" customFormat="false" ht="15.75" hidden="false" customHeight="false" outlineLevel="0" collapsed="false">
      <c r="B289" s="6" t="str">
        <f aca="false" t="array" ref="B289:B289">IFERROR(xlookup(F289,contacts!A:A,contacts!C:C),"")</f>
        <v/>
      </c>
      <c r="E289" s="19"/>
      <c r="F289" s="8" t="str">
        <f aca="false" t="array" ref="F289:F289">IFERROR(xlookup(E289,contacts!B:B,contacts!A:A),"")</f>
        <v/>
      </c>
      <c r="G289" s="19"/>
      <c r="H289" s="8" t="str">
        <f aca="false">IFERROR(__xludf.dummyfunction("IFERROR(INDEX(FILTER(addresses!B:B, (addresses!A:A=F289)*(addresses!C:C=G289)), 1), """")"),"")</f>
        <v/>
      </c>
      <c r="J289" s="10"/>
    </row>
    <row r="290" customFormat="false" ht="15.75" hidden="false" customHeight="false" outlineLevel="0" collapsed="false">
      <c r="B290" s="6" t="str">
        <f aca="false" t="array" ref="B290:B290">IFERROR(xlookup(F290,contacts!A:A,contacts!C:C),"")</f>
        <v/>
      </c>
      <c r="E290" s="19"/>
      <c r="F290" s="8" t="str">
        <f aca="false" t="array" ref="F290:F290">IFERROR(xlookup(E290,contacts!B:B,contacts!A:A),"")</f>
        <v/>
      </c>
      <c r="G290" s="19"/>
      <c r="H290" s="8" t="str">
        <f aca="false">IFERROR(__xludf.dummyfunction("IFERROR(INDEX(FILTER(addresses!B:B, (addresses!A:A=F290)*(addresses!C:C=G290)), 1), """")"),"")</f>
        <v/>
      </c>
      <c r="J290" s="10"/>
    </row>
    <row r="291" customFormat="false" ht="15.75" hidden="false" customHeight="false" outlineLevel="0" collapsed="false">
      <c r="B291" s="6" t="str">
        <f aca="false" t="array" ref="B291:B291">IFERROR(xlookup(F291,contacts!A:A,contacts!C:C),"")</f>
        <v/>
      </c>
      <c r="E291" s="19"/>
      <c r="F291" s="8" t="str">
        <f aca="false" t="array" ref="F291:F291">IFERROR(xlookup(E291,contacts!B:B,contacts!A:A),"")</f>
        <v/>
      </c>
      <c r="G291" s="19"/>
      <c r="H291" s="8" t="str">
        <f aca="false">IFERROR(__xludf.dummyfunction("IFERROR(INDEX(FILTER(addresses!B:B, (addresses!A:A=F291)*(addresses!C:C=G291)), 1), """")"),"")</f>
        <v/>
      </c>
      <c r="J291" s="10"/>
    </row>
    <row r="292" customFormat="false" ht="15.75" hidden="false" customHeight="false" outlineLevel="0" collapsed="false">
      <c r="B292" s="6" t="str">
        <f aca="false" t="array" ref="B292:B292">IFERROR(xlookup(F292,contacts!A:A,contacts!C:C),"")</f>
        <v/>
      </c>
      <c r="E292" s="19"/>
      <c r="F292" s="8" t="str">
        <f aca="false" t="array" ref="F292:F292">IFERROR(xlookup(E292,contacts!B:B,contacts!A:A),"")</f>
        <v/>
      </c>
      <c r="G292" s="19"/>
      <c r="H292" s="8" t="str">
        <f aca="false">IFERROR(__xludf.dummyfunction("IFERROR(INDEX(FILTER(addresses!B:B, (addresses!A:A=F292)*(addresses!C:C=G292)), 1), """")"),"")</f>
        <v/>
      </c>
      <c r="J292" s="10"/>
    </row>
    <row r="293" customFormat="false" ht="15.75" hidden="false" customHeight="false" outlineLevel="0" collapsed="false">
      <c r="B293" s="6" t="str">
        <f aca="false" t="array" ref="B293:B293">IFERROR(xlookup(F293,contacts!A:A,contacts!C:C),"")</f>
        <v/>
      </c>
      <c r="E293" s="19"/>
      <c r="F293" s="8" t="str">
        <f aca="false" t="array" ref="F293:F293">IFERROR(xlookup(E293,contacts!B:B,contacts!A:A),"")</f>
        <v/>
      </c>
      <c r="G293" s="19"/>
      <c r="H293" s="8" t="str">
        <f aca="false">IFERROR(__xludf.dummyfunction("IFERROR(INDEX(FILTER(addresses!B:B, (addresses!A:A=F293)*(addresses!C:C=G293)), 1), """")"),"")</f>
        <v/>
      </c>
      <c r="J293" s="10"/>
    </row>
    <row r="294" customFormat="false" ht="15.75" hidden="false" customHeight="false" outlineLevel="0" collapsed="false">
      <c r="B294" s="6" t="str">
        <f aca="false" t="array" ref="B294:B294">IFERROR(xlookup(F294,contacts!A:A,contacts!C:C),"")</f>
        <v/>
      </c>
      <c r="E294" s="19"/>
      <c r="F294" s="8" t="str">
        <f aca="false" t="array" ref="F294:F294">IFERROR(xlookup(E294,contacts!B:B,contacts!A:A),"")</f>
        <v/>
      </c>
      <c r="G294" s="19"/>
      <c r="H294" s="8" t="str">
        <f aca="false">IFERROR(__xludf.dummyfunction("IFERROR(INDEX(FILTER(addresses!B:B, (addresses!A:A=F294)*(addresses!C:C=G294)), 1), """")"),"")</f>
        <v/>
      </c>
      <c r="J294" s="10"/>
    </row>
    <row r="295" customFormat="false" ht="15.75" hidden="false" customHeight="false" outlineLevel="0" collapsed="false">
      <c r="B295" s="6" t="str">
        <f aca="false" t="array" ref="B295:B295">IFERROR(xlookup(F295,contacts!A:A,contacts!C:C),"")</f>
        <v/>
      </c>
      <c r="E295" s="19"/>
      <c r="F295" s="8" t="str">
        <f aca="false" t="array" ref="F295:F295">IFERROR(xlookup(E295,contacts!B:B,contacts!A:A),"")</f>
        <v/>
      </c>
      <c r="G295" s="19"/>
      <c r="H295" s="8" t="str">
        <f aca="false">IFERROR(__xludf.dummyfunction("IFERROR(INDEX(FILTER(addresses!B:B, (addresses!A:A=F295)*(addresses!C:C=G295)), 1), """")"),"")</f>
        <v/>
      </c>
      <c r="J295" s="10"/>
    </row>
    <row r="296" customFormat="false" ht="15.75" hidden="false" customHeight="false" outlineLevel="0" collapsed="false">
      <c r="B296" s="6" t="str">
        <f aca="false" t="array" ref="B296:B296">IFERROR(xlookup(F296,contacts!A:A,contacts!C:C),"")</f>
        <v/>
      </c>
      <c r="E296" s="19"/>
      <c r="F296" s="8" t="str">
        <f aca="false" t="array" ref="F296:F296">IFERROR(xlookup(E296,contacts!B:B,contacts!A:A),"")</f>
        <v/>
      </c>
      <c r="G296" s="19"/>
      <c r="H296" s="8" t="str">
        <f aca="false">IFERROR(__xludf.dummyfunction("IFERROR(INDEX(FILTER(addresses!B:B, (addresses!A:A=F296)*(addresses!C:C=G296)), 1), """")"),"")</f>
        <v/>
      </c>
      <c r="J296" s="10"/>
    </row>
    <row r="297" customFormat="false" ht="15.75" hidden="false" customHeight="false" outlineLevel="0" collapsed="false">
      <c r="B297" s="6" t="str">
        <f aca="false" t="array" ref="B297:B297">IFERROR(xlookup(F297,contacts!A:A,contacts!C:C),"")</f>
        <v/>
      </c>
      <c r="E297" s="19"/>
      <c r="F297" s="8" t="str">
        <f aca="false" t="array" ref="F297:F297">IFERROR(xlookup(E297,contacts!B:B,contacts!A:A),"")</f>
        <v/>
      </c>
      <c r="G297" s="19"/>
      <c r="H297" s="8" t="str">
        <f aca="false">IFERROR(__xludf.dummyfunction("IFERROR(INDEX(FILTER(addresses!B:B, (addresses!A:A=F297)*(addresses!C:C=G297)), 1), """")"),"")</f>
        <v/>
      </c>
      <c r="J297" s="10"/>
    </row>
    <row r="298" customFormat="false" ht="15.75" hidden="false" customHeight="false" outlineLevel="0" collapsed="false">
      <c r="B298" s="6" t="str">
        <f aca="false" t="array" ref="B298:B298">IFERROR(xlookup(F298,contacts!A:A,contacts!C:C),"")</f>
        <v/>
      </c>
      <c r="E298" s="19"/>
      <c r="F298" s="8" t="str">
        <f aca="false" t="array" ref="F298:F298">IFERROR(xlookup(E298,contacts!B:B,contacts!A:A),"")</f>
        <v/>
      </c>
      <c r="G298" s="19"/>
      <c r="H298" s="8" t="str">
        <f aca="false">IFERROR(__xludf.dummyfunction("IFERROR(INDEX(FILTER(addresses!B:B, (addresses!A:A=F298)*(addresses!C:C=G298)), 1), """")"),"")</f>
        <v/>
      </c>
      <c r="J298" s="10"/>
    </row>
    <row r="299" customFormat="false" ht="15.75" hidden="false" customHeight="false" outlineLevel="0" collapsed="false">
      <c r="B299" s="6" t="str">
        <f aca="false" t="array" ref="B299:B299">IFERROR(xlookup(F299,contacts!A:A,contacts!C:C),"")</f>
        <v/>
      </c>
      <c r="E299" s="19"/>
      <c r="F299" s="8" t="str">
        <f aca="false" t="array" ref="F299:F299">IFERROR(xlookup(E299,contacts!B:B,contacts!A:A),"")</f>
        <v/>
      </c>
      <c r="G299" s="19"/>
      <c r="H299" s="8" t="str">
        <f aca="false">IFERROR(__xludf.dummyfunction("IFERROR(INDEX(FILTER(addresses!B:B, (addresses!A:A=F299)*(addresses!C:C=G299)), 1), """")"),"")</f>
        <v/>
      </c>
      <c r="J299" s="10"/>
    </row>
    <row r="300" customFormat="false" ht="15.75" hidden="false" customHeight="false" outlineLevel="0" collapsed="false">
      <c r="B300" s="6" t="str">
        <f aca="false" t="array" ref="B300:B300">IFERROR(xlookup(F300,contacts!A:A,contacts!C:C),"")</f>
        <v/>
      </c>
      <c r="E300" s="19"/>
      <c r="F300" s="8" t="str">
        <f aca="false" t="array" ref="F300:F300">IFERROR(xlookup(E300,contacts!B:B,contacts!A:A),"")</f>
        <v/>
      </c>
      <c r="G300" s="19"/>
      <c r="H300" s="8" t="str">
        <f aca="false">IFERROR(__xludf.dummyfunction("IFERROR(INDEX(FILTER(addresses!B:B, (addresses!A:A=F300)*(addresses!C:C=G300)), 1), """")"),"")</f>
        <v/>
      </c>
      <c r="J300" s="10"/>
    </row>
    <row r="301" customFormat="false" ht="15.75" hidden="false" customHeight="false" outlineLevel="0" collapsed="false">
      <c r="B301" s="6" t="str">
        <f aca="false" t="array" ref="B301:B301">IFERROR(xlookup(F301,contacts!A:A,contacts!C:C),"")</f>
        <v/>
      </c>
      <c r="E301" s="19"/>
      <c r="F301" s="8" t="str">
        <f aca="false" t="array" ref="F301:F301">IFERROR(xlookup(E301,contacts!B:B,contacts!A:A),"")</f>
        <v/>
      </c>
      <c r="G301" s="19"/>
      <c r="H301" s="8" t="str">
        <f aca="false">IFERROR(__xludf.dummyfunction("IFERROR(INDEX(FILTER(addresses!B:B, (addresses!A:A=F301)*(addresses!C:C=G301)), 1), """")"),"")</f>
        <v/>
      </c>
      <c r="J301" s="10"/>
    </row>
    <row r="302" customFormat="false" ht="15.75" hidden="false" customHeight="false" outlineLevel="0" collapsed="false">
      <c r="B302" s="6" t="str">
        <f aca="false" t="array" ref="B302:B302">IFERROR(xlookup(F302,contacts!A:A,contacts!C:C),"")</f>
        <v/>
      </c>
      <c r="E302" s="19"/>
      <c r="F302" s="8" t="str">
        <f aca="false" t="array" ref="F302:F302">IFERROR(xlookup(E302,contacts!B:B,contacts!A:A),"")</f>
        <v/>
      </c>
      <c r="G302" s="19"/>
      <c r="H302" s="8" t="str">
        <f aca="false">IFERROR(__xludf.dummyfunction("IFERROR(INDEX(FILTER(addresses!B:B, (addresses!A:A=F302)*(addresses!C:C=G302)), 1), """")"),"")</f>
        <v/>
      </c>
      <c r="J302" s="10"/>
    </row>
    <row r="303" customFormat="false" ht="15.75" hidden="false" customHeight="false" outlineLevel="0" collapsed="false">
      <c r="B303" s="6" t="str">
        <f aca="false" t="array" ref="B303:B303">IFERROR(xlookup(F303,contacts!A:A,contacts!C:C),"")</f>
        <v/>
      </c>
      <c r="E303" s="19"/>
      <c r="F303" s="8" t="str">
        <f aca="false" t="array" ref="F303:F303">IFERROR(xlookup(E303,contacts!B:B,contacts!A:A),"")</f>
        <v/>
      </c>
      <c r="G303" s="19"/>
      <c r="H303" s="8" t="str">
        <f aca="false">IFERROR(__xludf.dummyfunction("IFERROR(INDEX(FILTER(addresses!B:B, (addresses!A:A=F303)*(addresses!C:C=G303)), 1), """")"),"")</f>
        <v/>
      </c>
      <c r="J303" s="10"/>
    </row>
    <row r="304" customFormat="false" ht="15.75" hidden="false" customHeight="false" outlineLevel="0" collapsed="false">
      <c r="B304" s="6" t="str">
        <f aca="false" t="array" ref="B304:B304">IFERROR(xlookup(F304,contacts!A:A,contacts!C:C),"")</f>
        <v/>
      </c>
      <c r="E304" s="19"/>
      <c r="F304" s="8" t="str">
        <f aca="false" t="array" ref="F304:F304">IFERROR(xlookup(E304,contacts!B:B,contacts!A:A),"")</f>
        <v/>
      </c>
      <c r="G304" s="19"/>
      <c r="H304" s="8" t="str">
        <f aca="false">IFERROR(__xludf.dummyfunction("IFERROR(INDEX(FILTER(addresses!B:B, (addresses!A:A=F304)*(addresses!C:C=G304)), 1), """")"),"")</f>
        <v/>
      </c>
      <c r="J304" s="10"/>
    </row>
    <row r="305" customFormat="false" ht="15.75" hidden="false" customHeight="false" outlineLevel="0" collapsed="false">
      <c r="B305" s="6" t="str">
        <f aca="false" t="array" ref="B305:B305">IFERROR(xlookup(F305,contacts!A:A,contacts!C:C),"")</f>
        <v/>
      </c>
      <c r="E305" s="19"/>
      <c r="F305" s="8" t="str">
        <f aca="false" t="array" ref="F305:F305">IFERROR(xlookup(E305,contacts!B:B,contacts!A:A),"")</f>
        <v/>
      </c>
      <c r="G305" s="19"/>
      <c r="H305" s="8" t="str">
        <f aca="false">IFERROR(__xludf.dummyfunction("IFERROR(INDEX(FILTER(addresses!B:B, (addresses!A:A=F305)*(addresses!C:C=G305)), 1), """")"),"")</f>
        <v/>
      </c>
      <c r="J305" s="10"/>
    </row>
    <row r="306" customFormat="false" ht="15.75" hidden="false" customHeight="false" outlineLevel="0" collapsed="false">
      <c r="B306" s="6" t="str">
        <f aca="false" t="array" ref="B306:B306">IFERROR(xlookup(F306,contacts!A:A,contacts!C:C),"")</f>
        <v/>
      </c>
      <c r="E306" s="19"/>
      <c r="F306" s="8" t="str">
        <f aca="false" t="array" ref="F306:F306">IFERROR(xlookup(E306,contacts!B:B,contacts!A:A),"")</f>
        <v/>
      </c>
      <c r="G306" s="19"/>
      <c r="H306" s="8" t="str">
        <f aca="false">IFERROR(__xludf.dummyfunction("IFERROR(INDEX(FILTER(addresses!B:B, (addresses!A:A=F306)*(addresses!C:C=G306)), 1), """")"),"")</f>
        <v/>
      </c>
      <c r="J306" s="10"/>
    </row>
    <row r="307" customFormat="false" ht="15.75" hidden="false" customHeight="false" outlineLevel="0" collapsed="false">
      <c r="B307" s="6" t="str">
        <f aca="false" t="array" ref="B307:B307">IFERROR(xlookup(F307,contacts!A:A,contacts!C:C),"")</f>
        <v/>
      </c>
      <c r="E307" s="19"/>
      <c r="F307" s="8" t="str">
        <f aca="false" t="array" ref="F307:F307">IFERROR(xlookup(E307,contacts!B:B,contacts!A:A),"")</f>
        <v/>
      </c>
      <c r="G307" s="19"/>
      <c r="H307" s="8" t="str">
        <f aca="false">IFERROR(__xludf.dummyfunction("IFERROR(INDEX(FILTER(addresses!B:B, (addresses!A:A=F307)*(addresses!C:C=G307)), 1), """")"),"")</f>
        <v/>
      </c>
      <c r="J307" s="10"/>
    </row>
    <row r="308" customFormat="false" ht="15.75" hidden="false" customHeight="false" outlineLevel="0" collapsed="false">
      <c r="B308" s="6" t="str">
        <f aca="false" t="array" ref="B308:B308">IFERROR(xlookup(F308,contacts!A:A,contacts!C:C),"")</f>
        <v/>
      </c>
      <c r="E308" s="19"/>
      <c r="F308" s="8" t="str">
        <f aca="false" t="array" ref="F308:F308">IFERROR(xlookup(E308,contacts!B:B,contacts!A:A),"")</f>
        <v/>
      </c>
      <c r="G308" s="19"/>
      <c r="H308" s="8" t="str">
        <f aca="false">IFERROR(__xludf.dummyfunction("IFERROR(INDEX(FILTER(addresses!B:B, (addresses!A:A=F308)*(addresses!C:C=G308)), 1), """")"),"")</f>
        <v/>
      </c>
      <c r="J308" s="10"/>
    </row>
    <row r="309" customFormat="false" ht="15.75" hidden="false" customHeight="false" outlineLevel="0" collapsed="false">
      <c r="B309" s="6" t="str">
        <f aca="false" t="array" ref="B309:B309">IFERROR(xlookup(F309,contacts!A:A,contacts!C:C),"")</f>
        <v/>
      </c>
      <c r="E309" s="19"/>
      <c r="F309" s="8" t="str">
        <f aca="false" t="array" ref="F309:F309">IFERROR(xlookup(E309,contacts!B:B,contacts!A:A),"")</f>
        <v/>
      </c>
      <c r="G309" s="19"/>
      <c r="H309" s="8" t="str">
        <f aca="false">IFERROR(__xludf.dummyfunction("IFERROR(INDEX(FILTER(addresses!B:B, (addresses!A:A=F309)*(addresses!C:C=G309)), 1), """")"),"")</f>
        <v/>
      </c>
      <c r="J309" s="10"/>
    </row>
    <row r="310" customFormat="false" ht="15.75" hidden="false" customHeight="false" outlineLevel="0" collapsed="false">
      <c r="B310" s="6" t="str">
        <f aca="false" t="array" ref="B310:B310">IFERROR(xlookup(F310,contacts!A:A,contacts!C:C),"")</f>
        <v/>
      </c>
      <c r="E310" s="19"/>
      <c r="F310" s="8" t="str">
        <f aca="false" t="array" ref="F310:F310">IFERROR(xlookup(E310,contacts!B:B,contacts!A:A),"")</f>
        <v/>
      </c>
      <c r="G310" s="19"/>
      <c r="H310" s="8" t="str">
        <f aca="false">IFERROR(__xludf.dummyfunction("IFERROR(INDEX(FILTER(addresses!B:B, (addresses!A:A=F310)*(addresses!C:C=G310)), 1), """")"),"")</f>
        <v/>
      </c>
      <c r="J310" s="10"/>
    </row>
    <row r="311" customFormat="false" ht="15.75" hidden="false" customHeight="false" outlineLevel="0" collapsed="false">
      <c r="B311" s="6" t="str">
        <f aca="false" t="array" ref="B311:B311">IFERROR(xlookup(F311,contacts!A:A,contacts!C:C),"")</f>
        <v/>
      </c>
      <c r="E311" s="19"/>
      <c r="F311" s="8" t="str">
        <f aca="false" t="array" ref="F311:F311">IFERROR(xlookup(E311,contacts!B:B,contacts!A:A),"")</f>
        <v/>
      </c>
      <c r="G311" s="19"/>
      <c r="H311" s="8" t="str">
        <f aca="false">IFERROR(__xludf.dummyfunction("IFERROR(INDEX(FILTER(addresses!B:B, (addresses!A:A=F311)*(addresses!C:C=G311)), 1), """")"),"")</f>
        <v/>
      </c>
      <c r="J311" s="10"/>
    </row>
    <row r="312" customFormat="false" ht="15.75" hidden="false" customHeight="false" outlineLevel="0" collapsed="false">
      <c r="B312" s="6" t="str">
        <f aca="false" t="array" ref="B312:B312">IFERROR(xlookup(F312,contacts!A:A,contacts!C:C),"")</f>
        <v/>
      </c>
      <c r="E312" s="19"/>
      <c r="F312" s="8" t="str">
        <f aca="false" t="array" ref="F312:F312">IFERROR(xlookup(E312,contacts!B:B,contacts!A:A),"")</f>
        <v/>
      </c>
      <c r="G312" s="19"/>
      <c r="H312" s="8" t="str">
        <f aca="false">IFERROR(__xludf.dummyfunction("IFERROR(INDEX(FILTER(addresses!B:B, (addresses!A:A=F312)*(addresses!C:C=G312)), 1), """")"),"")</f>
        <v/>
      </c>
      <c r="J312" s="10"/>
    </row>
    <row r="313" customFormat="false" ht="15.75" hidden="false" customHeight="false" outlineLevel="0" collapsed="false">
      <c r="B313" s="6" t="str">
        <f aca="false" t="array" ref="B313:B313">IFERROR(xlookup(F313,contacts!A:A,contacts!C:C),"")</f>
        <v/>
      </c>
      <c r="E313" s="19"/>
      <c r="F313" s="8" t="str">
        <f aca="false" t="array" ref="F313:F313">IFERROR(xlookup(E313,contacts!B:B,contacts!A:A),"")</f>
        <v/>
      </c>
      <c r="G313" s="19"/>
      <c r="H313" s="8" t="str">
        <f aca="false">IFERROR(__xludf.dummyfunction("IFERROR(INDEX(FILTER(addresses!B:B, (addresses!A:A=F313)*(addresses!C:C=G313)), 1), """")"),"")</f>
        <v/>
      </c>
      <c r="J313" s="10"/>
    </row>
    <row r="314" customFormat="false" ht="15.75" hidden="false" customHeight="false" outlineLevel="0" collapsed="false">
      <c r="B314" s="6" t="str">
        <f aca="false" t="array" ref="B314:B314">IFERROR(xlookup(F314,contacts!A:A,contacts!C:C),"")</f>
        <v/>
      </c>
      <c r="E314" s="19"/>
      <c r="F314" s="8" t="str">
        <f aca="false" t="array" ref="F314:F314">IFERROR(xlookup(E314,contacts!B:B,contacts!A:A),"")</f>
        <v/>
      </c>
      <c r="G314" s="19"/>
      <c r="H314" s="8" t="str">
        <f aca="false">IFERROR(__xludf.dummyfunction("IFERROR(INDEX(FILTER(addresses!B:B, (addresses!A:A=F314)*(addresses!C:C=G314)), 1), """")"),"")</f>
        <v/>
      </c>
      <c r="J314" s="10"/>
    </row>
    <row r="315" customFormat="false" ht="15.75" hidden="false" customHeight="false" outlineLevel="0" collapsed="false">
      <c r="B315" s="6" t="str">
        <f aca="false" t="array" ref="B315:B315">IFERROR(xlookup(F315,contacts!A:A,contacts!C:C),"")</f>
        <v/>
      </c>
      <c r="E315" s="19"/>
      <c r="F315" s="8" t="str">
        <f aca="false" t="array" ref="F315:F315">IFERROR(xlookup(E315,contacts!B:B,contacts!A:A),"")</f>
        <v/>
      </c>
      <c r="G315" s="19"/>
      <c r="H315" s="8" t="str">
        <f aca="false">IFERROR(__xludf.dummyfunction("IFERROR(INDEX(FILTER(addresses!B:B, (addresses!A:A=F315)*(addresses!C:C=G315)), 1), """")"),"")</f>
        <v/>
      </c>
      <c r="J315" s="10"/>
    </row>
    <row r="316" customFormat="false" ht="15.75" hidden="false" customHeight="false" outlineLevel="0" collapsed="false">
      <c r="B316" s="6" t="str">
        <f aca="false" t="array" ref="B316:B316">IFERROR(xlookup(F316,contacts!A:A,contacts!C:C),"")</f>
        <v/>
      </c>
      <c r="E316" s="19"/>
      <c r="F316" s="8" t="str">
        <f aca="false" t="array" ref="F316:F316">IFERROR(xlookup(E316,contacts!B:B,contacts!A:A),"")</f>
        <v/>
      </c>
      <c r="G316" s="19"/>
      <c r="H316" s="8" t="str">
        <f aca="false">IFERROR(__xludf.dummyfunction("IFERROR(INDEX(FILTER(addresses!B:B, (addresses!A:A=F316)*(addresses!C:C=G316)), 1), """")"),"")</f>
        <v/>
      </c>
      <c r="J316" s="10"/>
    </row>
    <row r="317" customFormat="false" ht="15.75" hidden="false" customHeight="false" outlineLevel="0" collapsed="false">
      <c r="B317" s="6" t="str">
        <f aca="false" t="array" ref="B317:B317">IFERROR(xlookup(F317,contacts!A:A,contacts!C:C),"")</f>
        <v/>
      </c>
      <c r="E317" s="19"/>
      <c r="F317" s="8" t="str">
        <f aca="false" t="array" ref="F317:F317">IFERROR(xlookup(E317,contacts!B:B,contacts!A:A),"")</f>
        <v/>
      </c>
      <c r="G317" s="19"/>
      <c r="H317" s="8" t="str">
        <f aca="false">IFERROR(__xludf.dummyfunction("IFERROR(INDEX(FILTER(addresses!B:B, (addresses!A:A=F317)*(addresses!C:C=G317)), 1), """")"),"")</f>
        <v/>
      </c>
      <c r="J317" s="10"/>
    </row>
    <row r="318" customFormat="false" ht="15.75" hidden="false" customHeight="false" outlineLevel="0" collapsed="false">
      <c r="B318" s="6" t="str">
        <f aca="false" t="array" ref="B318:B318">IFERROR(xlookup(F318,contacts!A:A,contacts!C:C),"")</f>
        <v/>
      </c>
      <c r="E318" s="19"/>
      <c r="F318" s="8" t="str">
        <f aca="false" t="array" ref="F318:F318">IFERROR(xlookup(E318,contacts!B:B,contacts!A:A),"")</f>
        <v/>
      </c>
      <c r="G318" s="19"/>
      <c r="H318" s="8" t="str">
        <f aca="false">IFERROR(__xludf.dummyfunction("IFERROR(INDEX(FILTER(addresses!B:B, (addresses!A:A=F318)*(addresses!C:C=G318)), 1), """")"),"")</f>
        <v/>
      </c>
      <c r="J318" s="10"/>
    </row>
    <row r="319" customFormat="false" ht="15.75" hidden="false" customHeight="false" outlineLevel="0" collapsed="false">
      <c r="B319" s="6" t="str">
        <f aca="false" t="array" ref="B319:B319">IFERROR(xlookup(F319,contacts!A:A,contacts!C:C),"")</f>
        <v/>
      </c>
      <c r="E319" s="19"/>
      <c r="F319" s="8" t="str">
        <f aca="false" t="array" ref="F319:F319">IFERROR(xlookup(E319,contacts!B:B,contacts!A:A),"")</f>
        <v/>
      </c>
      <c r="G319" s="19"/>
      <c r="H319" s="8" t="str">
        <f aca="false">IFERROR(__xludf.dummyfunction("IFERROR(INDEX(FILTER(addresses!B:B, (addresses!A:A=F319)*(addresses!C:C=G319)), 1), """")"),"")</f>
        <v/>
      </c>
      <c r="J319" s="10"/>
    </row>
    <row r="320" customFormat="false" ht="15.75" hidden="false" customHeight="false" outlineLevel="0" collapsed="false">
      <c r="B320" s="6" t="str">
        <f aca="false" t="array" ref="B320:B320">IFERROR(xlookup(F320,contacts!A:A,contacts!C:C),"")</f>
        <v/>
      </c>
      <c r="E320" s="19"/>
      <c r="F320" s="8" t="str">
        <f aca="false" t="array" ref="F320:F320">IFERROR(xlookup(E320,contacts!B:B,contacts!A:A),"")</f>
        <v/>
      </c>
      <c r="G320" s="19"/>
      <c r="H320" s="8" t="str">
        <f aca="false">IFERROR(__xludf.dummyfunction("IFERROR(INDEX(FILTER(addresses!B:B, (addresses!A:A=F320)*(addresses!C:C=G320)), 1), """")"),"")</f>
        <v/>
      </c>
      <c r="J320" s="10"/>
    </row>
    <row r="321" customFormat="false" ht="15.75" hidden="false" customHeight="false" outlineLevel="0" collapsed="false">
      <c r="B321" s="6" t="str">
        <f aca="false" t="array" ref="B321:B321">IFERROR(xlookup(F321,contacts!A:A,contacts!C:C),"")</f>
        <v/>
      </c>
      <c r="E321" s="19"/>
      <c r="F321" s="8" t="str">
        <f aca="false" t="array" ref="F321:F321">IFERROR(xlookup(E321,contacts!B:B,contacts!A:A),"")</f>
        <v/>
      </c>
      <c r="G321" s="19"/>
      <c r="H321" s="8" t="str">
        <f aca="false">IFERROR(__xludf.dummyfunction("IFERROR(INDEX(FILTER(addresses!B:B, (addresses!A:A=F321)*(addresses!C:C=G321)), 1), """")"),"")</f>
        <v/>
      </c>
      <c r="J321" s="10"/>
    </row>
    <row r="322" customFormat="false" ht="15.75" hidden="false" customHeight="false" outlineLevel="0" collapsed="false">
      <c r="B322" s="6" t="str">
        <f aca="false" t="array" ref="B322:B322">IFERROR(xlookup(F322,contacts!A:A,contacts!C:C),"")</f>
        <v/>
      </c>
      <c r="E322" s="19"/>
      <c r="F322" s="8" t="str">
        <f aca="false" t="array" ref="F322:F322">IFERROR(xlookup(E322,contacts!B:B,contacts!A:A),"")</f>
        <v/>
      </c>
      <c r="G322" s="19"/>
      <c r="H322" s="8" t="str">
        <f aca="false">IFERROR(__xludf.dummyfunction("IFERROR(INDEX(FILTER(addresses!B:B, (addresses!A:A=F322)*(addresses!C:C=G322)), 1), """")"),"")</f>
        <v/>
      </c>
      <c r="J322" s="10"/>
    </row>
    <row r="323" customFormat="false" ht="15.75" hidden="false" customHeight="false" outlineLevel="0" collapsed="false">
      <c r="B323" s="6" t="str">
        <f aca="false" t="array" ref="B323:B323">IFERROR(xlookup(F323,contacts!A:A,contacts!C:C),"")</f>
        <v/>
      </c>
      <c r="E323" s="19"/>
      <c r="F323" s="8" t="str">
        <f aca="false" t="array" ref="F323:F323">IFERROR(xlookup(E323,contacts!B:B,contacts!A:A),"")</f>
        <v/>
      </c>
      <c r="G323" s="19"/>
      <c r="H323" s="8" t="str">
        <f aca="false">IFERROR(__xludf.dummyfunction("IFERROR(INDEX(FILTER(addresses!B:B, (addresses!A:A=F323)*(addresses!C:C=G323)), 1), """")"),"")</f>
        <v/>
      </c>
      <c r="J323" s="10"/>
    </row>
    <row r="324" customFormat="false" ht="15.75" hidden="false" customHeight="false" outlineLevel="0" collapsed="false">
      <c r="B324" s="6" t="str">
        <f aca="false" t="array" ref="B324:B324">IFERROR(xlookup(F324,contacts!A:A,contacts!C:C),"")</f>
        <v/>
      </c>
      <c r="E324" s="19"/>
      <c r="F324" s="8" t="str">
        <f aca="false" t="array" ref="F324:F324">IFERROR(xlookup(E324,contacts!B:B,contacts!A:A),"")</f>
        <v/>
      </c>
      <c r="G324" s="19"/>
      <c r="H324" s="8" t="str">
        <f aca="false">IFERROR(__xludf.dummyfunction("IFERROR(INDEX(FILTER(addresses!B:B, (addresses!A:A=F324)*(addresses!C:C=G324)), 1), """")"),"")</f>
        <v/>
      </c>
      <c r="J324" s="10"/>
    </row>
    <row r="325" customFormat="false" ht="15.75" hidden="false" customHeight="false" outlineLevel="0" collapsed="false">
      <c r="B325" s="6" t="str">
        <f aca="false" t="array" ref="B325:B325">IFERROR(xlookup(F325,contacts!A:A,contacts!C:C),"")</f>
        <v/>
      </c>
      <c r="E325" s="19"/>
      <c r="F325" s="8" t="str">
        <f aca="false" t="array" ref="F325:F325">IFERROR(xlookup(E325,contacts!B:B,contacts!A:A),"")</f>
        <v/>
      </c>
      <c r="G325" s="19"/>
      <c r="H325" s="8" t="str">
        <f aca="false">IFERROR(__xludf.dummyfunction("IFERROR(INDEX(FILTER(addresses!B:B, (addresses!A:A=F325)*(addresses!C:C=G325)), 1), """")"),"")</f>
        <v/>
      </c>
      <c r="J325" s="10"/>
    </row>
    <row r="326" customFormat="false" ht="15.75" hidden="false" customHeight="false" outlineLevel="0" collapsed="false">
      <c r="B326" s="6" t="str">
        <f aca="false" t="array" ref="B326:B326">IFERROR(xlookup(F326,contacts!A:A,contacts!C:C),"")</f>
        <v/>
      </c>
      <c r="E326" s="19"/>
      <c r="F326" s="8" t="str">
        <f aca="false" t="array" ref="F326:F326">IFERROR(xlookup(E326,contacts!B:B,contacts!A:A),"")</f>
        <v/>
      </c>
      <c r="G326" s="19"/>
      <c r="H326" s="8" t="str">
        <f aca="false">IFERROR(__xludf.dummyfunction("IFERROR(INDEX(FILTER(addresses!B:B, (addresses!A:A=F326)*(addresses!C:C=G326)), 1), """")"),"")</f>
        <v/>
      </c>
      <c r="J326" s="10"/>
    </row>
    <row r="327" customFormat="false" ht="15.75" hidden="false" customHeight="false" outlineLevel="0" collapsed="false">
      <c r="B327" s="6" t="str">
        <f aca="false" t="array" ref="B327:B327">IFERROR(xlookup(F327,contacts!A:A,contacts!C:C),"")</f>
        <v/>
      </c>
      <c r="E327" s="19"/>
      <c r="F327" s="8" t="str">
        <f aca="false" t="array" ref="F327:F327">IFERROR(xlookup(E327,contacts!B:B,contacts!A:A),"")</f>
        <v/>
      </c>
      <c r="G327" s="19"/>
      <c r="H327" s="8" t="str">
        <f aca="false">IFERROR(__xludf.dummyfunction("IFERROR(INDEX(FILTER(addresses!B:B, (addresses!A:A=F327)*(addresses!C:C=G327)), 1), """")"),"")</f>
        <v/>
      </c>
      <c r="J327" s="10"/>
    </row>
    <row r="328" customFormat="false" ht="15.75" hidden="false" customHeight="false" outlineLevel="0" collapsed="false">
      <c r="B328" s="6" t="str">
        <f aca="false" t="array" ref="B328:B328">IFERROR(xlookup(F328,contacts!A:A,contacts!C:C),"")</f>
        <v/>
      </c>
      <c r="E328" s="19"/>
      <c r="F328" s="8" t="str">
        <f aca="false" t="array" ref="F328:F328">IFERROR(xlookup(E328,contacts!B:B,contacts!A:A),"")</f>
        <v/>
      </c>
      <c r="G328" s="19"/>
      <c r="H328" s="8" t="str">
        <f aca="false">IFERROR(__xludf.dummyfunction("IFERROR(INDEX(FILTER(addresses!B:B, (addresses!A:A=F328)*(addresses!C:C=G328)), 1), """")"),"")</f>
        <v/>
      </c>
      <c r="J328" s="10"/>
    </row>
    <row r="329" customFormat="false" ht="15.75" hidden="false" customHeight="false" outlineLevel="0" collapsed="false">
      <c r="B329" s="6" t="str">
        <f aca="false" t="array" ref="B329:B329">IFERROR(xlookup(F329,contacts!A:A,contacts!C:C),"")</f>
        <v/>
      </c>
      <c r="E329" s="19"/>
      <c r="F329" s="8" t="str">
        <f aca="false" t="array" ref="F329:F329">IFERROR(xlookup(E329,contacts!B:B,contacts!A:A),"")</f>
        <v/>
      </c>
      <c r="G329" s="19"/>
      <c r="H329" s="8" t="str">
        <f aca="false">IFERROR(__xludf.dummyfunction("IFERROR(INDEX(FILTER(addresses!B:B, (addresses!A:A=F329)*(addresses!C:C=G329)), 1), """")"),"")</f>
        <v/>
      </c>
      <c r="J329" s="10"/>
    </row>
    <row r="330" customFormat="false" ht="15.75" hidden="false" customHeight="false" outlineLevel="0" collapsed="false">
      <c r="B330" s="6" t="str">
        <f aca="false" t="array" ref="B330:B330">IFERROR(xlookup(F330,contacts!A:A,contacts!C:C),"")</f>
        <v/>
      </c>
      <c r="E330" s="19"/>
      <c r="F330" s="8" t="str">
        <f aca="false" t="array" ref="F330:F330">IFERROR(xlookup(E330,contacts!B:B,contacts!A:A),"")</f>
        <v/>
      </c>
      <c r="G330" s="19"/>
      <c r="H330" s="8" t="str">
        <f aca="false">IFERROR(__xludf.dummyfunction("IFERROR(INDEX(FILTER(addresses!B:B, (addresses!A:A=F330)*(addresses!C:C=G330)), 1), """")"),"")</f>
        <v/>
      </c>
      <c r="J330" s="10"/>
    </row>
    <row r="331" customFormat="false" ht="15.75" hidden="false" customHeight="false" outlineLevel="0" collapsed="false">
      <c r="B331" s="6" t="str">
        <f aca="false" t="array" ref="B331:B331">IFERROR(xlookup(F331,contacts!A:A,contacts!C:C),"")</f>
        <v/>
      </c>
      <c r="E331" s="19"/>
      <c r="F331" s="8" t="str">
        <f aca="false" t="array" ref="F331:F331">IFERROR(xlookup(E331,contacts!B:B,contacts!A:A),"")</f>
        <v/>
      </c>
      <c r="G331" s="19"/>
      <c r="H331" s="8" t="str">
        <f aca="false">IFERROR(__xludf.dummyfunction("IFERROR(INDEX(FILTER(addresses!B:B, (addresses!A:A=F331)*(addresses!C:C=G331)), 1), """")"),"")</f>
        <v/>
      </c>
      <c r="J331" s="10"/>
    </row>
    <row r="332" customFormat="false" ht="15.75" hidden="false" customHeight="false" outlineLevel="0" collapsed="false">
      <c r="B332" s="6" t="str">
        <f aca="false" t="array" ref="B332:B332">IFERROR(xlookup(F332,contacts!A:A,contacts!C:C),"")</f>
        <v/>
      </c>
      <c r="E332" s="19"/>
      <c r="F332" s="8" t="str">
        <f aca="false" t="array" ref="F332:F332">IFERROR(xlookup(E332,contacts!B:B,contacts!A:A),"")</f>
        <v/>
      </c>
      <c r="G332" s="19"/>
      <c r="H332" s="8" t="str">
        <f aca="false">IFERROR(__xludf.dummyfunction("IFERROR(INDEX(FILTER(addresses!B:B, (addresses!A:A=F332)*(addresses!C:C=G332)), 1), """")"),"")</f>
        <v/>
      </c>
      <c r="J332" s="10"/>
    </row>
    <row r="333" customFormat="false" ht="15.75" hidden="false" customHeight="false" outlineLevel="0" collapsed="false">
      <c r="B333" s="6" t="str">
        <f aca="false" t="array" ref="B333:B333">IFERROR(xlookup(F333,contacts!A:A,contacts!C:C),"")</f>
        <v/>
      </c>
      <c r="E333" s="19"/>
      <c r="F333" s="8" t="str">
        <f aca="false" t="array" ref="F333:F333">IFERROR(xlookup(E333,contacts!B:B,contacts!A:A),"")</f>
        <v/>
      </c>
      <c r="G333" s="19"/>
      <c r="H333" s="8" t="str">
        <f aca="false">IFERROR(__xludf.dummyfunction("IFERROR(INDEX(FILTER(addresses!B:B, (addresses!A:A=F333)*(addresses!C:C=G333)), 1), """")"),"")</f>
        <v/>
      </c>
      <c r="J333" s="10"/>
    </row>
    <row r="334" customFormat="false" ht="15.75" hidden="false" customHeight="false" outlineLevel="0" collapsed="false">
      <c r="B334" s="6" t="str">
        <f aca="false" t="array" ref="B334:B334">IFERROR(xlookup(F334,contacts!A:A,contacts!C:C),"")</f>
        <v/>
      </c>
      <c r="E334" s="19"/>
      <c r="F334" s="8" t="str">
        <f aca="false" t="array" ref="F334:F334">IFERROR(xlookup(E334,contacts!B:B,contacts!A:A),"")</f>
        <v/>
      </c>
      <c r="G334" s="19"/>
      <c r="H334" s="8" t="str">
        <f aca="false">IFERROR(__xludf.dummyfunction("IFERROR(INDEX(FILTER(addresses!B:B, (addresses!A:A=F334)*(addresses!C:C=G334)), 1), """")"),"")</f>
        <v/>
      </c>
      <c r="J334" s="10"/>
    </row>
    <row r="335" customFormat="false" ht="15.75" hidden="false" customHeight="false" outlineLevel="0" collapsed="false">
      <c r="B335" s="6" t="str">
        <f aca="false" t="array" ref="B335:B335">IFERROR(xlookup(F335,contacts!A:A,contacts!C:C),"")</f>
        <v/>
      </c>
      <c r="E335" s="19"/>
      <c r="F335" s="8" t="str">
        <f aca="false" t="array" ref="F335:F335">IFERROR(xlookup(E335,contacts!B:B,contacts!A:A),"")</f>
        <v/>
      </c>
      <c r="G335" s="19"/>
      <c r="H335" s="8" t="str">
        <f aca="false">IFERROR(__xludf.dummyfunction("IFERROR(INDEX(FILTER(addresses!B:B, (addresses!A:A=F335)*(addresses!C:C=G335)), 1), """")"),"")</f>
        <v/>
      </c>
      <c r="J335" s="10"/>
    </row>
    <row r="336" customFormat="false" ht="15.75" hidden="false" customHeight="false" outlineLevel="0" collapsed="false">
      <c r="B336" s="6" t="str">
        <f aca="false" t="array" ref="B336:B336">IFERROR(xlookup(F336,contacts!A:A,contacts!C:C),"")</f>
        <v/>
      </c>
      <c r="E336" s="19"/>
      <c r="F336" s="8" t="str">
        <f aca="false" t="array" ref="F336:F336">IFERROR(xlookup(E336,contacts!B:B,contacts!A:A),"")</f>
        <v/>
      </c>
      <c r="G336" s="19"/>
      <c r="H336" s="8" t="str">
        <f aca="false">IFERROR(__xludf.dummyfunction("IFERROR(INDEX(FILTER(addresses!B:B, (addresses!A:A=F336)*(addresses!C:C=G336)), 1), """")"),"")</f>
        <v/>
      </c>
      <c r="J336" s="10"/>
    </row>
    <row r="337" customFormat="false" ht="15.75" hidden="false" customHeight="false" outlineLevel="0" collapsed="false">
      <c r="B337" s="6" t="str">
        <f aca="false" t="array" ref="B337:B337">IFERROR(xlookup(F337,contacts!A:A,contacts!C:C),"")</f>
        <v/>
      </c>
      <c r="E337" s="19"/>
      <c r="F337" s="8" t="str">
        <f aca="false" t="array" ref="F337:F337">IFERROR(xlookup(E337,contacts!B:B,contacts!A:A),"")</f>
        <v/>
      </c>
      <c r="G337" s="19"/>
      <c r="H337" s="8" t="str">
        <f aca="false">IFERROR(__xludf.dummyfunction("IFERROR(INDEX(FILTER(addresses!B:B, (addresses!A:A=F337)*(addresses!C:C=G337)), 1), """")"),"")</f>
        <v/>
      </c>
      <c r="J337" s="10"/>
    </row>
    <row r="338" customFormat="false" ht="15.75" hidden="false" customHeight="false" outlineLevel="0" collapsed="false">
      <c r="B338" s="6" t="str">
        <f aca="false" t="array" ref="B338:B338">IFERROR(xlookup(F338,contacts!A:A,contacts!C:C),"")</f>
        <v/>
      </c>
      <c r="E338" s="19"/>
      <c r="F338" s="8" t="str">
        <f aca="false" t="array" ref="F338:F338">IFERROR(xlookup(E338,contacts!B:B,contacts!A:A),"")</f>
        <v/>
      </c>
      <c r="G338" s="19"/>
      <c r="H338" s="8" t="str">
        <f aca="false">IFERROR(__xludf.dummyfunction("IFERROR(INDEX(FILTER(addresses!B:B, (addresses!A:A=F338)*(addresses!C:C=G338)), 1), """")"),"")</f>
        <v/>
      </c>
      <c r="J338" s="10"/>
    </row>
    <row r="339" customFormat="false" ht="15.75" hidden="false" customHeight="false" outlineLevel="0" collapsed="false">
      <c r="B339" s="6" t="str">
        <f aca="false" t="array" ref="B339:B339">IFERROR(xlookup(F339,contacts!A:A,contacts!C:C),"")</f>
        <v/>
      </c>
      <c r="E339" s="19"/>
      <c r="F339" s="8" t="str">
        <f aca="false" t="array" ref="F339:F339">IFERROR(xlookup(E339,contacts!B:B,contacts!A:A),"")</f>
        <v/>
      </c>
      <c r="G339" s="19"/>
      <c r="H339" s="8" t="str">
        <f aca="false">IFERROR(__xludf.dummyfunction("IFERROR(INDEX(FILTER(addresses!B:B, (addresses!A:A=F339)*(addresses!C:C=G339)), 1), """")"),"")</f>
        <v/>
      </c>
      <c r="J339" s="10"/>
    </row>
    <row r="340" customFormat="false" ht="15.75" hidden="false" customHeight="false" outlineLevel="0" collapsed="false">
      <c r="B340" s="6" t="str">
        <f aca="false" t="array" ref="B340:B340">IFERROR(xlookup(F340,contacts!A:A,contacts!C:C),"")</f>
        <v/>
      </c>
      <c r="E340" s="19"/>
      <c r="F340" s="8" t="str">
        <f aca="false" t="array" ref="F340:F340">IFERROR(xlookup(E340,contacts!B:B,contacts!A:A),"")</f>
        <v/>
      </c>
      <c r="G340" s="19"/>
      <c r="H340" s="8" t="str">
        <f aca="false">IFERROR(__xludf.dummyfunction("IFERROR(INDEX(FILTER(addresses!B:B, (addresses!A:A=F340)*(addresses!C:C=G340)), 1), """")"),"")</f>
        <v/>
      </c>
      <c r="J340" s="10"/>
    </row>
    <row r="341" customFormat="false" ht="15.75" hidden="false" customHeight="false" outlineLevel="0" collapsed="false">
      <c r="B341" s="6" t="str">
        <f aca="false" t="array" ref="B341:B341">IFERROR(xlookup(F341,contacts!A:A,contacts!C:C),"")</f>
        <v/>
      </c>
      <c r="E341" s="19"/>
      <c r="F341" s="8" t="str">
        <f aca="false" t="array" ref="F341:F341">IFERROR(xlookup(E341,contacts!B:B,contacts!A:A),"")</f>
        <v/>
      </c>
      <c r="G341" s="19"/>
      <c r="H341" s="8" t="str">
        <f aca="false">IFERROR(__xludf.dummyfunction("IFERROR(INDEX(FILTER(addresses!B:B, (addresses!A:A=F341)*(addresses!C:C=G341)), 1), """")"),"")</f>
        <v/>
      </c>
      <c r="J341" s="10"/>
    </row>
    <row r="342" customFormat="false" ht="15.75" hidden="false" customHeight="false" outlineLevel="0" collapsed="false">
      <c r="B342" s="6" t="str">
        <f aca="false" t="array" ref="B342:B342">IFERROR(xlookup(F342,contacts!A:A,contacts!C:C),"")</f>
        <v/>
      </c>
      <c r="E342" s="19"/>
      <c r="F342" s="8" t="str">
        <f aca="false" t="array" ref="F342:F342">IFERROR(xlookup(E342,contacts!B:B,contacts!A:A),"")</f>
        <v/>
      </c>
      <c r="G342" s="19"/>
      <c r="H342" s="8" t="str">
        <f aca="false">IFERROR(__xludf.dummyfunction("IFERROR(INDEX(FILTER(addresses!B:B, (addresses!A:A=F342)*(addresses!C:C=G342)), 1), """")"),"")</f>
        <v/>
      </c>
      <c r="J342" s="10"/>
    </row>
    <row r="343" customFormat="false" ht="15.75" hidden="false" customHeight="false" outlineLevel="0" collapsed="false">
      <c r="B343" s="6" t="str">
        <f aca="false" t="array" ref="B343:B343">IFERROR(xlookup(F343,contacts!A:A,contacts!C:C),"")</f>
        <v/>
      </c>
      <c r="E343" s="19"/>
      <c r="F343" s="8" t="str">
        <f aca="false" t="array" ref="F343:F343">IFERROR(xlookup(E343,contacts!B:B,contacts!A:A),"")</f>
        <v/>
      </c>
      <c r="G343" s="19"/>
      <c r="H343" s="8" t="str">
        <f aca="false">IFERROR(__xludf.dummyfunction("IFERROR(INDEX(FILTER(addresses!B:B, (addresses!A:A=F343)*(addresses!C:C=G343)), 1), """")"),"")</f>
        <v/>
      </c>
      <c r="J343" s="10"/>
    </row>
    <row r="344" customFormat="false" ht="15.75" hidden="false" customHeight="false" outlineLevel="0" collapsed="false">
      <c r="B344" s="6" t="str">
        <f aca="false" t="array" ref="B344:B344">IFERROR(xlookup(F344,contacts!A:A,contacts!C:C),"")</f>
        <v/>
      </c>
      <c r="E344" s="19"/>
      <c r="F344" s="8" t="str">
        <f aca="false" t="array" ref="F344:F344">IFERROR(xlookup(E344,contacts!B:B,contacts!A:A),"")</f>
        <v/>
      </c>
      <c r="G344" s="19"/>
      <c r="H344" s="8" t="str">
        <f aca="false">IFERROR(__xludf.dummyfunction("IFERROR(INDEX(FILTER(addresses!B:B, (addresses!A:A=F344)*(addresses!C:C=G344)), 1), """")"),"")</f>
        <v/>
      </c>
      <c r="J344" s="10"/>
    </row>
    <row r="345" customFormat="false" ht="15.75" hidden="false" customHeight="false" outlineLevel="0" collapsed="false">
      <c r="B345" s="6" t="str">
        <f aca="false" t="array" ref="B345:B345">IFERROR(xlookup(F345,contacts!A:A,contacts!C:C),"")</f>
        <v/>
      </c>
      <c r="E345" s="19"/>
      <c r="F345" s="8" t="str">
        <f aca="false" t="array" ref="F345:F345">IFERROR(xlookup(E345,contacts!B:B,contacts!A:A),"")</f>
        <v/>
      </c>
      <c r="G345" s="19"/>
      <c r="H345" s="8" t="str">
        <f aca="false">IFERROR(__xludf.dummyfunction("IFERROR(INDEX(FILTER(addresses!B:B, (addresses!A:A=F345)*(addresses!C:C=G345)), 1), """")"),"")</f>
        <v/>
      </c>
      <c r="J345" s="10"/>
    </row>
    <row r="346" customFormat="false" ht="15.75" hidden="false" customHeight="false" outlineLevel="0" collapsed="false">
      <c r="B346" s="6" t="str">
        <f aca="false" t="array" ref="B346:B346">IFERROR(xlookup(F346,contacts!A:A,contacts!C:C),"")</f>
        <v/>
      </c>
      <c r="E346" s="19"/>
      <c r="F346" s="8" t="str">
        <f aca="false" t="array" ref="F346:F346">IFERROR(xlookup(E346,contacts!B:B,contacts!A:A),"")</f>
        <v/>
      </c>
      <c r="G346" s="19"/>
      <c r="H346" s="8" t="str">
        <f aca="false">IFERROR(__xludf.dummyfunction("IFERROR(INDEX(FILTER(addresses!B:B, (addresses!A:A=F346)*(addresses!C:C=G346)), 1), """")"),"")</f>
        <v/>
      </c>
      <c r="J346" s="10"/>
    </row>
    <row r="347" customFormat="false" ht="15.75" hidden="false" customHeight="false" outlineLevel="0" collapsed="false">
      <c r="B347" s="6" t="str">
        <f aca="false" t="array" ref="B347:B347">IFERROR(xlookup(F347,contacts!A:A,contacts!C:C),"")</f>
        <v/>
      </c>
      <c r="E347" s="19"/>
      <c r="F347" s="8" t="str">
        <f aca="false" t="array" ref="F347:F347">IFERROR(xlookup(E347,contacts!B:B,contacts!A:A),"")</f>
        <v/>
      </c>
      <c r="G347" s="19"/>
      <c r="H347" s="8" t="str">
        <f aca="false">IFERROR(__xludf.dummyfunction("IFERROR(INDEX(FILTER(addresses!B:B, (addresses!A:A=F347)*(addresses!C:C=G347)), 1), """")"),"")</f>
        <v/>
      </c>
      <c r="J347" s="10"/>
    </row>
    <row r="348" customFormat="false" ht="15.75" hidden="false" customHeight="false" outlineLevel="0" collapsed="false">
      <c r="B348" s="6" t="str">
        <f aca="false" t="array" ref="B348:B348">IFERROR(xlookup(F348,contacts!A:A,contacts!C:C),"")</f>
        <v/>
      </c>
      <c r="E348" s="19"/>
      <c r="F348" s="8" t="str">
        <f aca="false" t="array" ref="F348:F348">IFERROR(xlookup(E348,contacts!B:B,contacts!A:A),"")</f>
        <v/>
      </c>
      <c r="G348" s="19"/>
      <c r="H348" s="8" t="str">
        <f aca="false">IFERROR(__xludf.dummyfunction("IFERROR(INDEX(FILTER(addresses!B:B, (addresses!A:A=F348)*(addresses!C:C=G348)), 1), """")"),"")</f>
        <v/>
      </c>
      <c r="J348" s="10"/>
    </row>
    <row r="349" customFormat="false" ht="15.75" hidden="false" customHeight="false" outlineLevel="0" collapsed="false">
      <c r="B349" s="6" t="str">
        <f aca="false" t="array" ref="B349:B349">IFERROR(xlookup(F349,contacts!A:A,contacts!C:C),"")</f>
        <v/>
      </c>
      <c r="E349" s="19"/>
      <c r="F349" s="8" t="str">
        <f aca="false" t="array" ref="F349:F349">IFERROR(xlookup(E349,contacts!B:B,contacts!A:A),"")</f>
        <v/>
      </c>
      <c r="G349" s="19"/>
      <c r="H349" s="8" t="str">
        <f aca="false">IFERROR(__xludf.dummyfunction("IFERROR(INDEX(FILTER(addresses!B:B, (addresses!A:A=F349)*(addresses!C:C=G349)), 1), """")"),"")</f>
        <v/>
      </c>
      <c r="J349" s="10"/>
    </row>
    <row r="350" customFormat="false" ht="15.75" hidden="false" customHeight="false" outlineLevel="0" collapsed="false">
      <c r="B350" s="6" t="str">
        <f aca="false" t="array" ref="B350:B350">IFERROR(xlookup(F350,contacts!A:A,contacts!C:C),"")</f>
        <v/>
      </c>
      <c r="E350" s="19"/>
      <c r="F350" s="8" t="str">
        <f aca="false" t="array" ref="F350:F350">IFERROR(xlookup(E350,contacts!B:B,contacts!A:A),"")</f>
        <v/>
      </c>
      <c r="G350" s="19"/>
      <c r="H350" s="8" t="str">
        <f aca="false">IFERROR(__xludf.dummyfunction("IFERROR(INDEX(FILTER(addresses!B:B, (addresses!A:A=F350)*(addresses!C:C=G350)), 1), """")"),"")</f>
        <v/>
      </c>
      <c r="J350" s="10"/>
    </row>
    <row r="351" customFormat="false" ht="15.75" hidden="false" customHeight="false" outlineLevel="0" collapsed="false">
      <c r="B351" s="6" t="str">
        <f aca="false" t="array" ref="B351:B351">IFERROR(xlookup(F351,contacts!A:A,contacts!C:C),"")</f>
        <v/>
      </c>
      <c r="E351" s="19"/>
      <c r="F351" s="8" t="str">
        <f aca="false" t="array" ref="F351:F351">IFERROR(xlookup(E351,contacts!B:B,contacts!A:A),"")</f>
        <v/>
      </c>
      <c r="G351" s="19"/>
      <c r="H351" s="8" t="str">
        <f aca="false">IFERROR(__xludf.dummyfunction("IFERROR(INDEX(FILTER(addresses!B:B, (addresses!A:A=F351)*(addresses!C:C=G351)), 1), """")"),"")</f>
        <v/>
      </c>
      <c r="J351" s="10"/>
    </row>
    <row r="352" customFormat="false" ht="15.75" hidden="false" customHeight="false" outlineLevel="0" collapsed="false">
      <c r="B352" s="6" t="str">
        <f aca="false" t="array" ref="B352:B352">IFERROR(xlookup(F352,contacts!A:A,contacts!C:C),"")</f>
        <v/>
      </c>
      <c r="E352" s="19"/>
      <c r="F352" s="8" t="str">
        <f aca="false" t="array" ref="F352:F352">IFERROR(xlookup(E352,contacts!B:B,contacts!A:A),"")</f>
        <v/>
      </c>
      <c r="G352" s="19"/>
      <c r="H352" s="8" t="str">
        <f aca="false">IFERROR(__xludf.dummyfunction("IFERROR(INDEX(FILTER(addresses!B:B, (addresses!A:A=F352)*(addresses!C:C=G352)), 1), """")"),"")</f>
        <v/>
      </c>
      <c r="J352" s="10"/>
    </row>
    <row r="353" customFormat="false" ht="15.75" hidden="false" customHeight="false" outlineLevel="0" collapsed="false">
      <c r="B353" s="6" t="str">
        <f aca="false" t="array" ref="B353:B353">IFERROR(xlookup(F353,contacts!A:A,contacts!C:C),"")</f>
        <v/>
      </c>
      <c r="E353" s="19"/>
      <c r="F353" s="8" t="str">
        <f aca="false" t="array" ref="F353:F353">IFERROR(xlookup(E353,contacts!B:B,contacts!A:A),"")</f>
        <v/>
      </c>
      <c r="G353" s="19"/>
      <c r="H353" s="8" t="str">
        <f aca="false">IFERROR(__xludf.dummyfunction("IFERROR(INDEX(FILTER(addresses!B:B, (addresses!A:A=F353)*(addresses!C:C=G353)), 1), """")"),"")</f>
        <v/>
      </c>
      <c r="J353" s="10"/>
    </row>
    <row r="354" customFormat="false" ht="15.75" hidden="false" customHeight="false" outlineLevel="0" collapsed="false">
      <c r="B354" s="6" t="str">
        <f aca="false" t="array" ref="B354:B354">IFERROR(xlookup(F354,contacts!A:A,contacts!C:C),"")</f>
        <v/>
      </c>
      <c r="E354" s="19"/>
      <c r="F354" s="8" t="str">
        <f aca="false" t="array" ref="F354:F354">IFERROR(xlookup(E354,contacts!B:B,contacts!A:A),"")</f>
        <v/>
      </c>
      <c r="G354" s="19"/>
      <c r="H354" s="8" t="str">
        <f aca="false">IFERROR(__xludf.dummyfunction("IFERROR(INDEX(FILTER(addresses!B:B, (addresses!A:A=F354)*(addresses!C:C=G354)), 1), """")"),"")</f>
        <v/>
      </c>
      <c r="J354" s="10"/>
    </row>
    <row r="355" customFormat="false" ht="15.75" hidden="false" customHeight="false" outlineLevel="0" collapsed="false">
      <c r="B355" s="6" t="str">
        <f aca="false" t="array" ref="B355:B355">IFERROR(xlookup(F355,contacts!A:A,contacts!C:C),"")</f>
        <v/>
      </c>
      <c r="E355" s="19"/>
      <c r="F355" s="8" t="str">
        <f aca="false" t="array" ref="F355:F355">IFERROR(xlookup(E355,contacts!B:B,contacts!A:A),"")</f>
        <v/>
      </c>
      <c r="G355" s="19"/>
      <c r="H355" s="8" t="str">
        <f aca="false">IFERROR(__xludf.dummyfunction("IFERROR(INDEX(FILTER(addresses!B:B, (addresses!A:A=F355)*(addresses!C:C=G355)), 1), """")"),"")</f>
        <v/>
      </c>
      <c r="J355" s="10"/>
    </row>
    <row r="356" customFormat="false" ht="15.75" hidden="false" customHeight="false" outlineLevel="0" collapsed="false">
      <c r="B356" s="6" t="str">
        <f aca="false" t="array" ref="B356:B356">IFERROR(xlookup(F356,contacts!A:A,contacts!C:C),"")</f>
        <v/>
      </c>
      <c r="E356" s="19"/>
      <c r="F356" s="8" t="str">
        <f aca="false" t="array" ref="F356:F356">IFERROR(xlookup(E356,contacts!B:B,contacts!A:A),"")</f>
        <v/>
      </c>
      <c r="G356" s="19"/>
      <c r="H356" s="8" t="str">
        <f aca="false">IFERROR(__xludf.dummyfunction("IFERROR(INDEX(FILTER(addresses!B:B, (addresses!A:A=F356)*(addresses!C:C=G356)), 1), """")"),"")</f>
        <v/>
      </c>
      <c r="J356" s="10"/>
    </row>
    <row r="357" customFormat="false" ht="15.75" hidden="false" customHeight="false" outlineLevel="0" collapsed="false">
      <c r="B357" s="6" t="str">
        <f aca="false" t="array" ref="B357:B357">IFERROR(xlookup(F357,contacts!A:A,contacts!C:C),"")</f>
        <v/>
      </c>
      <c r="E357" s="19"/>
      <c r="F357" s="8" t="str">
        <f aca="false" t="array" ref="F357:F357">IFERROR(xlookup(E357,contacts!B:B,contacts!A:A),"")</f>
        <v/>
      </c>
      <c r="G357" s="19"/>
      <c r="H357" s="8" t="str">
        <f aca="false">IFERROR(__xludf.dummyfunction("IFERROR(INDEX(FILTER(addresses!B:B, (addresses!A:A=F357)*(addresses!C:C=G357)), 1), """")"),"")</f>
        <v/>
      </c>
      <c r="J357" s="10"/>
    </row>
    <row r="358" customFormat="false" ht="15.75" hidden="false" customHeight="false" outlineLevel="0" collapsed="false">
      <c r="B358" s="6" t="str">
        <f aca="false" t="array" ref="B358:B358">IFERROR(xlookup(F358,contacts!A:A,contacts!C:C),"")</f>
        <v/>
      </c>
      <c r="E358" s="19"/>
      <c r="F358" s="8" t="str">
        <f aca="false" t="array" ref="F358:F358">IFERROR(xlookup(E358,contacts!B:B,contacts!A:A),"")</f>
        <v/>
      </c>
      <c r="G358" s="19"/>
      <c r="H358" s="8" t="str">
        <f aca="false">IFERROR(__xludf.dummyfunction("IFERROR(INDEX(FILTER(addresses!B:B, (addresses!A:A=F358)*(addresses!C:C=G358)), 1), """")"),"")</f>
        <v/>
      </c>
      <c r="J358" s="10"/>
    </row>
    <row r="359" customFormat="false" ht="15.75" hidden="false" customHeight="false" outlineLevel="0" collapsed="false">
      <c r="B359" s="6" t="str">
        <f aca="false" t="array" ref="B359:B359">IFERROR(xlookup(F359,contacts!A:A,contacts!C:C),"")</f>
        <v/>
      </c>
      <c r="E359" s="19"/>
      <c r="F359" s="8" t="str">
        <f aca="false" t="array" ref="F359:F359">IFERROR(xlookup(E359,contacts!B:B,contacts!A:A),"")</f>
        <v/>
      </c>
      <c r="G359" s="19"/>
      <c r="H359" s="8" t="str">
        <f aca="false">IFERROR(__xludf.dummyfunction("IFERROR(INDEX(FILTER(addresses!B:B, (addresses!A:A=F359)*(addresses!C:C=G359)), 1), """")"),"")</f>
        <v/>
      </c>
      <c r="J359" s="10"/>
    </row>
    <row r="360" customFormat="false" ht="15.75" hidden="false" customHeight="false" outlineLevel="0" collapsed="false">
      <c r="B360" s="6" t="str">
        <f aca="false" t="array" ref="B360:B360">IFERROR(xlookup(F360,contacts!A:A,contacts!C:C),"")</f>
        <v/>
      </c>
      <c r="E360" s="19"/>
      <c r="F360" s="8" t="str">
        <f aca="false" t="array" ref="F360:F360">IFERROR(xlookup(E360,contacts!B:B,contacts!A:A),"")</f>
        <v/>
      </c>
      <c r="G360" s="19"/>
      <c r="H360" s="8" t="str">
        <f aca="false">IFERROR(__xludf.dummyfunction("IFERROR(INDEX(FILTER(addresses!B:B, (addresses!A:A=F360)*(addresses!C:C=G360)), 1), """")"),"")</f>
        <v/>
      </c>
      <c r="J360" s="10"/>
    </row>
    <row r="361" customFormat="false" ht="15.75" hidden="false" customHeight="false" outlineLevel="0" collapsed="false">
      <c r="B361" s="6" t="str">
        <f aca="false" t="array" ref="B361:B361">IFERROR(xlookup(F361,contacts!A:A,contacts!C:C),"")</f>
        <v/>
      </c>
      <c r="E361" s="19"/>
      <c r="F361" s="8" t="str">
        <f aca="false" t="array" ref="F361:F361">IFERROR(xlookup(E361,contacts!B:B,contacts!A:A),"")</f>
        <v/>
      </c>
      <c r="G361" s="19"/>
      <c r="H361" s="8" t="str">
        <f aca="false">IFERROR(__xludf.dummyfunction("IFERROR(INDEX(FILTER(addresses!B:B, (addresses!A:A=F361)*(addresses!C:C=G361)), 1), """")"),"")</f>
        <v/>
      </c>
      <c r="J361" s="10"/>
    </row>
    <row r="362" customFormat="false" ht="15.75" hidden="false" customHeight="false" outlineLevel="0" collapsed="false">
      <c r="B362" s="6" t="str">
        <f aca="false" t="array" ref="B362:B362">IFERROR(xlookup(F362,contacts!A:A,contacts!C:C),"")</f>
        <v/>
      </c>
      <c r="E362" s="19"/>
      <c r="F362" s="8" t="str">
        <f aca="false" t="array" ref="F362:F362">IFERROR(xlookup(E362,contacts!B:B,contacts!A:A),"")</f>
        <v/>
      </c>
      <c r="G362" s="19"/>
      <c r="H362" s="8" t="str">
        <f aca="false">IFERROR(__xludf.dummyfunction("IFERROR(INDEX(FILTER(addresses!B:B, (addresses!A:A=F362)*(addresses!C:C=G362)), 1), """")"),"")</f>
        <v/>
      </c>
      <c r="J362" s="10"/>
    </row>
    <row r="363" customFormat="false" ht="15.75" hidden="false" customHeight="false" outlineLevel="0" collapsed="false">
      <c r="B363" s="6" t="str">
        <f aca="false" t="array" ref="B363:B363">IFERROR(xlookup(F363,contacts!A:A,contacts!C:C),"")</f>
        <v/>
      </c>
      <c r="E363" s="19"/>
      <c r="F363" s="8" t="str">
        <f aca="false" t="array" ref="F363:F363">IFERROR(xlookup(E363,contacts!B:B,contacts!A:A),"")</f>
        <v/>
      </c>
      <c r="G363" s="19"/>
      <c r="H363" s="8" t="str">
        <f aca="false">IFERROR(__xludf.dummyfunction("IFERROR(INDEX(FILTER(addresses!B:B, (addresses!A:A=F363)*(addresses!C:C=G363)), 1), """")"),"")</f>
        <v/>
      </c>
      <c r="J363" s="10"/>
    </row>
    <row r="364" customFormat="false" ht="15.75" hidden="false" customHeight="false" outlineLevel="0" collapsed="false">
      <c r="B364" s="6" t="str">
        <f aca="false" t="array" ref="B364:B364">IFERROR(xlookup(F364,contacts!A:A,contacts!C:C),"")</f>
        <v/>
      </c>
      <c r="E364" s="19"/>
      <c r="F364" s="8" t="str">
        <f aca="false" t="array" ref="F364:F364">IFERROR(xlookup(E364,contacts!B:B,contacts!A:A),"")</f>
        <v/>
      </c>
      <c r="G364" s="19"/>
      <c r="H364" s="8" t="str">
        <f aca="false">IFERROR(__xludf.dummyfunction("IFERROR(INDEX(FILTER(addresses!B:B, (addresses!A:A=F364)*(addresses!C:C=G364)), 1), """")"),"")</f>
        <v/>
      </c>
      <c r="J364" s="10"/>
    </row>
    <row r="365" customFormat="false" ht="15.75" hidden="false" customHeight="false" outlineLevel="0" collapsed="false">
      <c r="B365" s="6" t="str">
        <f aca="false" t="array" ref="B365:B365">IFERROR(xlookup(F365,contacts!A:A,contacts!C:C),"")</f>
        <v/>
      </c>
      <c r="E365" s="19"/>
      <c r="F365" s="8" t="str">
        <f aca="false" t="array" ref="F365:F365">IFERROR(xlookup(E365,contacts!B:B,contacts!A:A),"")</f>
        <v/>
      </c>
      <c r="G365" s="19"/>
      <c r="H365" s="8" t="str">
        <f aca="false">IFERROR(__xludf.dummyfunction("IFERROR(INDEX(FILTER(addresses!B:B, (addresses!A:A=F365)*(addresses!C:C=G365)), 1), """")"),"")</f>
        <v/>
      </c>
      <c r="J365" s="10"/>
    </row>
    <row r="366" customFormat="false" ht="15.75" hidden="false" customHeight="false" outlineLevel="0" collapsed="false">
      <c r="B366" s="6" t="str">
        <f aca="false" t="array" ref="B366:B366">IFERROR(xlookup(F366,contacts!A:A,contacts!C:C),"")</f>
        <v/>
      </c>
      <c r="E366" s="19"/>
      <c r="F366" s="8" t="str">
        <f aca="false" t="array" ref="F366:F366">IFERROR(xlookup(E366,contacts!B:B,contacts!A:A),"")</f>
        <v/>
      </c>
      <c r="G366" s="19"/>
      <c r="H366" s="8" t="str">
        <f aca="false">IFERROR(__xludf.dummyfunction("IFERROR(INDEX(FILTER(addresses!B:B, (addresses!A:A=F366)*(addresses!C:C=G366)), 1), """")"),"")</f>
        <v/>
      </c>
      <c r="J366" s="10"/>
    </row>
    <row r="367" customFormat="false" ht="15.75" hidden="false" customHeight="false" outlineLevel="0" collapsed="false">
      <c r="B367" s="6" t="str">
        <f aca="false" t="array" ref="B367:B367">IFERROR(xlookup(F367,contacts!A:A,contacts!C:C),"")</f>
        <v/>
      </c>
      <c r="E367" s="19"/>
      <c r="F367" s="8" t="str">
        <f aca="false" t="array" ref="F367:F367">IFERROR(xlookup(E367,contacts!B:B,contacts!A:A),"")</f>
        <v/>
      </c>
      <c r="G367" s="19"/>
      <c r="H367" s="8" t="str">
        <f aca="false">IFERROR(__xludf.dummyfunction("IFERROR(INDEX(FILTER(addresses!B:B, (addresses!A:A=F367)*(addresses!C:C=G367)), 1), """")"),"")</f>
        <v/>
      </c>
      <c r="J367" s="10"/>
    </row>
    <row r="368" customFormat="false" ht="15.75" hidden="false" customHeight="false" outlineLevel="0" collapsed="false">
      <c r="B368" s="6" t="str">
        <f aca="false" t="array" ref="B368:B368">IFERROR(xlookup(F368,contacts!A:A,contacts!C:C),"")</f>
        <v/>
      </c>
      <c r="E368" s="19"/>
      <c r="F368" s="8" t="str">
        <f aca="false" t="array" ref="F368:F368">IFERROR(xlookup(E368,contacts!B:B,contacts!A:A),"")</f>
        <v/>
      </c>
      <c r="G368" s="19"/>
      <c r="H368" s="8" t="str">
        <f aca="false">IFERROR(__xludf.dummyfunction("IFERROR(INDEX(FILTER(addresses!B:B, (addresses!A:A=F368)*(addresses!C:C=G368)), 1), """")"),"")</f>
        <v/>
      </c>
      <c r="J368" s="10"/>
    </row>
    <row r="369" customFormat="false" ht="15.75" hidden="false" customHeight="false" outlineLevel="0" collapsed="false">
      <c r="B369" s="6" t="str">
        <f aca="false" t="array" ref="B369:B369">IFERROR(xlookup(F369,contacts!A:A,contacts!C:C),"")</f>
        <v/>
      </c>
      <c r="E369" s="19"/>
      <c r="F369" s="8" t="str">
        <f aca="false" t="array" ref="F369:F369">IFERROR(xlookup(E369,contacts!B:B,contacts!A:A),"")</f>
        <v/>
      </c>
      <c r="G369" s="19"/>
      <c r="H369" s="8" t="str">
        <f aca="false">IFERROR(__xludf.dummyfunction("IFERROR(INDEX(FILTER(addresses!B:B, (addresses!A:A=F369)*(addresses!C:C=G369)), 1), """")"),"")</f>
        <v/>
      </c>
      <c r="J369" s="10"/>
    </row>
    <row r="370" customFormat="false" ht="15.75" hidden="false" customHeight="false" outlineLevel="0" collapsed="false">
      <c r="B370" s="6" t="str">
        <f aca="false" t="array" ref="B370:B370">IFERROR(xlookup(F370,contacts!A:A,contacts!C:C),"")</f>
        <v/>
      </c>
      <c r="E370" s="19"/>
      <c r="F370" s="8" t="str">
        <f aca="false" t="array" ref="F370:F370">IFERROR(xlookup(E370,contacts!B:B,contacts!A:A),"")</f>
        <v/>
      </c>
      <c r="G370" s="19"/>
      <c r="H370" s="8" t="str">
        <f aca="false">IFERROR(__xludf.dummyfunction("IFERROR(INDEX(FILTER(addresses!B:B, (addresses!A:A=F370)*(addresses!C:C=G370)), 1), """")"),"")</f>
        <v/>
      </c>
      <c r="J370" s="10"/>
    </row>
    <row r="371" customFormat="false" ht="15.75" hidden="false" customHeight="false" outlineLevel="0" collapsed="false">
      <c r="B371" s="6" t="str">
        <f aca="false" t="array" ref="B371:B371">IFERROR(xlookup(F371,contacts!A:A,contacts!C:C),"")</f>
        <v/>
      </c>
      <c r="E371" s="19"/>
      <c r="F371" s="8" t="str">
        <f aca="false" t="array" ref="F371:F371">IFERROR(xlookup(E371,contacts!B:B,contacts!A:A),"")</f>
        <v/>
      </c>
      <c r="G371" s="19"/>
      <c r="H371" s="8" t="str">
        <f aca="false">IFERROR(__xludf.dummyfunction("IFERROR(INDEX(FILTER(addresses!B:B, (addresses!A:A=F371)*(addresses!C:C=G371)), 1), """")"),"")</f>
        <v/>
      </c>
      <c r="J371" s="10"/>
    </row>
    <row r="372" customFormat="false" ht="15.75" hidden="false" customHeight="false" outlineLevel="0" collapsed="false">
      <c r="B372" s="6" t="str">
        <f aca="false" t="array" ref="B372:B372">IFERROR(xlookup(F372,contacts!A:A,contacts!C:C),"")</f>
        <v/>
      </c>
      <c r="E372" s="19"/>
      <c r="F372" s="8" t="str">
        <f aca="false" t="array" ref="F372:F372">IFERROR(xlookup(E372,contacts!B:B,contacts!A:A),"")</f>
        <v/>
      </c>
      <c r="G372" s="19"/>
      <c r="H372" s="8" t="str">
        <f aca="false">IFERROR(__xludf.dummyfunction("IFERROR(INDEX(FILTER(addresses!B:B, (addresses!A:A=F372)*(addresses!C:C=G372)), 1), """")"),"")</f>
        <v/>
      </c>
      <c r="J372" s="10"/>
    </row>
    <row r="373" customFormat="false" ht="15.75" hidden="false" customHeight="false" outlineLevel="0" collapsed="false">
      <c r="B373" s="6" t="str">
        <f aca="false" t="array" ref="B373:B373">IFERROR(xlookup(F373,contacts!A:A,contacts!C:C),"")</f>
        <v/>
      </c>
      <c r="E373" s="19"/>
      <c r="F373" s="8" t="str">
        <f aca="false" t="array" ref="F373:F373">IFERROR(xlookup(E373,contacts!B:B,contacts!A:A),"")</f>
        <v/>
      </c>
      <c r="G373" s="19"/>
      <c r="H373" s="8" t="str">
        <f aca="false">IFERROR(__xludf.dummyfunction("IFERROR(INDEX(FILTER(addresses!B:B, (addresses!A:A=F373)*(addresses!C:C=G373)), 1), """")"),"")</f>
        <v/>
      </c>
      <c r="J373" s="10"/>
    </row>
    <row r="374" customFormat="false" ht="15.75" hidden="false" customHeight="false" outlineLevel="0" collapsed="false">
      <c r="B374" s="6" t="str">
        <f aca="false" t="array" ref="B374:B374">IFERROR(xlookup(F374,contacts!A:A,contacts!C:C),"")</f>
        <v/>
      </c>
      <c r="E374" s="19"/>
      <c r="F374" s="8" t="str">
        <f aca="false" t="array" ref="F374:F374">IFERROR(xlookup(E374,contacts!B:B,contacts!A:A),"")</f>
        <v/>
      </c>
      <c r="G374" s="19"/>
      <c r="H374" s="8" t="str">
        <f aca="false">IFERROR(__xludf.dummyfunction("IFERROR(INDEX(FILTER(addresses!B:B, (addresses!A:A=F374)*(addresses!C:C=G374)), 1), """")"),"")</f>
        <v/>
      </c>
      <c r="J374" s="10"/>
    </row>
    <row r="375" customFormat="false" ht="15.75" hidden="false" customHeight="false" outlineLevel="0" collapsed="false">
      <c r="B375" s="6" t="str">
        <f aca="false" t="array" ref="B375:B375">IFERROR(xlookup(F375,contacts!A:A,contacts!C:C),"")</f>
        <v/>
      </c>
      <c r="E375" s="19"/>
      <c r="F375" s="8" t="str">
        <f aca="false" t="array" ref="F375:F375">IFERROR(xlookup(E375,contacts!B:B,contacts!A:A),"")</f>
        <v/>
      </c>
      <c r="G375" s="19"/>
      <c r="H375" s="8" t="str">
        <f aca="false">IFERROR(__xludf.dummyfunction("IFERROR(INDEX(FILTER(addresses!B:B, (addresses!A:A=F375)*(addresses!C:C=G375)), 1), """")"),"")</f>
        <v/>
      </c>
      <c r="J375" s="10"/>
    </row>
    <row r="376" customFormat="false" ht="15.75" hidden="false" customHeight="false" outlineLevel="0" collapsed="false">
      <c r="B376" s="6" t="str">
        <f aca="false" t="array" ref="B376:B376">IFERROR(xlookup(F376,contacts!A:A,contacts!C:C),"")</f>
        <v/>
      </c>
      <c r="E376" s="19"/>
      <c r="F376" s="8" t="str">
        <f aca="false" t="array" ref="F376:F376">IFERROR(xlookup(E376,contacts!B:B,contacts!A:A),"")</f>
        <v/>
      </c>
      <c r="G376" s="19"/>
      <c r="H376" s="8" t="str">
        <f aca="false">IFERROR(__xludf.dummyfunction("IFERROR(INDEX(FILTER(addresses!B:B, (addresses!A:A=F376)*(addresses!C:C=G376)), 1), """")"),"")</f>
        <v/>
      </c>
      <c r="J376" s="10"/>
    </row>
    <row r="377" customFormat="false" ht="15.75" hidden="false" customHeight="false" outlineLevel="0" collapsed="false">
      <c r="B377" s="6" t="str">
        <f aca="false" t="array" ref="B377:B377">IFERROR(xlookup(F377,contacts!A:A,contacts!C:C),"")</f>
        <v/>
      </c>
      <c r="E377" s="19"/>
      <c r="F377" s="8" t="str">
        <f aca="false" t="array" ref="F377:F377">IFERROR(xlookup(E377,contacts!B:B,contacts!A:A),"")</f>
        <v/>
      </c>
      <c r="G377" s="19"/>
      <c r="H377" s="8" t="str">
        <f aca="false">IFERROR(__xludf.dummyfunction("IFERROR(INDEX(FILTER(addresses!B:B, (addresses!A:A=F377)*(addresses!C:C=G377)), 1), """")"),"")</f>
        <v/>
      </c>
      <c r="J377" s="10"/>
    </row>
    <row r="378" customFormat="false" ht="15.75" hidden="false" customHeight="false" outlineLevel="0" collapsed="false">
      <c r="B378" s="6" t="str">
        <f aca="false" t="array" ref="B378:B378">IFERROR(xlookup(F378,contacts!A:A,contacts!C:C),"")</f>
        <v/>
      </c>
      <c r="E378" s="19"/>
      <c r="F378" s="8" t="str">
        <f aca="false" t="array" ref="F378:F378">IFERROR(xlookup(E378,contacts!B:B,contacts!A:A),"")</f>
        <v/>
      </c>
      <c r="G378" s="19"/>
      <c r="H378" s="8" t="str">
        <f aca="false">IFERROR(__xludf.dummyfunction("IFERROR(INDEX(FILTER(addresses!B:B, (addresses!A:A=F378)*(addresses!C:C=G378)), 1), """")"),"")</f>
        <v/>
      </c>
      <c r="J378" s="10"/>
    </row>
    <row r="379" customFormat="false" ht="15.75" hidden="false" customHeight="false" outlineLevel="0" collapsed="false">
      <c r="B379" s="6" t="str">
        <f aca="false" t="array" ref="B379:B379">IFERROR(xlookup(F379,contacts!A:A,contacts!C:C),"")</f>
        <v/>
      </c>
      <c r="E379" s="19"/>
      <c r="F379" s="8" t="str">
        <f aca="false" t="array" ref="F379:F379">IFERROR(xlookup(E379,contacts!B:B,contacts!A:A),"")</f>
        <v/>
      </c>
      <c r="G379" s="19"/>
      <c r="H379" s="8" t="str">
        <f aca="false">IFERROR(__xludf.dummyfunction("IFERROR(INDEX(FILTER(addresses!B:B, (addresses!A:A=F379)*(addresses!C:C=G379)), 1), """")"),"")</f>
        <v/>
      </c>
      <c r="J379" s="10"/>
    </row>
    <row r="380" customFormat="false" ht="15.75" hidden="false" customHeight="false" outlineLevel="0" collapsed="false">
      <c r="B380" s="6" t="str">
        <f aca="false" t="array" ref="B380:B380">IFERROR(xlookup(F380,contacts!A:A,contacts!C:C),"")</f>
        <v/>
      </c>
      <c r="E380" s="19"/>
      <c r="F380" s="8" t="str">
        <f aca="false" t="array" ref="F380:F380">IFERROR(xlookup(E380,contacts!B:B,contacts!A:A),"")</f>
        <v/>
      </c>
      <c r="G380" s="19"/>
      <c r="H380" s="8" t="str">
        <f aca="false">IFERROR(__xludf.dummyfunction("IFERROR(INDEX(FILTER(addresses!B:B, (addresses!A:A=F380)*(addresses!C:C=G380)), 1), """")"),"")</f>
        <v/>
      </c>
      <c r="J380" s="10"/>
    </row>
    <row r="381" customFormat="false" ht="15.75" hidden="false" customHeight="false" outlineLevel="0" collapsed="false">
      <c r="B381" s="6" t="str">
        <f aca="false" t="array" ref="B381:B381">IFERROR(xlookup(F381,contacts!A:A,contacts!C:C),"")</f>
        <v/>
      </c>
      <c r="E381" s="19"/>
      <c r="F381" s="8" t="str">
        <f aca="false" t="array" ref="F381:F381">IFERROR(xlookup(E381,contacts!B:B,contacts!A:A),"")</f>
        <v/>
      </c>
      <c r="G381" s="19"/>
      <c r="H381" s="8" t="str">
        <f aca="false">IFERROR(__xludf.dummyfunction("IFERROR(INDEX(FILTER(addresses!B:B, (addresses!A:A=F381)*(addresses!C:C=G381)), 1), """")"),"")</f>
        <v/>
      </c>
      <c r="J381" s="10"/>
    </row>
    <row r="382" customFormat="false" ht="15.75" hidden="false" customHeight="false" outlineLevel="0" collapsed="false">
      <c r="B382" s="6" t="str">
        <f aca="false" t="array" ref="B382:B382">IFERROR(xlookup(F382,contacts!A:A,contacts!C:C),"")</f>
        <v/>
      </c>
      <c r="E382" s="19"/>
      <c r="F382" s="8" t="str">
        <f aca="false" t="array" ref="F382:F382">IFERROR(xlookup(E382,contacts!B:B,contacts!A:A),"")</f>
        <v/>
      </c>
      <c r="G382" s="19"/>
      <c r="H382" s="8" t="str">
        <f aca="false">IFERROR(__xludf.dummyfunction("IFERROR(INDEX(FILTER(addresses!B:B, (addresses!A:A=F382)*(addresses!C:C=G382)), 1), """")"),"")</f>
        <v/>
      </c>
      <c r="J382" s="10"/>
    </row>
    <row r="383" customFormat="false" ht="15.75" hidden="false" customHeight="false" outlineLevel="0" collapsed="false">
      <c r="B383" s="6" t="str">
        <f aca="false" t="array" ref="B383:B383">IFERROR(xlookup(F383,contacts!A:A,contacts!C:C),"")</f>
        <v/>
      </c>
      <c r="E383" s="19"/>
      <c r="F383" s="8" t="str">
        <f aca="false" t="array" ref="F383:F383">IFERROR(xlookup(E383,contacts!B:B,contacts!A:A),"")</f>
        <v/>
      </c>
      <c r="G383" s="19"/>
      <c r="H383" s="8" t="str">
        <f aca="false">IFERROR(__xludf.dummyfunction("IFERROR(INDEX(FILTER(addresses!B:B, (addresses!A:A=F383)*(addresses!C:C=G383)), 1), """")"),"")</f>
        <v/>
      </c>
      <c r="J383" s="10"/>
    </row>
    <row r="384" customFormat="false" ht="15.75" hidden="false" customHeight="false" outlineLevel="0" collapsed="false">
      <c r="B384" s="6" t="str">
        <f aca="false" t="array" ref="B384:B384">IFERROR(xlookup(F384,contacts!A:A,contacts!C:C),"")</f>
        <v/>
      </c>
      <c r="E384" s="19"/>
      <c r="F384" s="8" t="str">
        <f aca="false" t="array" ref="F384:F384">IFERROR(xlookup(E384,contacts!B:B,contacts!A:A),"")</f>
        <v/>
      </c>
      <c r="G384" s="19"/>
      <c r="H384" s="8" t="str">
        <f aca="false">IFERROR(__xludf.dummyfunction("IFERROR(INDEX(FILTER(addresses!B:B, (addresses!A:A=F384)*(addresses!C:C=G384)), 1), """")"),"")</f>
        <v/>
      </c>
      <c r="J384" s="10"/>
    </row>
    <row r="385" customFormat="false" ht="15.75" hidden="false" customHeight="false" outlineLevel="0" collapsed="false">
      <c r="B385" s="6" t="str">
        <f aca="false" t="array" ref="B385:B385">IFERROR(xlookup(F385,contacts!A:A,contacts!C:C),"")</f>
        <v/>
      </c>
      <c r="E385" s="19"/>
      <c r="F385" s="8" t="str">
        <f aca="false" t="array" ref="F385:F385">IFERROR(xlookup(E385,contacts!B:B,contacts!A:A),"")</f>
        <v/>
      </c>
      <c r="G385" s="19"/>
      <c r="H385" s="8" t="str">
        <f aca="false">IFERROR(__xludf.dummyfunction("IFERROR(INDEX(FILTER(addresses!B:B, (addresses!A:A=F385)*(addresses!C:C=G385)), 1), """")"),"")</f>
        <v/>
      </c>
      <c r="J385" s="10"/>
    </row>
    <row r="386" customFormat="false" ht="15.75" hidden="false" customHeight="false" outlineLevel="0" collapsed="false">
      <c r="B386" s="6" t="str">
        <f aca="false" t="array" ref="B386:B386">IFERROR(xlookup(F386,contacts!A:A,contacts!C:C),"")</f>
        <v/>
      </c>
      <c r="E386" s="19"/>
      <c r="F386" s="8" t="str">
        <f aca="false" t="array" ref="F386:F386">IFERROR(xlookup(E386,contacts!B:B,contacts!A:A),"")</f>
        <v/>
      </c>
      <c r="G386" s="19"/>
      <c r="H386" s="8" t="str">
        <f aca="false">IFERROR(__xludf.dummyfunction("IFERROR(INDEX(FILTER(addresses!B:B, (addresses!A:A=F386)*(addresses!C:C=G386)), 1), """")"),"")</f>
        <v/>
      </c>
      <c r="J386" s="10"/>
    </row>
    <row r="387" customFormat="false" ht="15.75" hidden="false" customHeight="false" outlineLevel="0" collapsed="false">
      <c r="B387" s="6" t="str">
        <f aca="false" t="array" ref="B387:B387">IFERROR(xlookup(F387,contacts!A:A,contacts!C:C),"")</f>
        <v/>
      </c>
      <c r="E387" s="19"/>
      <c r="F387" s="8" t="str">
        <f aca="false" t="array" ref="F387:F387">IFERROR(xlookup(E387,contacts!B:B,contacts!A:A),"")</f>
        <v/>
      </c>
      <c r="G387" s="19"/>
      <c r="H387" s="8" t="str">
        <f aca="false">IFERROR(__xludf.dummyfunction("IFERROR(INDEX(FILTER(addresses!B:B, (addresses!A:A=F387)*(addresses!C:C=G387)), 1), """")"),"")</f>
        <v/>
      </c>
      <c r="J387" s="10"/>
    </row>
    <row r="388" customFormat="false" ht="15.75" hidden="false" customHeight="false" outlineLevel="0" collapsed="false">
      <c r="B388" s="6" t="str">
        <f aca="false" t="array" ref="B388:B388">IFERROR(xlookup(F388,contacts!A:A,contacts!C:C),"")</f>
        <v/>
      </c>
      <c r="E388" s="19"/>
      <c r="F388" s="8" t="str">
        <f aca="false" t="array" ref="F388:F388">IFERROR(xlookup(E388,contacts!B:B,contacts!A:A),"")</f>
        <v/>
      </c>
      <c r="G388" s="19"/>
      <c r="H388" s="8" t="str">
        <f aca="false">IFERROR(__xludf.dummyfunction("IFERROR(INDEX(FILTER(addresses!B:B, (addresses!A:A=F388)*(addresses!C:C=G388)), 1), """")"),"")</f>
        <v/>
      </c>
      <c r="J388" s="10"/>
    </row>
    <row r="389" customFormat="false" ht="15.75" hidden="false" customHeight="false" outlineLevel="0" collapsed="false">
      <c r="B389" s="6" t="str">
        <f aca="false" t="array" ref="B389:B389">IFERROR(xlookup(F389,contacts!A:A,contacts!C:C),"")</f>
        <v/>
      </c>
      <c r="E389" s="19"/>
      <c r="F389" s="8" t="str">
        <f aca="false" t="array" ref="F389:F389">IFERROR(xlookup(E389,contacts!B:B,contacts!A:A),"")</f>
        <v/>
      </c>
      <c r="G389" s="19"/>
      <c r="H389" s="8" t="str">
        <f aca="false">IFERROR(__xludf.dummyfunction("IFERROR(INDEX(FILTER(addresses!B:B, (addresses!A:A=F389)*(addresses!C:C=G389)), 1), """")"),"")</f>
        <v/>
      </c>
      <c r="J389" s="10"/>
    </row>
    <row r="390" customFormat="false" ht="15.75" hidden="false" customHeight="false" outlineLevel="0" collapsed="false">
      <c r="B390" s="6" t="str">
        <f aca="false" t="array" ref="B390:B390">IFERROR(xlookup(F390,contacts!A:A,contacts!C:C),"")</f>
        <v/>
      </c>
      <c r="E390" s="19"/>
      <c r="F390" s="8" t="str">
        <f aca="false" t="array" ref="F390:F390">IFERROR(xlookup(E390,contacts!B:B,contacts!A:A),"")</f>
        <v/>
      </c>
      <c r="G390" s="19"/>
      <c r="H390" s="8" t="str">
        <f aca="false">IFERROR(__xludf.dummyfunction("IFERROR(INDEX(FILTER(addresses!B:B, (addresses!A:A=F390)*(addresses!C:C=G390)), 1), """")"),"")</f>
        <v/>
      </c>
      <c r="J390" s="10"/>
    </row>
    <row r="391" customFormat="false" ht="15.75" hidden="false" customHeight="false" outlineLevel="0" collapsed="false">
      <c r="B391" s="6" t="str">
        <f aca="false" t="array" ref="B391:B391">IFERROR(xlookup(F391,contacts!A:A,contacts!C:C),"")</f>
        <v/>
      </c>
      <c r="E391" s="19"/>
      <c r="F391" s="8" t="str">
        <f aca="false" t="array" ref="F391:F391">IFERROR(xlookup(E391,contacts!B:B,contacts!A:A),"")</f>
        <v/>
      </c>
      <c r="G391" s="19"/>
      <c r="H391" s="8" t="str">
        <f aca="false">IFERROR(__xludf.dummyfunction("IFERROR(INDEX(FILTER(addresses!B:B, (addresses!A:A=F391)*(addresses!C:C=G391)), 1), """")"),"")</f>
        <v/>
      </c>
      <c r="J391" s="10"/>
    </row>
    <row r="392" customFormat="false" ht="15.75" hidden="false" customHeight="false" outlineLevel="0" collapsed="false">
      <c r="B392" s="6" t="str">
        <f aca="false" t="array" ref="B392:B392">IFERROR(xlookup(F392,contacts!A:A,contacts!C:C),"")</f>
        <v/>
      </c>
      <c r="E392" s="19"/>
      <c r="F392" s="8" t="str">
        <f aca="false" t="array" ref="F392:F392">IFERROR(xlookup(E392,contacts!B:B,contacts!A:A),"")</f>
        <v/>
      </c>
      <c r="G392" s="19"/>
      <c r="H392" s="8" t="str">
        <f aca="false">IFERROR(__xludf.dummyfunction("IFERROR(INDEX(FILTER(addresses!B:B, (addresses!A:A=F392)*(addresses!C:C=G392)), 1), """")"),"")</f>
        <v/>
      </c>
      <c r="J392" s="10"/>
    </row>
    <row r="393" customFormat="false" ht="15.75" hidden="false" customHeight="false" outlineLevel="0" collapsed="false">
      <c r="B393" s="6" t="str">
        <f aca="false" t="array" ref="B393:B393">IFERROR(xlookup(F393,contacts!A:A,contacts!C:C),"")</f>
        <v/>
      </c>
      <c r="E393" s="19"/>
      <c r="F393" s="8" t="str">
        <f aca="false" t="array" ref="F393:F393">IFERROR(xlookup(E393,contacts!B:B,contacts!A:A),"")</f>
        <v/>
      </c>
      <c r="G393" s="19"/>
      <c r="H393" s="8" t="str">
        <f aca="false">IFERROR(__xludf.dummyfunction("IFERROR(INDEX(FILTER(addresses!B:B, (addresses!A:A=F393)*(addresses!C:C=G393)), 1), """")"),"")</f>
        <v/>
      </c>
      <c r="J393" s="10"/>
    </row>
    <row r="394" customFormat="false" ht="15.75" hidden="false" customHeight="false" outlineLevel="0" collapsed="false">
      <c r="B394" s="6" t="str">
        <f aca="false" t="array" ref="B394:B394">IFERROR(xlookup(F394,contacts!A:A,contacts!C:C),"")</f>
        <v/>
      </c>
      <c r="E394" s="19"/>
      <c r="F394" s="8" t="str">
        <f aca="false" t="array" ref="F394:F394">IFERROR(xlookup(E394,contacts!B:B,contacts!A:A),"")</f>
        <v/>
      </c>
      <c r="G394" s="19"/>
      <c r="H394" s="8" t="str">
        <f aca="false">IFERROR(__xludf.dummyfunction("IFERROR(INDEX(FILTER(addresses!B:B, (addresses!A:A=F394)*(addresses!C:C=G394)), 1), """")"),"")</f>
        <v/>
      </c>
      <c r="J394" s="10"/>
    </row>
    <row r="395" customFormat="false" ht="15.75" hidden="false" customHeight="false" outlineLevel="0" collapsed="false">
      <c r="B395" s="6" t="str">
        <f aca="false" t="array" ref="B395:B395">IFERROR(xlookup(F395,contacts!A:A,contacts!C:C),"")</f>
        <v/>
      </c>
      <c r="E395" s="19"/>
      <c r="F395" s="8" t="str">
        <f aca="false" t="array" ref="F395:F395">IFERROR(xlookup(E395,contacts!B:B,contacts!A:A),"")</f>
        <v/>
      </c>
      <c r="G395" s="19"/>
      <c r="H395" s="8" t="str">
        <f aca="false">IFERROR(__xludf.dummyfunction("IFERROR(INDEX(FILTER(addresses!B:B, (addresses!A:A=F395)*(addresses!C:C=G395)), 1), """")"),"")</f>
        <v/>
      </c>
      <c r="J395" s="10"/>
    </row>
    <row r="396" customFormat="false" ht="15.75" hidden="false" customHeight="false" outlineLevel="0" collapsed="false">
      <c r="B396" s="6" t="str">
        <f aca="false" t="array" ref="B396:B396">IFERROR(xlookup(F396,contacts!A:A,contacts!C:C),"")</f>
        <v/>
      </c>
      <c r="E396" s="19"/>
      <c r="F396" s="8" t="str">
        <f aca="false" t="array" ref="F396:F396">IFERROR(xlookup(E396,contacts!B:B,contacts!A:A),"")</f>
        <v/>
      </c>
      <c r="G396" s="19"/>
      <c r="H396" s="8" t="str">
        <f aca="false">IFERROR(__xludf.dummyfunction("IFERROR(INDEX(FILTER(addresses!B:B, (addresses!A:A=F396)*(addresses!C:C=G396)), 1), """")"),"")</f>
        <v/>
      </c>
      <c r="J396" s="10"/>
    </row>
    <row r="397" customFormat="false" ht="15.75" hidden="false" customHeight="false" outlineLevel="0" collapsed="false">
      <c r="B397" s="6" t="str">
        <f aca="false" t="array" ref="B397:B397">IFERROR(xlookup(F397,contacts!A:A,contacts!C:C),"")</f>
        <v/>
      </c>
      <c r="E397" s="19"/>
      <c r="F397" s="8" t="str">
        <f aca="false" t="array" ref="F397:F397">IFERROR(xlookup(E397,contacts!B:B,contacts!A:A),"")</f>
        <v/>
      </c>
      <c r="G397" s="19"/>
      <c r="H397" s="8" t="str">
        <f aca="false">IFERROR(__xludf.dummyfunction("IFERROR(INDEX(FILTER(addresses!B:B, (addresses!A:A=F397)*(addresses!C:C=G397)), 1), """")"),"")</f>
        <v/>
      </c>
      <c r="J397" s="10"/>
    </row>
    <row r="398" customFormat="false" ht="15.75" hidden="false" customHeight="false" outlineLevel="0" collapsed="false">
      <c r="B398" s="6" t="str">
        <f aca="false" t="array" ref="B398:B398">IFERROR(xlookup(F398,contacts!A:A,contacts!C:C),"")</f>
        <v/>
      </c>
      <c r="E398" s="19"/>
      <c r="F398" s="8" t="str">
        <f aca="false" t="array" ref="F398:F398">IFERROR(xlookup(E398,contacts!B:B,contacts!A:A),"")</f>
        <v/>
      </c>
      <c r="G398" s="19"/>
      <c r="H398" s="8" t="str">
        <f aca="false">IFERROR(__xludf.dummyfunction("IFERROR(INDEX(FILTER(addresses!B:B, (addresses!A:A=F398)*(addresses!C:C=G398)), 1), """")"),"")</f>
        <v/>
      </c>
      <c r="J398" s="10"/>
    </row>
    <row r="399" customFormat="false" ht="15.75" hidden="false" customHeight="false" outlineLevel="0" collapsed="false">
      <c r="B399" s="6" t="str">
        <f aca="false" t="array" ref="B399:B399">IFERROR(xlookup(F399,contacts!A:A,contacts!C:C),"")</f>
        <v/>
      </c>
      <c r="E399" s="19"/>
      <c r="F399" s="8" t="str">
        <f aca="false" t="array" ref="F399:F399">IFERROR(xlookup(E399,contacts!B:B,contacts!A:A),"")</f>
        <v/>
      </c>
      <c r="G399" s="19"/>
      <c r="H399" s="8" t="str">
        <f aca="false">IFERROR(__xludf.dummyfunction("IFERROR(INDEX(FILTER(addresses!B:B, (addresses!A:A=F399)*(addresses!C:C=G399)), 1), """")"),"")</f>
        <v/>
      </c>
      <c r="J399" s="10"/>
    </row>
    <row r="400" customFormat="false" ht="15.75" hidden="false" customHeight="false" outlineLevel="0" collapsed="false">
      <c r="B400" s="6" t="str">
        <f aca="false" t="array" ref="B400:B400">IFERROR(xlookup(F400,contacts!A:A,contacts!C:C),"")</f>
        <v/>
      </c>
      <c r="E400" s="19"/>
      <c r="F400" s="8" t="str">
        <f aca="false" t="array" ref="F400:F400">IFERROR(xlookup(E400,contacts!B:B,contacts!A:A),"")</f>
        <v/>
      </c>
      <c r="G400" s="19"/>
      <c r="H400" s="8" t="str">
        <f aca="false">IFERROR(__xludf.dummyfunction("IFERROR(INDEX(FILTER(addresses!B:B, (addresses!A:A=F400)*(addresses!C:C=G400)), 1), """")"),"")</f>
        <v/>
      </c>
      <c r="J400" s="10"/>
    </row>
    <row r="401" customFormat="false" ht="15.75" hidden="false" customHeight="false" outlineLevel="0" collapsed="false">
      <c r="B401" s="6" t="str">
        <f aca="false" t="array" ref="B401:B401">IFERROR(xlookup(F401,contacts!A:A,contacts!C:C),"")</f>
        <v/>
      </c>
      <c r="E401" s="19"/>
      <c r="F401" s="8" t="str">
        <f aca="false" t="array" ref="F401:F401">IFERROR(xlookup(E401,contacts!B:B,contacts!A:A),"")</f>
        <v/>
      </c>
      <c r="G401" s="19"/>
      <c r="H401" s="8" t="str">
        <f aca="false">IFERROR(__xludf.dummyfunction("IFERROR(INDEX(FILTER(addresses!B:B, (addresses!A:A=F401)*(addresses!C:C=G401)), 1), """")"),"")</f>
        <v/>
      </c>
      <c r="J401" s="10"/>
    </row>
    <row r="402" customFormat="false" ht="15.75" hidden="false" customHeight="false" outlineLevel="0" collapsed="false">
      <c r="B402" s="6" t="str">
        <f aca="false" t="array" ref="B402:B402">IFERROR(xlookup(F402,contacts!A:A,contacts!C:C),"")</f>
        <v/>
      </c>
      <c r="E402" s="19"/>
      <c r="F402" s="8" t="str">
        <f aca="false" t="array" ref="F402:F402">IFERROR(xlookup(E402,contacts!B:B,contacts!A:A),"")</f>
        <v/>
      </c>
      <c r="G402" s="19"/>
      <c r="H402" s="8" t="str">
        <f aca="false">IFERROR(__xludf.dummyfunction("IFERROR(INDEX(FILTER(addresses!B:B, (addresses!A:A=F402)*(addresses!C:C=G402)), 1), """")"),"")</f>
        <v/>
      </c>
      <c r="J402" s="10"/>
    </row>
    <row r="403" customFormat="false" ht="15.75" hidden="false" customHeight="false" outlineLevel="0" collapsed="false">
      <c r="B403" s="6" t="str">
        <f aca="false" t="array" ref="B403:B403">IFERROR(xlookup(F403,contacts!A:A,contacts!C:C),"")</f>
        <v/>
      </c>
      <c r="E403" s="19"/>
      <c r="F403" s="8" t="str">
        <f aca="false" t="array" ref="F403:F403">IFERROR(xlookup(E403,contacts!B:B,contacts!A:A),"")</f>
        <v/>
      </c>
      <c r="G403" s="19"/>
      <c r="H403" s="8" t="str">
        <f aca="false">IFERROR(__xludf.dummyfunction("IFERROR(INDEX(FILTER(addresses!B:B, (addresses!A:A=F403)*(addresses!C:C=G403)), 1), """")"),"")</f>
        <v/>
      </c>
      <c r="J403" s="10"/>
    </row>
    <row r="404" customFormat="false" ht="15.75" hidden="false" customHeight="false" outlineLevel="0" collapsed="false">
      <c r="B404" s="6" t="str">
        <f aca="false" t="array" ref="B404:B404">IFERROR(xlookup(F404,contacts!A:A,contacts!C:C),"")</f>
        <v/>
      </c>
      <c r="E404" s="19"/>
      <c r="F404" s="8" t="str">
        <f aca="false" t="array" ref="F404:F404">IFERROR(xlookup(E404,contacts!B:B,contacts!A:A),"")</f>
        <v/>
      </c>
      <c r="G404" s="19"/>
      <c r="H404" s="8" t="str">
        <f aca="false">IFERROR(__xludf.dummyfunction("IFERROR(INDEX(FILTER(addresses!B:B, (addresses!A:A=F404)*(addresses!C:C=G404)), 1), """")"),"")</f>
        <v/>
      </c>
      <c r="J404" s="10"/>
    </row>
    <row r="405" customFormat="false" ht="15.75" hidden="false" customHeight="false" outlineLevel="0" collapsed="false">
      <c r="B405" s="6" t="str">
        <f aca="false" t="array" ref="B405:B405">IFERROR(xlookup(F405,contacts!A:A,contacts!C:C),"")</f>
        <v/>
      </c>
      <c r="E405" s="19"/>
      <c r="F405" s="8" t="str">
        <f aca="false" t="array" ref="F405:F405">IFERROR(xlookup(E405,contacts!B:B,contacts!A:A),"")</f>
        <v/>
      </c>
      <c r="G405" s="19"/>
      <c r="H405" s="8" t="str">
        <f aca="false">IFERROR(__xludf.dummyfunction("IFERROR(INDEX(FILTER(addresses!B:B, (addresses!A:A=F405)*(addresses!C:C=G405)), 1), """")"),"")</f>
        <v/>
      </c>
      <c r="J405" s="10"/>
    </row>
    <row r="406" customFormat="false" ht="15.75" hidden="false" customHeight="false" outlineLevel="0" collapsed="false">
      <c r="B406" s="6" t="str">
        <f aca="false" t="array" ref="B406:B406">IFERROR(xlookup(F406,contacts!A:A,contacts!C:C),"")</f>
        <v/>
      </c>
      <c r="E406" s="19"/>
      <c r="F406" s="8" t="str">
        <f aca="false" t="array" ref="F406:F406">IFERROR(xlookup(E406,contacts!B:B,contacts!A:A),"")</f>
        <v/>
      </c>
      <c r="G406" s="19"/>
      <c r="H406" s="8" t="str">
        <f aca="false">IFERROR(__xludf.dummyfunction("IFERROR(INDEX(FILTER(addresses!B:B, (addresses!A:A=F406)*(addresses!C:C=G406)), 1), """")"),"")</f>
        <v/>
      </c>
      <c r="J406" s="10"/>
    </row>
    <row r="407" customFormat="false" ht="15.75" hidden="false" customHeight="false" outlineLevel="0" collapsed="false">
      <c r="B407" s="6" t="str">
        <f aca="false" t="array" ref="B407:B407">IFERROR(xlookup(F407,contacts!A:A,contacts!C:C),"")</f>
        <v/>
      </c>
      <c r="E407" s="19"/>
      <c r="F407" s="8" t="str">
        <f aca="false" t="array" ref="F407:F407">IFERROR(xlookup(E407,contacts!B:B,contacts!A:A),"")</f>
        <v/>
      </c>
      <c r="G407" s="19"/>
      <c r="H407" s="8" t="str">
        <f aca="false">IFERROR(__xludf.dummyfunction("IFERROR(INDEX(FILTER(addresses!B:B, (addresses!A:A=F407)*(addresses!C:C=G407)), 1), """")"),"")</f>
        <v/>
      </c>
      <c r="J407" s="10"/>
    </row>
    <row r="408" customFormat="false" ht="15.75" hidden="false" customHeight="false" outlineLevel="0" collapsed="false">
      <c r="B408" s="6" t="str">
        <f aca="false" t="array" ref="B408:B408">IFERROR(xlookup(F408,contacts!A:A,contacts!C:C),"")</f>
        <v/>
      </c>
      <c r="E408" s="19"/>
      <c r="F408" s="8" t="str">
        <f aca="false" t="array" ref="F408:F408">IFERROR(xlookup(E408,contacts!B:B,contacts!A:A),"")</f>
        <v/>
      </c>
      <c r="G408" s="19"/>
      <c r="H408" s="8" t="str">
        <f aca="false">IFERROR(__xludf.dummyfunction("IFERROR(INDEX(FILTER(addresses!B:B, (addresses!A:A=F408)*(addresses!C:C=G408)), 1), """")"),"")</f>
        <v/>
      </c>
      <c r="J408" s="10"/>
    </row>
    <row r="409" customFormat="false" ht="15.75" hidden="false" customHeight="false" outlineLevel="0" collapsed="false">
      <c r="B409" s="6" t="str">
        <f aca="false" t="array" ref="B409:B409">IFERROR(xlookup(F409,contacts!A:A,contacts!C:C),"")</f>
        <v/>
      </c>
      <c r="E409" s="19"/>
      <c r="F409" s="8" t="str">
        <f aca="false" t="array" ref="F409:F409">IFERROR(xlookup(E409,contacts!B:B,contacts!A:A),"")</f>
        <v/>
      </c>
      <c r="G409" s="19"/>
      <c r="H409" s="8" t="str">
        <f aca="false">IFERROR(__xludf.dummyfunction("IFERROR(INDEX(FILTER(addresses!B:B, (addresses!A:A=F409)*(addresses!C:C=G409)), 1), """")"),"")</f>
        <v/>
      </c>
      <c r="J409" s="10"/>
    </row>
    <row r="410" customFormat="false" ht="15.75" hidden="false" customHeight="false" outlineLevel="0" collapsed="false">
      <c r="B410" s="6" t="str">
        <f aca="false" t="array" ref="B410:B410">IFERROR(xlookup(F410,contacts!A:A,contacts!C:C),"")</f>
        <v/>
      </c>
      <c r="E410" s="19"/>
      <c r="F410" s="8" t="str">
        <f aca="false" t="array" ref="F410:F410">IFERROR(xlookup(E410,contacts!B:B,contacts!A:A),"")</f>
        <v/>
      </c>
      <c r="G410" s="19"/>
      <c r="H410" s="8" t="str">
        <f aca="false">IFERROR(__xludf.dummyfunction("IFERROR(INDEX(FILTER(addresses!B:B, (addresses!A:A=F410)*(addresses!C:C=G410)), 1), """")"),"")</f>
        <v/>
      </c>
      <c r="J410" s="10"/>
    </row>
    <row r="411" customFormat="false" ht="15.75" hidden="false" customHeight="false" outlineLevel="0" collapsed="false">
      <c r="B411" s="6" t="str">
        <f aca="false" t="array" ref="B411:B411">IFERROR(xlookup(F411,contacts!A:A,contacts!C:C),"")</f>
        <v/>
      </c>
      <c r="E411" s="19"/>
      <c r="F411" s="8" t="str">
        <f aca="false" t="array" ref="F411:F411">IFERROR(xlookup(E411,contacts!B:B,contacts!A:A),"")</f>
        <v/>
      </c>
      <c r="G411" s="19"/>
      <c r="H411" s="8" t="str">
        <f aca="false">IFERROR(__xludf.dummyfunction("IFERROR(INDEX(FILTER(addresses!B:B, (addresses!A:A=F411)*(addresses!C:C=G411)), 1), """")"),"")</f>
        <v/>
      </c>
      <c r="J411" s="10"/>
    </row>
    <row r="412" customFormat="false" ht="15.75" hidden="false" customHeight="false" outlineLevel="0" collapsed="false">
      <c r="B412" s="6" t="str">
        <f aca="false" t="array" ref="B412:B412">IFERROR(xlookup(F412,contacts!A:A,contacts!C:C),"")</f>
        <v/>
      </c>
      <c r="E412" s="19"/>
      <c r="F412" s="8" t="str">
        <f aca="false" t="array" ref="F412:F412">IFERROR(xlookup(E412,contacts!B:B,contacts!A:A),"")</f>
        <v/>
      </c>
      <c r="G412" s="19"/>
      <c r="H412" s="8" t="str">
        <f aca="false">IFERROR(__xludf.dummyfunction("IFERROR(INDEX(FILTER(addresses!B:B, (addresses!A:A=F412)*(addresses!C:C=G412)), 1), """")"),"")</f>
        <v/>
      </c>
      <c r="J412" s="10"/>
    </row>
    <row r="413" customFormat="false" ht="15.75" hidden="false" customHeight="false" outlineLevel="0" collapsed="false">
      <c r="B413" s="6" t="str">
        <f aca="false" t="array" ref="B413:B413">IFERROR(xlookup(F413,contacts!A:A,contacts!C:C),"")</f>
        <v/>
      </c>
      <c r="E413" s="19"/>
      <c r="F413" s="8" t="str">
        <f aca="false" t="array" ref="F413:F413">IFERROR(xlookup(E413,contacts!B:B,contacts!A:A),"")</f>
        <v/>
      </c>
      <c r="G413" s="19"/>
      <c r="H413" s="8" t="str">
        <f aca="false">IFERROR(__xludf.dummyfunction("IFERROR(INDEX(FILTER(addresses!B:B, (addresses!A:A=F413)*(addresses!C:C=G413)), 1), """")"),"")</f>
        <v/>
      </c>
      <c r="J413" s="10"/>
    </row>
    <row r="414" customFormat="false" ht="15.75" hidden="false" customHeight="false" outlineLevel="0" collapsed="false">
      <c r="B414" s="6" t="str">
        <f aca="false" t="array" ref="B414:B414">IFERROR(xlookup(F414,contacts!A:A,contacts!C:C),"")</f>
        <v/>
      </c>
      <c r="E414" s="19"/>
      <c r="F414" s="8" t="str">
        <f aca="false" t="array" ref="F414:F414">IFERROR(xlookup(E414,contacts!B:B,contacts!A:A),"")</f>
        <v/>
      </c>
      <c r="G414" s="19"/>
      <c r="H414" s="8" t="str">
        <f aca="false">IFERROR(__xludf.dummyfunction("IFERROR(INDEX(FILTER(addresses!B:B, (addresses!A:A=F414)*(addresses!C:C=G414)), 1), """")"),"")</f>
        <v/>
      </c>
      <c r="J414" s="10"/>
    </row>
    <row r="415" customFormat="false" ht="15.75" hidden="false" customHeight="false" outlineLevel="0" collapsed="false">
      <c r="B415" s="6" t="str">
        <f aca="false" t="array" ref="B415:B415">IFERROR(xlookup(F415,contacts!A:A,contacts!C:C),"")</f>
        <v/>
      </c>
      <c r="E415" s="19"/>
      <c r="F415" s="8" t="str">
        <f aca="false" t="array" ref="F415:F415">IFERROR(xlookup(E415,contacts!B:B,contacts!A:A),"")</f>
        <v/>
      </c>
      <c r="G415" s="19"/>
      <c r="H415" s="8" t="str">
        <f aca="false">IFERROR(__xludf.dummyfunction("IFERROR(INDEX(FILTER(addresses!B:B, (addresses!A:A=F415)*(addresses!C:C=G415)), 1), """")"),"")</f>
        <v/>
      </c>
      <c r="J415" s="10"/>
    </row>
    <row r="416" customFormat="false" ht="15.75" hidden="false" customHeight="false" outlineLevel="0" collapsed="false">
      <c r="B416" s="6" t="str">
        <f aca="false" t="array" ref="B416:B416">IFERROR(xlookup(F416,contacts!A:A,contacts!C:C),"")</f>
        <v/>
      </c>
      <c r="E416" s="19"/>
      <c r="F416" s="8" t="str">
        <f aca="false" t="array" ref="F416:F416">IFERROR(xlookup(E416,contacts!B:B,contacts!A:A),"")</f>
        <v/>
      </c>
      <c r="G416" s="19"/>
      <c r="H416" s="8" t="str">
        <f aca="false">IFERROR(__xludf.dummyfunction("IFERROR(INDEX(FILTER(addresses!B:B, (addresses!A:A=F416)*(addresses!C:C=G416)), 1), """")"),"")</f>
        <v/>
      </c>
      <c r="J416" s="10"/>
    </row>
    <row r="417" customFormat="false" ht="15.75" hidden="false" customHeight="false" outlineLevel="0" collapsed="false">
      <c r="B417" s="6" t="str">
        <f aca="false" t="array" ref="B417:B417">IFERROR(xlookup(F417,contacts!A:A,contacts!C:C),"")</f>
        <v/>
      </c>
      <c r="E417" s="19"/>
      <c r="F417" s="8" t="str">
        <f aca="false" t="array" ref="F417:F417">IFERROR(xlookup(E417,contacts!B:B,contacts!A:A),"")</f>
        <v/>
      </c>
      <c r="G417" s="19"/>
      <c r="H417" s="8" t="str">
        <f aca="false">IFERROR(__xludf.dummyfunction("IFERROR(INDEX(FILTER(addresses!B:B, (addresses!A:A=F417)*(addresses!C:C=G417)), 1), """")"),"")</f>
        <v/>
      </c>
      <c r="J417" s="10"/>
    </row>
    <row r="418" customFormat="false" ht="15.75" hidden="false" customHeight="false" outlineLevel="0" collapsed="false">
      <c r="B418" s="6" t="str">
        <f aca="false" t="array" ref="B418:B418">IFERROR(xlookup(F418,contacts!A:A,contacts!C:C),"")</f>
        <v/>
      </c>
      <c r="E418" s="19"/>
      <c r="F418" s="8" t="str">
        <f aca="false" t="array" ref="F418:F418">IFERROR(xlookup(E418,contacts!B:B,contacts!A:A),"")</f>
        <v/>
      </c>
      <c r="G418" s="19"/>
      <c r="H418" s="8" t="str">
        <f aca="false">IFERROR(__xludf.dummyfunction("IFERROR(INDEX(FILTER(addresses!B:B, (addresses!A:A=F418)*(addresses!C:C=G418)), 1), """")"),"")</f>
        <v/>
      </c>
      <c r="J418" s="10"/>
    </row>
    <row r="419" customFormat="false" ht="15.75" hidden="false" customHeight="false" outlineLevel="0" collapsed="false">
      <c r="B419" s="6" t="str">
        <f aca="false" t="array" ref="B419:B419">IFERROR(xlookup(F419,contacts!A:A,contacts!C:C),"")</f>
        <v/>
      </c>
      <c r="E419" s="19"/>
      <c r="F419" s="8" t="str">
        <f aca="false" t="array" ref="F419:F419">IFERROR(xlookup(E419,contacts!B:B,contacts!A:A),"")</f>
        <v/>
      </c>
      <c r="G419" s="19"/>
      <c r="H419" s="8" t="str">
        <f aca="false">IFERROR(__xludf.dummyfunction("IFERROR(INDEX(FILTER(addresses!B:B, (addresses!A:A=F419)*(addresses!C:C=G419)), 1), """")"),"")</f>
        <v/>
      </c>
      <c r="J419" s="10"/>
    </row>
    <row r="420" customFormat="false" ht="15.75" hidden="false" customHeight="false" outlineLevel="0" collapsed="false">
      <c r="B420" s="6" t="str">
        <f aca="false" t="array" ref="B420:B420">IFERROR(xlookup(F420,contacts!A:A,contacts!C:C),"")</f>
        <v/>
      </c>
      <c r="E420" s="19"/>
      <c r="F420" s="8" t="str">
        <f aca="false" t="array" ref="F420:F420">IFERROR(xlookup(E420,contacts!B:B,contacts!A:A),"")</f>
        <v/>
      </c>
      <c r="G420" s="19"/>
      <c r="H420" s="8" t="str">
        <f aca="false">IFERROR(__xludf.dummyfunction("IFERROR(INDEX(FILTER(addresses!B:B, (addresses!A:A=F420)*(addresses!C:C=G420)), 1), """")"),"")</f>
        <v/>
      </c>
      <c r="J420" s="10"/>
    </row>
    <row r="421" customFormat="false" ht="15.75" hidden="false" customHeight="false" outlineLevel="0" collapsed="false">
      <c r="B421" s="6" t="str">
        <f aca="false" t="array" ref="B421:B421">IFERROR(xlookup(F421,contacts!A:A,contacts!C:C),"")</f>
        <v/>
      </c>
      <c r="E421" s="19"/>
      <c r="F421" s="8" t="str">
        <f aca="false" t="array" ref="F421:F421">IFERROR(xlookup(E421,contacts!B:B,contacts!A:A),"")</f>
        <v/>
      </c>
      <c r="G421" s="19"/>
      <c r="H421" s="8" t="str">
        <f aca="false">IFERROR(__xludf.dummyfunction("IFERROR(INDEX(FILTER(addresses!B:B, (addresses!A:A=F421)*(addresses!C:C=G421)), 1), """")"),"")</f>
        <v/>
      </c>
      <c r="J421" s="10"/>
    </row>
    <row r="422" customFormat="false" ht="15.75" hidden="false" customHeight="false" outlineLevel="0" collapsed="false">
      <c r="B422" s="6" t="str">
        <f aca="false" t="array" ref="B422:B422">IFERROR(xlookup(F422,contacts!A:A,contacts!C:C),"")</f>
        <v/>
      </c>
      <c r="E422" s="19"/>
      <c r="F422" s="8" t="str">
        <f aca="false" t="array" ref="F422:F422">IFERROR(xlookup(E422,contacts!B:B,contacts!A:A),"")</f>
        <v/>
      </c>
      <c r="G422" s="19"/>
      <c r="H422" s="8" t="str">
        <f aca="false">IFERROR(__xludf.dummyfunction("IFERROR(INDEX(FILTER(addresses!B:B, (addresses!A:A=F422)*(addresses!C:C=G422)), 1), """")"),"")</f>
        <v/>
      </c>
      <c r="J422" s="10"/>
    </row>
    <row r="423" customFormat="false" ht="15.75" hidden="false" customHeight="false" outlineLevel="0" collapsed="false">
      <c r="B423" s="6" t="str">
        <f aca="false" t="array" ref="B423:B423">IFERROR(xlookup(F423,contacts!A:A,contacts!C:C),"")</f>
        <v/>
      </c>
      <c r="E423" s="19"/>
      <c r="F423" s="8" t="str">
        <f aca="false" t="array" ref="F423:F423">IFERROR(xlookup(E423,contacts!B:B,contacts!A:A),"")</f>
        <v/>
      </c>
      <c r="G423" s="19"/>
      <c r="H423" s="8" t="str">
        <f aca="false">IFERROR(__xludf.dummyfunction("IFERROR(INDEX(FILTER(addresses!B:B, (addresses!A:A=F423)*(addresses!C:C=G423)), 1), """")"),"")</f>
        <v/>
      </c>
      <c r="J423" s="10"/>
    </row>
    <row r="424" customFormat="false" ht="15.75" hidden="false" customHeight="false" outlineLevel="0" collapsed="false">
      <c r="B424" s="6" t="str">
        <f aca="false" t="array" ref="B424:B424">IFERROR(xlookup(F424,contacts!A:A,contacts!C:C),"")</f>
        <v/>
      </c>
      <c r="E424" s="19"/>
      <c r="F424" s="8" t="str">
        <f aca="false" t="array" ref="F424:F424">IFERROR(xlookup(E424,contacts!B:B,contacts!A:A),"")</f>
        <v/>
      </c>
      <c r="G424" s="19"/>
      <c r="H424" s="8" t="str">
        <f aca="false">IFERROR(__xludf.dummyfunction("IFERROR(INDEX(FILTER(addresses!B:B, (addresses!A:A=F424)*(addresses!C:C=G424)), 1), """")"),"")</f>
        <v/>
      </c>
      <c r="J424" s="10"/>
    </row>
    <row r="425" customFormat="false" ht="15.75" hidden="false" customHeight="false" outlineLevel="0" collapsed="false">
      <c r="B425" s="6" t="str">
        <f aca="false" t="array" ref="B425:B425">IFERROR(xlookup(F425,contacts!A:A,contacts!C:C),"")</f>
        <v/>
      </c>
      <c r="E425" s="19"/>
      <c r="F425" s="8" t="str">
        <f aca="false" t="array" ref="F425:F425">IFERROR(xlookup(E425,contacts!B:B,contacts!A:A),"")</f>
        <v/>
      </c>
      <c r="G425" s="19"/>
      <c r="H425" s="8" t="str">
        <f aca="false">IFERROR(__xludf.dummyfunction("IFERROR(INDEX(FILTER(addresses!B:B, (addresses!A:A=F425)*(addresses!C:C=G425)), 1), """")"),"")</f>
        <v/>
      </c>
      <c r="J425" s="10"/>
    </row>
    <row r="426" customFormat="false" ht="15.75" hidden="false" customHeight="false" outlineLevel="0" collapsed="false">
      <c r="B426" s="6" t="str">
        <f aca="false" t="array" ref="B426:B426">IFERROR(xlookup(F426,contacts!A:A,contacts!C:C),"")</f>
        <v/>
      </c>
      <c r="E426" s="19"/>
      <c r="F426" s="8" t="str">
        <f aca="false" t="array" ref="F426:F426">IFERROR(xlookup(E426,contacts!B:B,contacts!A:A),"")</f>
        <v/>
      </c>
      <c r="G426" s="19"/>
      <c r="H426" s="8" t="str">
        <f aca="false">IFERROR(__xludf.dummyfunction("IFERROR(INDEX(FILTER(addresses!B:B, (addresses!A:A=F426)*(addresses!C:C=G426)), 1), """")"),"")</f>
        <v/>
      </c>
      <c r="J426" s="10"/>
    </row>
    <row r="427" customFormat="false" ht="15.75" hidden="false" customHeight="false" outlineLevel="0" collapsed="false">
      <c r="B427" s="6" t="str">
        <f aca="false" t="array" ref="B427:B427">IFERROR(xlookup(F427,contacts!A:A,contacts!C:C),"")</f>
        <v/>
      </c>
      <c r="E427" s="19"/>
      <c r="F427" s="8" t="str">
        <f aca="false" t="array" ref="F427:F427">IFERROR(xlookup(E427,contacts!B:B,contacts!A:A),"")</f>
        <v/>
      </c>
      <c r="G427" s="19"/>
      <c r="H427" s="8" t="str">
        <f aca="false">IFERROR(__xludf.dummyfunction("IFERROR(INDEX(FILTER(addresses!B:B, (addresses!A:A=F427)*(addresses!C:C=G427)), 1), """")"),"")</f>
        <v/>
      </c>
      <c r="J427" s="10"/>
    </row>
    <row r="428" customFormat="false" ht="15.75" hidden="false" customHeight="false" outlineLevel="0" collapsed="false">
      <c r="B428" s="6" t="str">
        <f aca="false" t="array" ref="B428:B428">IFERROR(xlookup(F428,contacts!A:A,contacts!C:C),"")</f>
        <v/>
      </c>
      <c r="E428" s="19"/>
      <c r="F428" s="8" t="str">
        <f aca="false" t="array" ref="F428:F428">IFERROR(xlookup(E428,contacts!B:B,contacts!A:A),"")</f>
        <v/>
      </c>
      <c r="G428" s="19"/>
      <c r="H428" s="8" t="str">
        <f aca="false">IFERROR(__xludf.dummyfunction("IFERROR(INDEX(FILTER(addresses!B:B, (addresses!A:A=F428)*(addresses!C:C=G428)), 1), """")"),"")</f>
        <v/>
      </c>
      <c r="J428" s="10"/>
    </row>
    <row r="429" customFormat="false" ht="15.75" hidden="false" customHeight="false" outlineLevel="0" collapsed="false">
      <c r="B429" s="6" t="str">
        <f aca="false" t="array" ref="B429:B429">IFERROR(xlookup(F429,contacts!A:A,contacts!C:C),"")</f>
        <v/>
      </c>
      <c r="E429" s="19"/>
      <c r="F429" s="8" t="str">
        <f aca="false" t="array" ref="F429:F429">IFERROR(xlookup(E429,contacts!B:B,contacts!A:A),"")</f>
        <v/>
      </c>
      <c r="G429" s="19"/>
      <c r="H429" s="8" t="str">
        <f aca="false">IFERROR(__xludf.dummyfunction("IFERROR(INDEX(FILTER(addresses!B:B, (addresses!A:A=F429)*(addresses!C:C=G429)), 1), """")"),"")</f>
        <v/>
      </c>
      <c r="J429" s="10"/>
    </row>
    <row r="430" customFormat="false" ht="15.75" hidden="false" customHeight="false" outlineLevel="0" collapsed="false">
      <c r="B430" s="6" t="str">
        <f aca="false" t="array" ref="B430:B430">IFERROR(xlookup(F430,contacts!A:A,contacts!C:C),"")</f>
        <v/>
      </c>
      <c r="E430" s="19"/>
      <c r="F430" s="8" t="str">
        <f aca="false" t="array" ref="F430:F430">IFERROR(xlookup(E430,contacts!B:B,contacts!A:A),"")</f>
        <v/>
      </c>
      <c r="G430" s="19"/>
      <c r="H430" s="8" t="str">
        <f aca="false">IFERROR(__xludf.dummyfunction("IFERROR(INDEX(FILTER(addresses!B:B, (addresses!A:A=F430)*(addresses!C:C=G430)), 1), """")"),"")</f>
        <v/>
      </c>
      <c r="J430" s="10"/>
    </row>
    <row r="431" customFormat="false" ht="15.75" hidden="false" customHeight="false" outlineLevel="0" collapsed="false">
      <c r="B431" s="6" t="str">
        <f aca="false" t="array" ref="B431:B431">IFERROR(xlookup(F431,contacts!A:A,contacts!C:C),"")</f>
        <v/>
      </c>
      <c r="E431" s="19"/>
      <c r="F431" s="8" t="str">
        <f aca="false" t="array" ref="F431:F431">IFERROR(xlookup(E431,contacts!B:B,contacts!A:A),"")</f>
        <v/>
      </c>
      <c r="G431" s="19"/>
      <c r="H431" s="8" t="str">
        <f aca="false">IFERROR(__xludf.dummyfunction("IFERROR(INDEX(FILTER(addresses!B:B, (addresses!A:A=F431)*(addresses!C:C=G431)), 1), """")"),"")</f>
        <v/>
      </c>
      <c r="J431" s="10"/>
    </row>
    <row r="432" customFormat="false" ht="15.75" hidden="false" customHeight="false" outlineLevel="0" collapsed="false">
      <c r="B432" s="6" t="str">
        <f aca="false" t="array" ref="B432:B432">IFERROR(xlookup(F432,contacts!A:A,contacts!C:C),"")</f>
        <v/>
      </c>
      <c r="E432" s="19"/>
      <c r="F432" s="8" t="str">
        <f aca="false" t="array" ref="F432:F432">IFERROR(xlookup(E432,contacts!B:B,contacts!A:A),"")</f>
        <v/>
      </c>
      <c r="G432" s="19"/>
      <c r="H432" s="8" t="str">
        <f aca="false">IFERROR(__xludf.dummyfunction("IFERROR(INDEX(FILTER(addresses!B:B, (addresses!A:A=F432)*(addresses!C:C=G432)), 1), """")"),"")</f>
        <v/>
      </c>
      <c r="J432" s="10"/>
    </row>
    <row r="433" customFormat="false" ht="15.75" hidden="false" customHeight="false" outlineLevel="0" collapsed="false">
      <c r="B433" s="6" t="str">
        <f aca="false" t="array" ref="B433:B433">IFERROR(xlookup(F433,contacts!A:A,contacts!C:C),"")</f>
        <v/>
      </c>
      <c r="E433" s="19"/>
      <c r="F433" s="8" t="str">
        <f aca="false" t="array" ref="F433:F433">IFERROR(xlookup(E433,contacts!B:B,contacts!A:A),"")</f>
        <v/>
      </c>
      <c r="G433" s="19"/>
      <c r="H433" s="8" t="str">
        <f aca="false">IFERROR(__xludf.dummyfunction("IFERROR(INDEX(FILTER(addresses!B:B, (addresses!A:A=F433)*(addresses!C:C=G433)), 1), """")"),"")</f>
        <v/>
      </c>
      <c r="J433" s="10"/>
    </row>
    <row r="434" customFormat="false" ht="15.75" hidden="false" customHeight="false" outlineLevel="0" collapsed="false">
      <c r="B434" s="6" t="str">
        <f aca="false" t="array" ref="B434:B434">IFERROR(xlookup(F434,contacts!A:A,contacts!C:C),"")</f>
        <v/>
      </c>
      <c r="E434" s="19"/>
      <c r="F434" s="8" t="str">
        <f aca="false" t="array" ref="F434:F434">IFERROR(xlookup(E434,contacts!B:B,contacts!A:A),"")</f>
        <v/>
      </c>
      <c r="G434" s="19"/>
      <c r="H434" s="8" t="str">
        <f aca="false">IFERROR(__xludf.dummyfunction("IFERROR(INDEX(FILTER(addresses!B:B, (addresses!A:A=F434)*(addresses!C:C=G434)), 1), """")"),"")</f>
        <v/>
      </c>
      <c r="J434" s="10"/>
    </row>
    <row r="435" customFormat="false" ht="15.75" hidden="false" customHeight="false" outlineLevel="0" collapsed="false">
      <c r="B435" s="6" t="str">
        <f aca="false" t="array" ref="B435:B435">IFERROR(xlookup(F435,contacts!A:A,contacts!C:C),"")</f>
        <v/>
      </c>
      <c r="E435" s="19"/>
      <c r="F435" s="8" t="str">
        <f aca="false" t="array" ref="F435:F435">IFERROR(xlookup(E435,contacts!B:B,contacts!A:A),"")</f>
        <v/>
      </c>
      <c r="G435" s="19"/>
      <c r="H435" s="8" t="str">
        <f aca="false">IFERROR(__xludf.dummyfunction("IFERROR(INDEX(FILTER(addresses!B:B, (addresses!A:A=F435)*(addresses!C:C=G435)), 1), """")"),"")</f>
        <v/>
      </c>
      <c r="J435" s="10"/>
    </row>
    <row r="436" customFormat="false" ht="15.75" hidden="false" customHeight="false" outlineLevel="0" collapsed="false">
      <c r="B436" s="6" t="str">
        <f aca="false" t="array" ref="B436:B436">IFERROR(xlookup(F436,contacts!A:A,contacts!C:C),"")</f>
        <v/>
      </c>
      <c r="E436" s="19"/>
      <c r="F436" s="8" t="str">
        <f aca="false" t="array" ref="F436:F436">IFERROR(xlookup(E436,contacts!B:B,contacts!A:A),"")</f>
        <v/>
      </c>
      <c r="G436" s="19"/>
      <c r="H436" s="8" t="str">
        <f aca="false">IFERROR(__xludf.dummyfunction("IFERROR(INDEX(FILTER(addresses!B:B, (addresses!A:A=F436)*(addresses!C:C=G436)), 1), """")"),"")</f>
        <v/>
      </c>
      <c r="J436" s="10"/>
    </row>
    <row r="437" customFormat="false" ht="15.75" hidden="false" customHeight="false" outlineLevel="0" collapsed="false">
      <c r="B437" s="6" t="str">
        <f aca="false" t="array" ref="B437:B437">IFERROR(xlookup(F437,contacts!A:A,contacts!C:C),"")</f>
        <v/>
      </c>
      <c r="E437" s="19"/>
      <c r="F437" s="8" t="str">
        <f aca="false" t="array" ref="F437:F437">IFERROR(xlookup(E437,contacts!B:B,contacts!A:A),"")</f>
        <v/>
      </c>
      <c r="G437" s="19"/>
      <c r="H437" s="8" t="str">
        <f aca="false">IFERROR(__xludf.dummyfunction("IFERROR(INDEX(FILTER(addresses!B:B, (addresses!A:A=F437)*(addresses!C:C=G437)), 1), """")"),"")</f>
        <v/>
      </c>
      <c r="J437" s="10"/>
    </row>
    <row r="438" customFormat="false" ht="15.75" hidden="false" customHeight="false" outlineLevel="0" collapsed="false">
      <c r="B438" s="6" t="str">
        <f aca="false" t="array" ref="B438:B438">IFERROR(xlookup(F438,contacts!A:A,contacts!C:C),"")</f>
        <v/>
      </c>
      <c r="E438" s="19"/>
      <c r="F438" s="8" t="str">
        <f aca="false" t="array" ref="F438:F438">IFERROR(xlookup(E438,contacts!B:B,contacts!A:A),"")</f>
        <v/>
      </c>
      <c r="G438" s="19"/>
      <c r="H438" s="8" t="str">
        <f aca="false">IFERROR(__xludf.dummyfunction("IFERROR(INDEX(FILTER(addresses!B:B, (addresses!A:A=F438)*(addresses!C:C=G438)), 1), """")"),"")</f>
        <v/>
      </c>
      <c r="J438" s="10"/>
    </row>
    <row r="439" customFormat="false" ht="15.75" hidden="false" customHeight="false" outlineLevel="0" collapsed="false">
      <c r="B439" s="6" t="str">
        <f aca="false" t="array" ref="B439:B439">IFERROR(xlookup(F439,contacts!A:A,contacts!C:C),"")</f>
        <v/>
      </c>
      <c r="E439" s="19"/>
      <c r="F439" s="8" t="str">
        <f aca="false" t="array" ref="F439:F439">IFERROR(xlookup(E439,contacts!B:B,contacts!A:A),"")</f>
        <v/>
      </c>
      <c r="G439" s="19"/>
      <c r="H439" s="8" t="str">
        <f aca="false">IFERROR(__xludf.dummyfunction("IFERROR(INDEX(FILTER(addresses!B:B, (addresses!A:A=F439)*(addresses!C:C=G439)), 1), """")"),"")</f>
        <v/>
      </c>
      <c r="J439" s="10"/>
    </row>
    <row r="440" customFormat="false" ht="15.75" hidden="false" customHeight="false" outlineLevel="0" collapsed="false">
      <c r="B440" s="6" t="str">
        <f aca="false" t="array" ref="B440:B440">IFERROR(xlookup(F440,contacts!A:A,contacts!C:C),"")</f>
        <v/>
      </c>
      <c r="E440" s="19"/>
      <c r="F440" s="8" t="str">
        <f aca="false" t="array" ref="F440:F440">IFERROR(xlookup(E440,contacts!B:B,contacts!A:A),"")</f>
        <v/>
      </c>
      <c r="G440" s="19"/>
      <c r="H440" s="8" t="str">
        <f aca="false">IFERROR(__xludf.dummyfunction("IFERROR(INDEX(FILTER(addresses!B:B, (addresses!A:A=F440)*(addresses!C:C=G440)), 1), """")"),"")</f>
        <v/>
      </c>
      <c r="J440" s="10"/>
    </row>
    <row r="441" customFormat="false" ht="15.75" hidden="false" customHeight="false" outlineLevel="0" collapsed="false">
      <c r="B441" s="6" t="str">
        <f aca="false" t="array" ref="B441:B441">IFERROR(xlookup(F441,contacts!A:A,contacts!C:C),"")</f>
        <v/>
      </c>
      <c r="E441" s="19"/>
      <c r="F441" s="8" t="str">
        <f aca="false" t="array" ref="F441:F441">IFERROR(xlookup(E441,contacts!B:B,contacts!A:A),"")</f>
        <v/>
      </c>
      <c r="G441" s="19"/>
      <c r="H441" s="8" t="str">
        <f aca="false">IFERROR(__xludf.dummyfunction("IFERROR(INDEX(FILTER(addresses!B:B, (addresses!A:A=F441)*(addresses!C:C=G441)), 1), """")"),"")</f>
        <v/>
      </c>
      <c r="J441" s="10"/>
    </row>
    <row r="442" customFormat="false" ht="15.75" hidden="false" customHeight="false" outlineLevel="0" collapsed="false">
      <c r="B442" s="6" t="str">
        <f aca="false" t="array" ref="B442:B442">IFERROR(xlookup(F442,contacts!A:A,contacts!C:C),"")</f>
        <v/>
      </c>
      <c r="E442" s="19"/>
      <c r="F442" s="8" t="str">
        <f aca="false" t="array" ref="F442:F442">IFERROR(xlookup(E442,contacts!B:B,contacts!A:A),"")</f>
        <v/>
      </c>
      <c r="G442" s="19"/>
      <c r="H442" s="8" t="str">
        <f aca="false">IFERROR(__xludf.dummyfunction("IFERROR(INDEX(FILTER(addresses!B:B, (addresses!A:A=F442)*(addresses!C:C=G442)), 1), """")"),"")</f>
        <v/>
      </c>
      <c r="J442" s="10"/>
    </row>
    <row r="443" customFormat="false" ht="15.75" hidden="false" customHeight="false" outlineLevel="0" collapsed="false">
      <c r="B443" s="6" t="str">
        <f aca="false" t="array" ref="B443:B443">IFERROR(xlookup(F443,contacts!A:A,contacts!C:C),"")</f>
        <v/>
      </c>
      <c r="E443" s="19"/>
      <c r="F443" s="8" t="str">
        <f aca="false" t="array" ref="F443:F443">IFERROR(xlookup(E443,contacts!B:B,contacts!A:A),"")</f>
        <v/>
      </c>
      <c r="G443" s="19"/>
      <c r="H443" s="8" t="str">
        <f aca="false">IFERROR(__xludf.dummyfunction("IFERROR(INDEX(FILTER(addresses!B:B, (addresses!A:A=F443)*(addresses!C:C=G443)), 1), """")"),"")</f>
        <v/>
      </c>
      <c r="J443" s="10"/>
    </row>
    <row r="444" customFormat="false" ht="15.75" hidden="false" customHeight="false" outlineLevel="0" collapsed="false">
      <c r="B444" s="6" t="str">
        <f aca="false" t="array" ref="B444:B444">IFERROR(xlookup(F444,contacts!A:A,contacts!C:C),"")</f>
        <v/>
      </c>
      <c r="E444" s="19"/>
      <c r="F444" s="8" t="str">
        <f aca="false" t="array" ref="F444:F444">IFERROR(xlookup(E444,contacts!B:B,contacts!A:A),"")</f>
        <v/>
      </c>
      <c r="G444" s="19"/>
      <c r="H444" s="8" t="str">
        <f aca="false">IFERROR(__xludf.dummyfunction("IFERROR(INDEX(FILTER(addresses!B:B, (addresses!A:A=F444)*(addresses!C:C=G444)), 1), """")"),"")</f>
        <v/>
      </c>
      <c r="J444" s="10"/>
    </row>
    <row r="445" customFormat="false" ht="15.75" hidden="false" customHeight="false" outlineLevel="0" collapsed="false">
      <c r="B445" s="6" t="str">
        <f aca="false" t="array" ref="B445:B445">IFERROR(xlookup(F445,contacts!A:A,contacts!C:C),"")</f>
        <v/>
      </c>
      <c r="E445" s="19"/>
      <c r="F445" s="8" t="str">
        <f aca="false" t="array" ref="F445:F445">IFERROR(xlookup(E445,contacts!B:B,contacts!A:A),"")</f>
        <v/>
      </c>
      <c r="G445" s="19"/>
      <c r="H445" s="8" t="str">
        <f aca="false">IFERROR(__xludf.dummyfunction("IFERROR(INDEX(FILTER(addresses!B:B, (addresses!A:A=F445)*(addresses!C:C=G445)), 1), """")"),"")</f>
        <v/>
      </c>
      <c r="J445" s="10"/>
    </row>
    <row r="446" customFormat="false" ht="15.75" hidden="false" customHeight="false" outlineLevel="0" collapsed="false">
      <c r="B446" s="6" t="str">
        <f aca="false" t="array" ref="B446:B446">IFERROR(xlookup(F446,contacts!A:A,contacts!C:C),"")</f>
        <v/>
      </c>
      <c r="E446" s="19"/>
      <c r="F446" s="8" t="str">
        <f aca="false" t="array" ref="F446:F446">IFERROR(xlookup(E446,contacts!B:B,contacts!A:A),"")</f>
        <v/>
      </c>
      <c r="G446" s="19"/>
      <c r="H446" s="8" t="str">
        <f aca="false">IFERROR(__xludf.dummyfunction("IFERROR(INDEX(FILTER(addresses!B:B, (addresses!A:A=F446)*(addresses!C:C=G446)), 1), """")"),"")</f>
        <v/>
      </c>
      <c r="J446" s="10"/>
    </row>
    <row r="447" customFormat="false" ht="15.75" hidden="false" customHeight="false" outlineLevel="0" collapsed="false">
      <c r="B447" s="6" t="str">
        <f aca="false" t="array" ref="B447:B447">IFERROR(xlookup(F447,contacts!A:A,contacts!C:C),"")</f>
        <v/>
      </c>
      <c r="E447" s="19"/>
      <c r="F447" s="8" t="str">
        <f aca="false" t="array" ref="F447:F447">IFERROR(xlookup(E447,contacts!B:B,contacts!A:A),"")</f>
        <v/>
      </c>
      <c r="G447" s="19"/>
      <c r="H447" s="8" t="str">
        <f aca="false">IFERROR(__xludf.dummyfunction("IFERROR(INDEX(FILTER(addresses!B:B, (addresses!A:A=F447)*(addresses!C:C=G447)), 1), """")"),"")</f>
        <v/>
      </c>
      <c r="J447" s="10"/>
    </row>
    <row r="448" customFormat="false" ht="15.75" hidden="false" customHeight="false" outlineLevel="0" collapsed="false">
      <c r="B448" s="6" t="str">
        <f aca="false" t="array" ref="B448:B448">IFERROR(xlookup(F448,contacts!A:A,contacts!C:C),"")</f>
        <v/>
      </c>
      <c r="E448" s="19"/>
      <c r="F448" s="8" t="str">
        <f aca="false" t="array" ref="F448:F448">IFERROR(xlookup(E448,contacts!B:B,contacts!A:A),"")</f>
        <v/>
      </c>
      <c r="G448" s="19"/>
      <c r="H448" s="8" t="str">
        <f aca="false">IFERROR(__xludf.dummyfunction("IFERROR(INDEX(FILTER(addresses!B:B, (addresses!A:A=F448)*(addresses!C:C=G448)), 1), """")"),"")</f>
        <v/>
      </c>
      <c r="J448" s="10"/>
    </row>
    <row r="449" customFormat="false" ht="15.75" hidden="false" customHeight="false" outlineLevel="0" collapsed="false">
      <c r="B449" s="6" t="str">
        <f aca="false" t="array" ref="B449:B449">IFERROR(xlookup(F449,contacts!A:A,contacts!C:C),"")</f>
        <v/>
      </c>
      <c r="E449" s="19"/>
      <c r="F449" s="8" t="str">
        <f aca="false" t="array" ref="F449:F449">IFERROR(xlookup(E449,contacts!B:B,contacts!A:A),"")</f>
        <v/>
      </c>
      <c r="G449" s="19"/>
      <c r="H449" s="8" t="str">
        <f aca="false">IFERROR(__xludf.dummyfunction("IFERROR(INDEX(FILTER(addresses!B:B, (addresses!A:A=F449)*(addresses!C:C=G449)), 1), """")"),"")</f>
        <v/>
      </c>
      <c r="J449" s="10"/>
    </row>
    <row r="450" customFormat="false" ht="15.75" hidden="false" customHeight="false" outlineLevel="0" collapsed="false">
      <c r="B450" s="6" t="str">
        <f aca="false" t="array" ref="B450:B450">IFERROR(xlookup(F450,contacts!A:A,contacts!C:C),"")</f>
        <v/>
      </c>
      <c r="E450" s="19"/>
      <c r="F450" s="8" t="str">
        <f aca="false" t="array" ref="F450:F450">IFERROR(xlookup(E450,contacts!B:B,contacts!A:A),"")</f>
        <v/>
      </c>
      <c r="G450" s="19"/>
      <c r="H450" s="8" t="str">
        <f aca="false">IFERROR(__xludf.dummyfunction("IFERROR(INDEX(FILTER(addresses!B:B, (addresses!A:A=F450)*(addresses!C:C=G450)), 1), """")"),"")</f>
        <v/>
      </c>
      <c r="J450" s="10"/>
    </row>
    <row r="451" customFormat="false" ht="15.75" hidden="false" customHeight="false" outlineLevel="0" collapsed="false">
      <c r="B451" s="6" t="str">
        <f aca="false" t="array" ref="B451:B451">IFERROR(xlookup(F451,contacts!A:A,contacts!C:C),"")</f>
        <v/>
      </c>
      <c r="E451" s="19"/>
      <c r="F451" s="8" t="str">
        <f aca="false" t="array" ref="F451:F451">IFERROR(xlookup(E451,contacts!B:B,contacts!A:A),"")</f>
        <v/>
      </c>
      <c r="G451" s="19"/>
      <c r="H451" s="8" t="str">
        <f aca="false">IFERROR(__xludf.dummyfunction("IFERROR(INDEX(FILTER(addresses!B:B, (addresses!A:A=F451)*(addresses!C:C=G451)), 1), """")"),"")</f>
        <v/>
      </c>
      <c r="J451" s="10"/>
    </row>
    <row r="452" customFormat="false" ht="15.75" hidden="false" customHeight="false" outlineLevel="0" collapsed="false">
      <c r="B452" s="6" t="str">
        <f aca="false" t="array" ref="B452:B452">IFERROR(xlookup(F452,contacts!A:A,contacts!C:C),"")</f>
        <v/>
      </c>
      <c r="E452" s="19"/>
      <c r="F452" s="8" t="str">
        <f aca="false" t="array" ref="F452:F452">IFERROR(xlookup(E452,contacts!B:B,contacts!A:A),"")</f>
        <v/>
      </c>
      <c r="G452" s="19"/>
      <c r="H452" s="8" t="str">
        <f aca="false">IFERROR(__xludf.dummyfunction("IFERROR(INDEX(FILTER(addresses!B:B, (addresses!A:A=F452)*(addresses!C:C=G452)), 1), """")"),"")</f>
        <v/>
      </c>
      <c r="J452" s="10"/>
    </row>
    <row r="453" customFormat="false" ht="15.75" hidden="false" customHeight="false" outlineLevel="0" collapsed="false">
      <c r="B453" s="6" t="str">
        <f aca="false" t="array" ref="B453:B453">IFERROR(xlookup(F453,contacts!A:A,contacts!C:C),"")</f>
        <v/>
      </c>
      <c r="E453" s="19"/>
      <c r="F453" s="8" t="str">
        <f aca="false" t="array" ref="F453:F453">IFERROR(xlookup(E453,contacts!B:B,contacts!A:A),"")</f>
        <v/>
      </c>
      <c r="G453" s="19"/>
      <c r="H453" s="8" t="str">
        <f aca="false">IFERROR(__xludf.dummyfunction("IFERROR(INDEX(FILTER(addresses!B:B, (addresses!A:A=F453)*(addresses!C:C=G453)), 1), """")"),"")</f>
        <v/>
      </c>
      <c r="J453" s="10"/>
    </row>
    <row r="454" customFormat="false" ht="15.75" hidden="false" customHeight="false" outlineLevel="0" collapsed="false">
      <c r="B454" s="6" t="str">
        <f aca="false" t="array" ref="B454:B454">IFERROR(xlookup(F454,contacts!A:A,contacts!C:C),"")</f>
        <v/>
      </c>
      <c r="E454" s="19"/>
      <c r="F454" s="8" t="str">
        <f aca="false" t="array" ref="F454:F454">IFERROR(xlookup(E454,contacts!B:B,contacts!A:A),"")</f>
        <v/>
      </c>
      <c r="G454" s="19"/>
      <c r="H454" s="8" t="str">
        <f aca="false">IFERROR(__xludf.dummyfunction("IFERROR(INDEX(FILTER(addresses!B:B, (addresses!A:A=F454)*(addresses!C:C=G454)), 1), """")"),"")</f>
        <v/>
      </c>
      <c r="J454" s="10"/>
    </row>
    <row r="455" customFormat="false" ht="15.75" hidden="false" customHeight="false" outlineLevel="0" collapsed="false">
      <c r="B455" s="6" t="str">
        <f aca="false" t="array" ref="B455:B455">IFERROR(xlookup(F455,contacts!A:A,contacts!C:C),"")</f>
        <v/>
      </c>
      <c r="E455" s="19"/>
      <c r="F455" s="8" t="str">
        <f aca="false" t="array" ref="F455:F455">IFERROR(xlookup(E455,contacts!B:B,contacts!A:A),"")</f>
        <v/>
      </c>
      <c r="G455" s="19"/>
      <c r="H455" s="8" t="str">
        <f aca="false">IFERROR(__xludf.dummyfunction("IFERROR(INDEX(FILTER(addresses!B:B, (addresses!A:A=F455)*(addresses!C:C=G455)), 1), """")"),"")</f>
        <v/>
      </c>
      <c r="J455" s="10"/>
    </row>
    <row r="456" customFormat="false" ht="15.75" hidden="false" customHeight="false" outlineLevel="0" collapsed="false">
      <c r="B456" s="6" t="str">
        <f aca="false" t="array" ref="B456:B456">IFERROR(xlookup(F456,contacts!A:A,contacts!C:C),"")</f>
        <v/>
      </c>
      <c r="E456" s="19"/>
      <c r="F456" s="8" t="str">
        <f aca="false" t="array" ref="F456:F456">IFERROR(xlookup(E456,contacts!B:B,contacts!A:A),"")</f>
        <v/>
      </c>
      <c r="G456" s="19"/>
      <c r="H456" s="8" t="str">
        <f aca="false">IFERROR(__xludf.dummyfunction("IFERROR(INDEX(FILTER(addresses!B:B, (addresses!A:A=F456)*(addresses!C:C=G456)), 1), """")"),"")</f>
        <v/>
      </c>
      <c r="J456" s="10"/>
    </row>
    <row r="457" customFormat="false" ht="15.75" hidden="false" customHeight="false" outlineLevel="0" collapsed="false">
      <c r="B457" s="6" t="str">
        <f aca="false" t="array" ref="B457:B457">IFERROR(xlookup(F457,contacts!A:A,contacts!C:C),"")</f>
        <v/>
      </c>
      <c r="E457" s="19"/>
      <c r="F457" s="8" t="str">
        <f aca="false" t="array" ref="F457:F457">IFERROR(xlookup(E457,contacts!B:B,contacts!A:A),"")</f>
        <v/>
      </c>
      <c r="G457" s="19"/>
      <c r="H457" s="8" t="str">
        <f aca="false">IFERROR(__xludf.dummyfunction("IFERROR(INDEX(FILTER(addresses!B:B, (addresses!A:A=F457)*(addresses!C:C=G457)), 1), """")"),"")</f>
        <v/>
      </c>
      <c r="J457" s="10"/>
    </row>
    <row r="458" customFormat="false" ht="15.75" hidden="false" customHeight="false" outlineLevel="0" collapsed="false">
      <c r="B458" s="6" t="str">
        <f aca="false" t="array" ref="B458:B458">IFERROR(xlookup(F458,contacts!A:A,contacts!C:C),"")</f>
        <v/>
      </c>
      <c r="E458" s="19"/>
      <c r="F458" s="8" t="str">
        <f aca="false" t="array" ref="F458:F458">IFERROR(xlookup(E458,contacts!B:B,contacts!A:A),"")</f>
        <v/>
      </c>
      <c r="G458" s="19"/>
      <c r="H458" s="8" t="str">
        <f aca="false">IFERROR(__xludf.dummyfunction("IFERROR(INDEX(FILTER(addresses!B:B, (addresses!A:A=F458)*(addresses!C:C=G458)), 1), """")"),"")</f>
        <v/>
      </c>
      <c r="J458" s="10"/>
    </row>
    <row r="459" customFormat="false" ht="15.75" hidden="false" customHeight="false" outlineLevel="0" collapsed="false">
      <c r="B459" s="6" t="str">
        <f aca="false" t="array" ref="B459:B459">IFERROR(xlookup(F459,contacts!A:A,contacts!C:C),"")</f>
        <v/>
      </c>
      <c r="E459" s="19"/>
      <c r="F459" s="8" t="str">
        <f aca="false" t="array" ref="F459:F459">IFERROR(xlookup(E459,contacts!B:B,contacts!A:A),"")</f>
        <v/>
      </c>
      <c r="G459" s="19"/>
      <c r="H459" s="8" t="str">
        <f aca="false">IFERROR(__xludf.dummyfunction("IFERROR(INDEX(FILTER(addresses!B:B, (addresses!A:A=F459)*(addresses!C:C=G459)), 1), """")"),"")</f>
        <v/>
      </c>
      <c r="J459" s="10"/>
    </row>
    <row r="460" customFormat="false" ht="15.75" hidden="false" customHeight="false" outlineLevel="0" collapsed="false">
      <c r="B460" s="6" t="str">
        <f aca="false" t="array" ref="B460:B460">IFERROR(xlookup(F460,contacts!A:A,contacts!C:C),"")</f>
        <v/>
      </c>
      <c r="E460" s="19"/>
      <c r="F460" s="8" t="str">
        <f aca="false" t="array" ref="F460:F460">IFERROR(xlookup(E460,contacts!B:B,contacts!A:A),"")</f>
        <v/>
      </c>
      <c r="G460" s="19"/>
      <c r="H460" s="8" t="str">
        <f aca="false">IFERROR(__xludf.dummyfunction("IFERROR(INDEX(FILTER(addresses!B:B, (addresses!A:A=F460)*(addresses!C:C=G460)), 1), """")"),"")</f>
        <v/>
      </c>
      <c r="J460" s="10"/>
    </row>
    <row r="461" customFormat="false" ht="15.75" hidden="false" customHeight="false" outlineLevel="0" collapsed="false">
      <c r="B461" s="6" t="str">
        <f aca="false" t="array" ref="B461:B461">IFERROR(xlookup(F461,contacts!A:A,contacts!C:C),"")</f>
        <v/>
      </c>
      <c r="E461" s="19"/>
      <c r="F461" s="8" t="str">
        <f aca="false" t="array" ref="F461:F461">IFERROR(xlookup(E461,contacts!B:B,contacts!A:A),"")</f>
        <v/>
      </c>
      <c r="G461" s="19"/>
      <c r="H461" s="8" t="str">
        <f aca="false">IFERROR(__xludf.dummyfunction("IFERROR(INDEX(FILTER(addresses!B:B, (addresses!A:A=F461)*(addresses!C:C=G461)), 1), """")"),"")</f>
        <v/>
      </c>
      <c r="J461" s="10"/>
    </row>
    <row r="462" customFormat="false" ht="15.75" hidden="false" customHeight="false" outlineLevel="0" collapsed="false">
      <c r="B462" s="6" t="str">
        <f aca="false" t="array" ref="B462:B462">IFERROR(xlookup(F462,contacts!A:A,contacts!C:C),"")</f>
        <v/>
      </c>
      <c r="E462" s="19"/>
      <c r="F462" s="8" t="str">
        <f aca="false" t="array" ref="F462:F462">IFERROR(xlookup(E462,contacts!B:B,contacts!A:A),"")</f>
        <v/>
      </c>
      <c r="G462" s="19"/>
      <c r="H462" s="8" t="str">
        <f aca="false">IFERROR(__xludf.dummyfunction("IFERROR(INDEX(FILTER(addresses!B:B, (addresses!A:A=F462)*(addresses!C:C=G462)), 1), """")"),"")</f>
        <v/>
      </c>
      <c r="J462" s="10"/>
    </row>
    <row r="463" customFormat="false" ht="15.75" hidden="false" customHeight="false" outlineLevel="0" collapsed="false">
      <c r="B463" s="6" t="str">
        <f aca="false" t="array" ref="B463:B463">IFERROR(xlookup(F463,contacts!A:A,contacts!C:C),"")</f>
        <v/>
      </c>
      <c r="E463" s="19"/>
      <c r="F463" s="8" t="str">
        <f aca="false" t="array" ref="F463:F463">IFERROR(xlookup(E463,contacts!B:B,contacts!A:A),"")</f>
        <v/>
      </c>
      <c r="G463" s="19"/>
      <c r="H463" s="8" t="str">
        <f aca="false">IFERROR(__xludf.dummyfunction("IFERROR(INDEX(FILTER(addresses!B:B, (addresses!A:A=F463)*(addresses!C:C=G463)), 1), """")"),"")</f>
        <v/>
      </c>
      <c r="J463" s="10"/>
    </row>
    <row r="464" customFormat="false" ht="15.75" hidden="false" customHeight="false" outlineLevel="0" collapsed="false">
      <c r="B464" s="6" t="str">
        <f aca="false" t="array" ref="B464:B464">IFERROR(xlookup(F464,contacts!A:A,contacts!C:C),"")</f>
        <v/>
      </c>
      <c r="E464" s="19"/>
      <c r="F464" s="8" t="str">
        <f aca="false" t="array" ref="F464:F464">IFERROR(xlookup(E464,contacts!B:B,contacts!A:A),"")</f>
        <v/>
      </c>
      <c r="G464" s="19"/>
      <c r="H464" s="8" t="str">
        <f aca="false">IFERROR(__xludf.dummyfunction("IFERROR(INDEX(FILTER(addresses!B:B, (addresses!A:A=F464)*(addresses!C:C=G464)), 1), """")"),"")</f>
        <v/>
      </c>
      <c r="J464" s="10"/>
    </row>
    <row r="465" customFormat="false" ht="15.75" hidden="false" customHeight="false" outlineLevel="0" collapsed="false">
      <c r="B465" s="6" t="str">
        <f aca="false" t="array" ref="B465:B465">IFERROR(xlookup(F465,contacts!A:A,contacts!C:C),"")</f>
        <v/>
      </c>
      <c r="E465" s="19"/>
      <c r="F465" s="8" t="str">
        <f aca="false" t="array" ref="F465:F465">IFERROR(xlookup(E465,contacts!B:B,contacts!A:A),"")</f>
        <v/>
      </c>
      <c r="G465" s="19"/>
      <c r="H465" s="8" t="str">
        <f aca="false">IFERROR(__xludf.dummyfunction("IFERROR(INDEX(FILTER(addresses!B:B, (addresses!A:A=F465)*(addresses!C:C=G465)), 1), """")"),"")</f>
        <v/>
      </c>
      <c r="J465" s="10"/>
    </row>
    <row r="466" customFormat="false" ht="15.75" hidden="false" customHeight="false" outlineLevel="0" collapsed="false">
      <c r="B466" s="6" t="str">
        <f aca="false" t="array" ref="B466:B466">IFERROR(xlookup(F466,contacts!A:A,contacts!C:C),"")</f>
        <v/>
      </c>
      <c r="E466" s="19"/>
      <c r="F466" s="8" t="str">
        <f aca="false" t="array" ref="F466:F466">IFERROR(xlookup(E466,contacts!B:B,contacts!A:A),"")</f>
        <v/>
      </c>
      <c r="G466" s="19"/>
      <c r="H466" s="8" t="str">
        <f aca="false">IFERROR(__xludf.dummyfunction("IFERROR(INDEX(FILTER(addresses!B:B, (addresses!A:A=F466)*(addresses!C:C=G466)), 1), """")"),"")</f>
        <v/>
      </c>
      <c r="J466" s="10"/>
    </row>
    <row r="467" customFormat="false" ht="15.75" hidden="false" customHeight="false" outlineLevel="0" collapsed="false">
      <c r="B467" s="6" t="str">
        <f aca="false" t="array" ref="B467:B467">IFERROR(xlookup(F467,contacts!A:A,contacts!C:C),"")</f>
        <v/>
      </c>
      <c r="E467" s="19"/>
      <c r="F467" s="8" t="str">
        <f aca="false" t="array" ref="F467:F467">IFERROR(xlookup(E467,contacts!B:B,contacts!A:A),"")</f>
        <v/>
      </c>
      <c r="G467" s="19"/>
      <c r="H467" s="8" t="str">
        <f aca="false">IFERROR(__xludf.dummyfunction("IFERROR(INDEX(FILTER(addresses!B:B, (addresses!A:A=F467)*(addresses!C:C=G467)), 1), """")"),"")</f>
        <v/>
      </c>
      <c r="J467" s="10"/>
    </row>
    <row r="468" customFormat="false" ht="15.75" hidden="false" customHeight="false" outlineLevel="0" collapsed="false">
      <c r="B468" s="6" t="str">
        <f aca="false" t="array" ref="B468:B468">IFERROR(xlookup(F468,contacts!A:A,contacts!C:C),"")</f>
        <v/>
      </c>
      <c r="E468" s="19"/>
      <c r="F468" s="8" t="str">
        <f aca="false" t="array" ref="F468:F468">IFERROR(xlookup(E468,contacts!B:B,contacts!A:A),"")</f>
        <v/>
      </c>
      <c r="G468" s="19"/>
      <c r="H468" s="8" t="str">
        <f aca="false">IFERROR(__xludf.dummyfunction("IFERROR(INDEX(FILTER(addresses!B:B, (addresses!A:A=F468)*(addresses!C:C=G468)), 1), """")"),"")</f>
        <v/>
      </c>
      <c r="J468" s="10"/>
    </row>
    <row r="469" customFormat="false" ht="15.75" hidden="false" customHeight="false" outlineLevel="0" collapsed="false">
      <c r="B469" s="6" t="str">
        <f aca="false" t="array" ref="B469:B469">IFERROR(xlookup(F469,contacts!A:A,contacts!C:C),"")</f>
        <v/>
      </c>
      <c r="E469" s="19"/>
      <c r="F469" s="8" t="str">
        <f aca="false" t="array" ref="F469:F469">IFERROR(xlookup(E469,contacts!B:B,contacts!A:A),"")</f>
        <v/>
      </c>
      <c r="G469" s="19"/>
      <c r="H469" s="8" t="str">
        <f aca="false">IFERROR(__xludf.dummyfunction("IFERROR(INDEX(FILTER(addresses!B:B, (addresses!A:A=F469)*(addresses!C:C=G469)), 1), """")"),"")</f>
        <v/>
      </c>
      <c r="J469" s="10"/>
    </row>
    <row r="470" customFormat="false" ht="15.75" hidden="false" customHeight="false" outlineLevel="0" collapsed="false">
      <c r="B470" s="6" t="str">
        <f aca="false" t="array" ref="B470:B470">IFERROR(xlookup(F470,contacts!A:A,contacts!C:C),"")</f>
        <v/>
      </c>
      <c r="E470" s="19"/>
      <c r="F470" s="8" t="str">
        <f aca="false" t="array" ref="F470:F470">IFERROR(xlookup(E470,contacts!B:B,contacts!A:A),"")</f>
        <v/>
      </c>
      <c r="G470" s="19"/>
      <c r="H470" s="8" t="str">
        <f aca="false">IFERROR(__xludf.dummyfunction("IFERROR(INDEX(FILTER(addresses!B:B, (addresses!A:A=F470)*(addresses!C:C=G470)), 1), """")"),"")</f>
        <v/>
      </c>
      <c r="J470" s="10"/>
    </row>
    <row r="471" customFormat="false" ht="15.75" hidden="false" customHeight="false" outlineLevel="0" collapsed="false">
      <c r="B471" s="6" t="str">
        <f aca="false" t="array" ref="B471:B471">IFERROR(xlookup(F471,contacts!A:A,contacts!C:C),"")</f>
        <v/>
      </c>
      <c r="E471" s="19"/>
      <c r="F471" s="8" t="str">
        <f aca="false" t="array" ref="F471:F471">IFERROR(xlookup(E471,contacts!B:B,contacts!A:A),"")</f>
        <v/>
      </c>
      <c r="G471" s="19"/>
      <c r="H471" s="8" t="str">
        <f aca="false">IFERROR(__xludf.dummyfunction("IFERROR(INDEX(FILTER(addresses!B:B, (addresses!A:A=F471)*(addresses!C:C=G471)), 1), """")"),"")</f>
        <v/>
      </c>
      <c r="J471" s="10"/>
    </row>
    <row r="472" customFormat="false" ht="15.75" hidden="false" customHeight="false" outlineLevel="0" collapsed="false">
      <c r="B472" s="6" t="str">
        <f aca="false" t="array" ref="B472:B472">IFERROR(xlookup(F472,contacts!A:A,contacts!C:C),"")</f>
        <v/>
      </c>
      <c r="E472" s="19"/>
      <c r="F472" s="8" t="str">
        <f aca="false" t="array" ref="F472:F472">IFERROR(xlookup(E472,contacts!B:B,contacts!A:A),"")</f>
        <v/>
      </c>
      <c r="G472" s="19"/>
      <c r="H472" s="8" t="str">
        <f aca="false">IFERROR(__xludf.dummyfunction("IFERROR(INDEX(FILTER(addresses!B:B, (addresses!A:A=F472)*(addresses!C:C=G472)), 1), """")"),"")</f>
        <v/>
      </c>
      <c r="J472" s="10"/>
    </row>
    <row r="473" customFormat="false" ht="15.75" hidden="false" customHeight="false" outlineLevel="0" collapsed="false">
      <c r="B473" s="6" t="str">
        <f aca="false" t="array" ref="B473:B473">IFERROR(xlookup(F473,contacts!A:A,contacts!C:C),"")</f>
        <v/>
      </c>
      <c r="E473" s="19"/>
      <c r="F473" s="8" t="str">
        <f aca="false" t="array" ref="F473:F473">IFERROR(xlookup(E473,contacts!B:B,contacts!A:A),"")</f>
        <v/>
      </c>
      <c r="G473" s="19"/>
      <c r="H473" s="8" t="str">
        <f aca="false">IFERROR(__xludf.dummyfunction("IFERROR(INDEX(FILTER(addresses!B:B, (addresses!A:A=F473)*(addresses!C:C=G473)), 1), """")"),"")</f>
        <v/>
      </c>
      <c r="J473" s="10"/>
    </row>
    <row r="474" customFormat="false" ht="15.75" hidden="false" customHeight="false" outlineLevel="0" collapsed="false">
      <c r="B474" s="6" t="str">
        <f aca="false" t="array" ref="B474:B474">IFERROR(xlookup(F474,contacts!A:A,contacts!C:C),"")</f>
        <v/>
      </c>
      <c r="E474" s="19"/>
      <c r="F474" s="8" t="str">
        <f aca="false" t="array" ref="F474:F474">IFERROR(xlookup(E474,contacts!B:B,contacts!A:A),"")</f>
        <v/>
      </c>
      <c r="G474" s="19"/>
      <c r="H474" s="8" t="str">
        <f aca="false">IFERROR(__xludf.dummyfunction("IFERROR(INDEX(FILTER(addresses!B:B, (addresses!A:A=F474)*(addresses!C:C=G474)), 1), """")"),"")</f>
        <v/>
      </c>
      <c r="J474" s="10"/>
    </row>
    <row r="475" customFormat="false" ht="15.75" hidden="false" customHeight="false" outlineLevel="0" collapsed="false">
      <c r="B475" s="6" t="str">
        <f aca="false" t="array" ref="B475:B475">IFERROR(xlookup(F475,contacts!A:A,contacts!C:C),"")</f>
        <v/>
      </c>
      <c r="E475" s="19"/>
      <c r="F475" s="8" t="str">
        <f aca="false" t="array" ref="F475:F475">IFERROR(xlookup(E475,contacts!B:B,contacts!A:A),"")</f>
        <v/>
      </c>
      <c r="G475" s="19"/>
      <c r="H475" s="8" t="str">
        <f aca="false">IFERROR(__xludf.dummyfunction("IFERROR(INDEX(FILTER(addresses!B:B, (addresses!A:A=F475)*(addresses!C:C=G475)), 1), """")"),"")</f>
        <v/>
      </c>
      <c r="J475" s="10"/>
    </row>
    <row r="476" customFormat="false" ht="15.75" hidden="false" customHeight="false" outlineLevel="0" collapsed="false">
      <c r="B476" s="6" t="str">
        <f aca="false" t="array" ref="B476:B476">IFERROR(xlookup(F476,contacts!A:A,contacts!C:C),"")</f>
        <v/>
      </c>
      <c r="E476" s="19"/>
      <c r="F476" s="8" t="str">
        <f aca="false" t="array" ref="F476:F476">IFERROR(xlookup(E476,contacts!B:B,contacts!A:A),"")</f>
        <v/>
      </c>
      <c r="G476" s="19"/>
      <c r="H476" s="8" t="str">
        <f aca="false">IFERROR(__xludf.dummyfunction("IFERROR(INDEX(FILTER(addresses!B:B, (addresses!A:A=F476)*(addresses!C:C=G476)), 1), """")"),"")</f>
        <v/>
      </c>
      <c r="J476" s="10"/>
    </row>
    <row r="477" customFormat="false" ht="15.75" hidden="false" customHeight="false" outlineLevel="0" collapsed="false">
      <c r="B477" s="6" t="str">
        <f aca="false" t="array" ref="B477:B477">IFERROR(xlookup(F477,contacts!A:A,contacts!C:C),"")</f>
        <v/>
      </c>
      <c r="E477" s="19"/>
      <c r="F477" s="8" t="str">
        <f aca="false" t="array" ref="F477:F477">IFERROR(xlookup(E477,contacts!B:B,contacts!A:A),"")</f>
        <v/>
      </c>
      <c r="G477" s="19"/>
      <c r="H477" s="8" t="str">
        <f aca="false">IFERROR(__xludf.dummyfunction("IFERROR(INDEX(FILTER(addresses!B:B, (addresses!A:A=F477)*(addresses!C:C=G477)), 1), """")"),"")</f>
        <v/>
      </c>
      <c r="J477" s="10"/>
    </row>
    <row r="478" customFormat="false" ht="15.75" hidden="false" customHeight="false" outlineLevel="0" collapsed="false">
      <c r="B478" s="6" t="str">
        <f aca="false" t="array" ref="B478:B478">IFERROR(xlookup(F478,contacts!A:A,contacts!C:C),"")</f>
        <v/>
      </c>
      <c r="E478" s="19"/>
      <c r="F478" s="8" t="str">
        <f aca="false" t="array" ref="F478:F478">IFERROR(xlookup(E478,contacts!B:B,contacts!A:A),"")</f>
        <v/>
      </c>
      <c r="G478" s="19"/>
      <c r="H478" s="8" t="str">
        <f aca="false">IFERROR(__xludf.dummyfunction("IFERROR(INDEX(FILTER(addresses!B:B, (addresses!A:A=F478)*(addresses!C:C=G478)), 1), """")"),"")</f>
        <v/>
      </c>
      <c r="J478" s="10"/>
    </row>
    <row r="479" customFormat="false" ht="15.75" hidden="false" customHeight="false" outlineLevel="0" collapsed="false">
      <c r="B479" s="6" t="str">
        <f aca="false" t="array" ref="B479:B479">IFERROR(xlookup(F479,contacts!A:A,contacts!C:C),"")</f>
        <v/>
      </c>
      <c r="E479" s="19"/>
      <c r="F479" s="8" t="str">
        <f aca="false" t="array" ref="F479:F479">IFERROR(xlookup(E479,contacts!B:B,contacts!A:A),"")</f>
        <v/>
      </c>
      <c r="G479" s="19"/>
      <c r="H479" s="8" t="str">
        <f aca="false">IFERROR(__xludf.dummyfunction("IFERROR(INDEX(FILTER(addresses!B:B, (addresses!A:A=F479)*(addresses!C:C=G479)), 1), """")"),"")</f>
        <v/>
      </c>
      <c r="J479" s="10"/>
    </row>
    <row r="480" customFormat="false" ht="15.75" hidden="false" customHeight="false" outlineLevel="0" collapsed="false">
      <c r="B480" s="6" t="str">
        <f aca="false" t="array" ref="B480:B480">IFERROR(xlookup(F480,contacts!A:A,contacts!C:C),"")</f>
        <v/>
      </c>
      <c r="E480" s="19"/>
      <c r="F480" s="8" t="str">
        <f aca="false" t="array" ref="F480:F480">IFERROR(xlookup(E480,contacts!B:B,contacts!A:A),"")</f>
        <v/>
      </c>
      <c r="G480" s="19"/>
      <c r="H480" s="8" t="str">
        <f aca="false">IFERROR(__xludf.dummyfunction("IFERROR(INDEX(FILTER(addresses!B:B, (addresses!A:A=F480)*(addresses!C:C=G480)), 1), """")"),"")</f>
        <v/>
      </c>
      <c r="J480" s="10"/>
    </row>
    <row r="481" customFormat="false" ht="15.75" hidden="false" customHeight="false" outlineLevel="0" collapsed="false">
      <c r="B481" s="6" t="str">
        <f aca="false" t="array" ref="B481:B481">IFERROR(xlookup(F481,contacts!A:A,contacts!C:C),"")</f>
        <v/>
      </c>
      <c r="E481" s="19"/>
      <c r="F481" s="8" t="str">
        <f aca="false" t="array" ref="F481:F481">IFERROR(xlookup(E481,contacts!B:B,contacts!A:A),"")</f>
        <v/>
      </c>
      <c r="G481" s="19"/>
      <c r="H481" s="8" t="str">
        <f aca="false">IFERROR(__xludf.dummyfunction("IFERROR(INDEX(FILTER(addresses!B:B, (addresses!A:A=F481)*(addresses!C:C=G481)), 1), """")"),"")</f>
        <v/>
      </c>
      <c r="J481" s="10"/>
    </row>
    <row r="482" customFormat="false" ht="15.75" hidden="false" customHeight="false" outlineLevel="0" collapsed="false">
      <c r="B482" s="6" t="str">
        <f aca="false" t="array" ref="B482:B482">IFERROR(xlookup(F482,contacts!A:A,contacts!C:C),"")</f>
        <v/>
      </c>
      <c r="E482" s="19"/>
      <c r="F482" s="8" t="str">
        <f aca="false" t="array" ref="F482:F482">IFERROR(xlookup(E482,contacts!B:B,contacts!A:A),"")</f>
        <v/>
      </c>
      <c r="G482" s="19"/>
      <c r="H482" s="8" t="str">
        <f aca="false">IFERROR(__xludf.dummyfunction("IFERROR(INDEX(FILTER(addresses!B:B, (addresses!A:A=F482)*(addresses!C:C=G482)), 1), """")"),"")</f>
        <v/>
      </c>
      <c r="J482" s="10"/>
    </row>
    <row r="483" customFormat="false" ht="15.75" hidden="false" customHeight="false" outlineLevel="0" collapsed="false">
      <c r="B483" s="6" t="str">
        <f aca="false" t="array" ref="B483:B483">IFERROR(xlookup(F483,contacts!A:A,contacts!C:C),"")</f>
        <v/>
      </c>
      <c r="E483" s="19"/>
      <c r="F483" s="8" t="str">
        <f aca="false" t="array" ref="F483:F483">IFERROR(xlookup(E483,contacts!B:B,contacts!A:A),"")</f>
        <v/>
      </c>
      <c r="G483" s="19"/>
      <c r="H483" s="8" t="str">
        <f aca="false">IFERROR(__xludf.dummyfunction("IFERROR(INDEX(FILTER(addresses!B:B, (addresses!A:A=F483)*(addresses!C:C=G483)), 1), """")"),"")</f>
        <v/>
      </c>
      <c r="J483" s="10"/>
    </row>
    <row r="484" customFormat="false" ht="15.75" hidden="false" customHeight="false" outlineLevel="0" collapsed="false">
      <c r="B484" s="6" t="str">
        <f aca="false" t="array" ref="B484:B484">IFERROR(xlookup(F484,contacts!A:A,contacts!C:C),"")</f>
        <v/>
      </c>
      <c r="E484" s="19"/>
      <c r="F484" s="8" t="str">
        <f aca="false" t="array" ref="F484:F484">IFERROR(xlookup(E484,contacts!B:B,contacts!A:A),"")</f>
        <v/>
      </c>
      <c r="G484" s="19"/>
      <c r="H484" s="8" t="str">
        <f aca="false">IFERROR(__xludf.dummyfunction("IFERROR(INDEX(FILTER(addresses!B:B, (addresses!A:A=F484)*(addresses!C:C=G484)), 1), """")"),"")</f>
        <v/>
      </c>
      <c r="J484" s="10"/>
    </row>
    <row r="485" customFormat="false" ht="15.75" hidden="false" customHeight="false" outlineLevel="0" collapsed="false">
      <c r="B485" s="6" t="str">
        <f aca="false" t="array" ref="B485:B485">IFERROR(xlookup(F485,contacts!A:A,contacts!C:C),"")</f>
        <v/>
      </c>
      <c r="E485" s="19"/>
      <c r="F485" s="8" t="str">
        <f aca="false" t="array" ref="F485:F485">IFERROR(xlookup(E485,contacts!B:B,contacts!A:A),"")</f>
        <v/>
      </c>
      <c r="G485" s="19"/>
      <c r="H485" s="8" t="str">
        <f aca="false">IFERROR(__xludf.dummyfunction("IFERROR(INDEX(FILTER(addresses!B:B, (addresses!A:A=F485)*(addresses!C:C=G485)), 1), """")"),"")</f>
        <v/>
      </c>
      <c r="J485" s="10"/>
    </row>
    <row r="486" customFormat="false" ht="15.75" hidden="false" customHeight="false" outlineLevel="0" collapsed="false">
      <c r="B486" s="6" t="str">
        <f aca="false" t="array" ref="B486:B486">IFERROR(xlookup(F486,contacts!A:A,contacts!C:C),"")</f>
        <v/>
      </c>
      <c r="E486" s="19"/>
      <c r="F486" s="8" t="str">
        <f aca="false" t="array" ref="F486:F486">IFERROR(xlookup(E486,contacts!B:B,contacts!A:A),"")</f>
        <v/>
      </c>
      <c r="G486" s="19"/>
      <c r="H486" s="8" t="str">
        <f aca="false">IFERROR(__xludf.dummyfunction("IFERROR(INDEX(FILTER(addresses!B:B, (addresses!A:A=F486)*(addresses!C:C=G486)), 1), """")"),"")</f>
        <v/>
      </c>
      <c r="J486" s="10"/>
    </row>
    <row r="487" customFormat="false" ht="15.75" hidden="false" customHeight="false" outlineLevel="0" collapsed="false">
      <c r="B487" s="6" t="str">
        <f aca="false" t="array" ref="B487:B487">IFERROR(xlookup(F487,contacts!A:A,contacts!C:C),"")</f>
        <v/>
      </c>
      <c r="E487" s="19"/>
      <c r="F487" s="8" t="str">
        <f aca="false" t="array" ref="F487:F487">IFERROR(xlookup(E487,contacts!B:B,contacts!A:A),"")</f>
        <v/>
      </c>
      <c r="G487" s="19"/>
      <c r="H487" s="8" t="str">
        <f aca="false">IFERROR(__xludf.dummyfunction("IFERROR(INDEX(FILTER(addresses!B:B, (addresses!A:A=F487)*(addresses!C:C=G487)), 1), """")"),"")</f>
        <v/>
      </c>
      <c r="J487" s="10"/>
    </row>
    <row r="488" customFormat="false" ht="15.75" hidden="false" customHeight="false" outlineLevel="0" collapsed="false">
      <c r="B488" s="6" t="str">
        <f aca="false" t="array" ref="B488:B488">IFERROR(xlookup(F488,contacts!A:A,contacts!C:C),"")</f>
        <v/>
      </c>
      <c r="E488" s="19"/>
      <c r="F488" s="8" t="str">
        <f aca="false" t="array" ref="F488:F488">IFERROR(xlookup(E488,contacts!B:B,contacts!A:A),"")</f>
        <v/>
      </c>
      <c r="G488" s="19"/>
      <c r="H488" s="8" t="str">
        <f aca="false">IFERROR(__xludf.dummyfunction("IFERROR(INDEX(FILTER(addresses!B:B, (addresses!A:A=F488)*(addresses!C:C=G488)), 1), """")"),"")</f>
        <v/>
      </c>
      <c r="J488" s="10"/>
    </row>
    <row r="489" customFormat="false" ht="15.75" hidden="false" customHeight="false" outlineLevel="0" collapsed="false">
      <c r="B489" s="6" t="str">
        <f aca="false" t="array" ref="B489:B489">IFERROR(xlookup(F489,contacts!A:A,contacts!C:C),"")</f>
        <v/>
      </c>
      <c r="E489" s="19"/>
      <c r="F489" s="8" t="str">
        <f aca="false" t="array" ref="F489:F489">IFERROR(xlookup(E489,contacts!B:B,contacts!A:A),"")</f>
        <v/>
      </c>
      <c r="G489" s="19"/>
      <c r="H489" s="8" t="str">
        <f aca="false">IFERROR(__xludf.dummyfunction("IFERROR(INDEX(FILTER(addresses!B:B, (addresses!A:A=F489)*(addresses!C:C=G489)), 1), """")"),"")</f>
        <v/>
      </c>
      <c r="J489" s="10"/>
    </row>
    <row r="490" customFormat="false" ht="15.75" hidden="false" customHeight="false" outlineLevel="0" collapsed="false">
      <c r="B490" s="6" t="str">
        <f aca="false" t="array" ref="B490:B490">IFERROR(xlookup(F490,contacts!A:A,contacts!C:C),"")</f>
        <v/>
      </c>
      <c r="E490" s="19"/>
      <c r="F490" s="8" t="str">
        <f aca="false" t="array" ref="F490:F490">IFERROR(xlookup(E490,contacts!B:B,contacts!A:A),"")</f>
        <v/>
      </c>
      <c r="G490" s="19"/>
      <c r="H490" s="8" t="str">
        <f aca="false">IFERROR(__xludf.dummyfunction("IFERROR(INDEX(FILTER(addresses!B:B, (addresses!A:A=F490)*(addresses!C:C=G490)), 1), """")"),"")</f>
        <v/>
      </c>
      <c r="J490" s="10"/>
    </row>
    <row r="491" customFormat="false" ht="15.75" hidden="false" customHeight="false" outlineLevel="0" collapsed="false">
      <c r="B491" s="6" t="str">
        <f aca="false" t="array" ref="B491:B491">IFERROR(xlookup(F491,contacts!A:A,contacts!C:C),"")</f>
        <v/>
      </c>
      <c r="E491" s="19"/>
      <c r="F491" s="8" t="str">
        <f aca="false" t="array" ref="F491:F491">IFERROR(xlookup(E491,contacts!B:B,contacts!A:A),"")</f>
        <v/>
      </c>
      <c r="G491" s="19"/>
      <c r="H491" s="8" t="str">
        <f aca="false">IFERROR(__xludf.dummyfunction("IFERROR(INDEX(FILTER(addresses!B:B, (addresses!A:A=F491)*(addresses!C:C=G491)), 1), """")"),"")</f>
        <v/>
      </c>
      <c r="J491" s="10"/>
    </row>
    <row r="492" customFormat="false" ht="15.75" hidden="false" customHeight="false" outlineLevel="0" collapsed="false">
      <c r="B492" s="6" t="str">
        <f aca="false" t="array" ref="B492:B492">IFERROR(xlookup(F492,contacts!A:A,contacts!C:C),"")</f>
        <v/>
      </c>
      <c r="E492" s="19"/>
      <c r="F492" s="8" t="str">
        <f aca="false" t="array" ref="F492:F492">IFERROR(xlookup(E492,contacts!B:B,contacts!A:A),"")</f>
        <v/>
      </c>
      <c r="G492" s="19"/>
      <c r="H492" s="8" t="str">
        <f aca="false">IFERROR(__xludf.dummyfunction("IFERROR(INDEX(FILTER(addresses!B:B, (addresses!A:A=F492)*(addresses!C:C=G492)), 1), """")"),"")</f>
        <v/>
      </c>
      <c r="J492" s="10"/>
    </row>
    <row r="493" customFormat="false" ht="15.75" hidden="false" customHeight="false" outlineLevel="0" collapsed="false">
      <c r="B493" s="6" t="str">
        <f aca="false" t="array" ref="B493:B493">IFERROR(xlookup(F493,contacts!A:A,contacts!C:C),"")</f>
        <v/>
      </c>
      <c r="E493" s="19"/>
      <c r="F493" s="8" t="str">
        <f aca="false" t="array" ref="F493:F493">IFERROR(xlookup(E493,contacts!B:B,contacts!A:A),"")</f>
        <v/>
      </c>
      <c r="G493" s="19"/>
      <c r="H493" s="8" t="str">
        <f aca="false">IFERROR(__xludf.dummyfunction("IFERROR(INDEX(FILTER(addresses!B:B, (addresses!A:A=F493)*(addresses!C:C=G493)), 1), """")"),"")</f>
        <v/>
      </c>
      <c r="J493" s="10"/>
    </row>
    <row r="494" customFormat="false" ht="15.75" hidden="false" customHeight="false" outlineLevel="0" collapsed="false">
      <c r="B494" s="6" t="str">
        <f aca="false" t="array" ref="B494:B494">IFERROR(xlookup(F494,contacts!A:A,contacts!C:C),"")</f>
        <v/>
      </c>
      <c r="E494" s="19"/>
      <c r="F494" s="8" t="str">
        <f aca="false" t="array" ref="F494:F494">IFERROR(xlookup(E494,contacts!B:B,contacts!A:A),"")</f>
        <v/>
      </c>
      <c r="G494" s="19"/>
      <c r="H494" s="8" t="str">
        <f aca="false">IFERROR(__xludf.dummyfunction("IFERROR(INDEX(FILTER(addresses!B:B, (addresses!A:A=F494)*(addresses!C:C=G494)), 1), """")"),"")</f>
        <v/>
      </c>
      <c r="J494" s="10"/>
    </row>
    <row r="495" customFormat="false" ht="15.75" hidden="false" customHeight="false" outlineLevel="0" collapsed="false">
      <c r="B495" s="6" t="str">
        <f aca="false" t="array" ref="B495:B495">IFERROR(xlookup(F495,contacts!A:A,contacts!C:C),"")</f>
        <v/>
      </c>
      <c r="E495" s="19"/>
      <c r="F495" s="8" t="str">
        <f aca="false" t="array" ref="F495:F495">IFERROR(xlookup(E495,contacts!B:B,contacts!A:A),"")</f>
        <v/>
      </c>
      <c r="G495" s="19"/>
      <c r="H495" s="8" t="str">
        <f aca="false">IFERROR(__xludf.dummyfunction("IFERROR(INDEX(FILTER(addresses!B:B, (addresses!A:A=F495)*(addresses!C:C=G495)), 1), """")"),"")</f>
        <v/>
      </c>
      <c r="J495" s="10"/>
    </row>
    <row r="496" customFormat="false" ht="15.75" hidden="false" customHeight="false" outlineLevel="0" collapsed="false">
      <c r="B496" s="6" t="str">
        <f aca="false" t="array" ref="B496:B496">IFERROR(xlookup(F496,contacts!A:A,contacts!C:C),"")</f>
        <v/>
      </c>
      <c r="E496" s="19"/>
      <c r="F496" s="8" t="str">
        <f aca="false" t="array" ref="F496:F496">IFERROR(xlookup(E496,contacts!B:B,contacts!A:A),"")</f>
        <v/>
      </c>
      <c r="G496" s="19"/>
      <c r="H496" s="8" t="str">
        <f aca="false">IFERROR(__xludf.dummyfunction("IFERROR(INDEX(FILTER(addresses!B:B, (addresses!A:A=F496)*(addresses!C:C=G496)), 1), """")"),"")</f>
        <v/>
      </c>
      <c r="J496" s="10"/>
    </row>
    <row r="497" customFormat="false" ht="15.75" hidden="false" customHeight="false" outlineLevel="0" collapsed="false">
      <c r="B497" s="6" t="str">
        <f aca="false" t="array" ref="B497:B497">IFERROR(xlookup(F497,contacts!A:A,contacts!C:C),"")</f>
        <v/>
      </c>
      <c r="E497" s="19"/>
      <c r="F497" s="8" t="str">
        <f aca="false" t="array" ref="F497:F497">IFERROR(xlookup(E497,contacts!B:B,contacts!A:A),"")</f>
        <v/>
      </c>
      <c r="G497" s="19"/>
      <c r="H497" s="8" t="str">
        <f aca="false">IFERROR(__xludf.dummyfunction("IFERROR(INDEX(FILTER(addresses!B:B, (addresses!A:A=F497)*(addresses!C:C=G497)), 1), """")"),"")</f>
        <v/>
      </c>
      <c r="J497" s="10"/>
    </row>
    <row r="498" customFormat="false" ht="15.75" hidden="false" customHeight="false" outlineLevel="0" collapsed="false">
      <c r="B498" s="6" t="str">
        <f aca="false" t="array" ref="B498:B498">IFERROR(xlookup(F498,contacts!A:A,contacts!C:C),"")</f>
        <v/>
      </c>
      <c r="E498" s="19"/>
      <c r="F498" s="8" t="str">
        <f aca="false" t="array" ref="F498:F498">IFERROR(xlookup(E498,contacts!B:B,contacts!A:A),"")</f>
        <v/>
      </c>
      <c r="G498" s="19"/>
      <c r="H498" s="8" t="str">
        <f aca="false">IFERROR(__xludf.dummyfunction("IFERROR(INDEX(FILTER(addresses!B:B, (addresses!A:A=F498)*(addresses!C:C=G498)), 1), """")"),"")</f>
        <v/>
      </c>
      <c r="J498" s="10"/>
    </row>
    <row r="499" customFormat="false" ht="15.75" hidden="false" customHeight="false" outlineLevel="0" collapsed="false">
      <c r="B499" s="6" t="str">
        <f aca="false" t="array" ref="B499:B499">IFERROR(xlookup(F499,contacts!A:A,contacts!C:C),"")</f>
        <v/>
      </c>
      <c r="E499" s="19"/>
      <c r="F499" s="8" t="str">
        <f aca="false" t="array" ref="F499:F499">IFERROR(xlookup(E499,contacts!B:B,contacts!A:A),"")</f>
        <v/>
      </c>
      <c r="G499" s="19"/>
      <c r="H499" s="8" t="str">
        <f aca="false">IFERROR(__xludf.dummyfunction("IFERROR(INDEX(FILTER(addresses!B:B, (addresses!A:A=F499)*(addresses!C:C=G499)), 1), """")"),"")</f>
        <v/>
      </c>
      <c r="J499" s="10"/>
    </row>
    <row r="500" customFormat="false" ht="15.75" hidden="false" customHeight="false" outlineLevel="0" collapsed="false">
      <c r="B500" s="6" t="str">
        <f aca="false" t="array" ref="B500:B500">IFERROR(xlookup(F500,contacts!A:A,contacts!C:C),"")</f>
        <v/>
      </c>
      <c r="E500" s="19"/>
      <c r="F500" s="8" t="str">
        <f aca="false" t="array" ref="F500:F500">IFERROR(xlookup(E500,contacts!B:B,contacts!A:A),"")</f>
        <v/>
      </c>
      <c r="G500" s="19"/>
      <c r="H500" s="8" t="str">
        <f aca="false">IFERROR(__xludf.dummyfunction("IFERROR(INDEX(FILTER(addresses!B:B, (addresses!A:A=F500)*(addresses!C:C=G500)), 1), """")"),"")</f>
        <v/>
      </c>
      <c r="J500" s="10"/>
    </row>
    <row r="501" customFormat="false" ht="15.75" hidden="false" customHeight="false" outlineLevel="0" collapsed="false">
      <c r="B501" s="6" t="str">
        <f aca="false" t="array" ref="B501:B501">IFERROR(xlookup(F501,contacts!A:A,contacts!C:C),"")</f>
        <v/>
      </c>
      <c r="E501" s="19"/>
      <c r="F501" s="8" t="str">
        <f aca="false" t="array" ref="F501:F501">IFERROR(xlookup(E501,contacts!B:B,contacts!A:A),"")</f>
        <v/>
      </c>
      <c r="G501" s="19"/>
      <c r="H501" s="8" t="str">
        <f aca="false">IFERROR(__xludf.dummyfunction("IFERROR(INDEX(FILTER(addresses!B:B, (addresses!A:A=F501)*(addresses!C:C=G501)), 1), """")"),"")</f>
        <v/>
      </c>
      <c r="J501" s="10"/>
    </row>
    <row r="502" customFormat="false" ht="15.75" hidden="false" customHeight="false" outlineLevel="0" collapsed="false">
      <c r="B502" s="6" t="str">
        <f aca="false" t="array" ref="B502:B502">IFERROR(xlookup(F502,contacts!A:A,contacts!C:C),"")</f>
        <v/>
      </c>
      <c r="E502" s="19"/>
      <c r="F502" s="8" t="str">
        <f aca="false" t="array" ref="F502:F502">IFERROR(xlookup(E502,contacts!B:B,contacts!A:A),"")</f>
        <v/>
      </c>
      <c r="G502" s="19"/>
      <c r="H502" s="8" t="str">
        <f aca="false">IFERROR(__xludf.dummyfunction("IFERROR(INDEX(FILTER(addresses!B:B, (addresses!A:A=F502)*(addresses!C:C=G502)), 1), """")"),"")</f>
        <v/>
      </c>
      <c r="J502" s="10"/>
    </row>
    <row r="503" customFormat="false" ht="15.75" hidden="false" customHeight="false" outlineLevel="0" collapsed="false">
      <c r="B503" s="6" t="str">
        <f aca="false" t="array" ref="B503:B503">IFERROR(xlookup(F503,contacts!A:A,contacts!C:C),"")</f>
        <v/>
      </c>
      <c r="E503" s="19"/>
      <c r="F503" s="8" t="str">
        <f aca="false" t="array" ref="F503:F503">IFERROR(xlookup(E503,contacts!B:B,contacts!A:A),"")</f>
        <v/>
      </c>
      <c r="G503" s="19"/>
      <c r="H503" s="8" t="str">
        <f aca="false">IFERROR(__xludf.dummyfunction("IFERROR(INDEX(FILTER(addresses!B:B, (addresses!A:A=F503)*(addresses!C:C=G503)), 1), """")"),"")</f>
        <v/>
      </c>
      <c r="J503" s="10"/>
    </row>
    <row r="504" customFormat="false" ht="15.75" hidden="false" customHeight="false" outlineLevel="0" collapsed="false">
      <c r="B504" s="6" t="str">
        <f aca="false" t="array" ref="B504:B504">IFERROR(xlookup(F504,contacts!A:A,contacts!C:C),"")</f>
        <v/>
      </c>
      <c r="E504" s="19"/>
      <c r="F504" s="8" t="str">
        <f aca="false" t="array" ref="F504:F504">IFERROR(xlookup(E504,contacts!B:B,contacts!A:A),"")</f>
        <v/>
      </c>
      <c r="G504" s="19"/>
      <c r="H504" s="8" t="str">
        <f aca="false">IFERROR(__xludf.dummyfunction("IFERROR(INDEX(FILTER(addresses!B:B, (addresses!A:A=F504)*(addresses!C:C=G504)), 1), """")"),"")</f>
        <v/>
      </c>
      <c r="J504" s="10"/>
    </row>
    <row r="505" customFormat="false" ht="15.75" hidden="false" customHeight="false" outlineLevel="0" collapsed="false">
      <c r="B505" s="6" t="str">
        <f aca="false" t="array" ref="B505:B505">IFERROR(xlookup(F505,contacts!A:A,contacts!C:C),"")</f>
        <v/>
      </c>
      <c r="E505" s="19"/>
      <c r="F505" s="8" t="str">
        <f aca="false" t="array" ref="F505:F505">IFERROR(xlookup(E505,contacts!B:B,contacts!A:A),"")</f>
        <v/>
      </c>
      <c r="G505" s="19"/>
      <c r="H505" s="8" t="str">
        <f aca="false">IFERROR(__xludf.dummyfunction("IFERROR(INDEX(FILTER(addresses!B:B, (addresses!A:A=F505)*(addresses!C:C=G505)), 1), """")"),"")</f>
        <v/>
      </c>
      <c r="J505" s="10"/>
    </row>
    <row r="506" customFormat="false" ht="15.75" hidden="false" customHeight="false" outlineLevel="0" collapsed="false">
      <c r="B506" s="6" t="str">
        <f aca="false" t="array" ref="B506:B506">IFERROR(xlookup(F506,contacts!A:A,contacts!C:C),"")</f>
        <v/>
      </c>
      <c r="E506" s="19"/>
      <c r="F506" s="8" t="str">
        <f aca="false" t="array" ref="F506:F506">IFERROR(xlookup(E506,contacts!B:B,contacts!A:A),"")</f>
        <v/>
      </c>
      <c r="G506" s="19"/>
      <c r="H506" s="8" t="str">
        <f aca="false">IFERROR(__xludf.dummyfunction("IFERROR(INDEX(FILTER(addresses!B:B, (addresses!A:A=F506)*(addresses!C:C=G506)), 1), """")"),"")</f>
        <v/>
      </c>
      <c r="J506" s="10"/>
    </row>
    <row r="507" customFormat="false" ht="15.75" hidden="false" customHeight="false" outlineLevel="0" collapsed="false">
      <c r="B507" s="6" t="str">
        <f aca="false" t="array" ref="B507:B507">IFERROR(xlookup(F507,contacts!A:A,contacts!C:C),"")</f>
        <v/>
      </c>
      <c r="E507" s="19"/>
      <c r="F507" s="8" t="str">
        <f aca="false" t="array" ref="F507:F507">IFERROR(xlookup(E507,contacts!B:B,contacts!A:A),"")</f>
        <v/>
      </c>
      <c r="G507" s="19"/>
      <c r="H507" s="8" t="str">
        <f aca="false">IFERROR(__xludf.dummyfunction("IFERROR(INDEX(FILTER(addresses!B:B, (addresses!A:A=F507)*(addresses!C:C=G507)), 1), """")"),"")</f>
        <v/>
      </c>
      <c r="J507" s="10"/>
    </row>
    <row r="508" customFormat="false" ht="15.75" hidden="false" customHeight="false" outlineLevel="0" collapsed="false">
      <c r="B508" s="6" t="str">
        <f aca="false" t="array" ref="B508:B508">IFERROR(xlookup(F508,contacts!A:A,contacts!C:C),"")</f>
        <v/>
      </c>
      <c r="E508" s="19"/>
      <c r="F508" s="8" t="str">
        <f aca="false" t="array" ref="F508:F508">IFERROR(xlookup(E508,contacts!B:B,contacts!A:A),"")</f>
        <v/>
      </c>
      <c r="G508" s="19"/>
      <c r="H508" s="8" t="str">
        <f aca="false">IFERROR(__xludf.dummyfunction("IFERROR(INDEX(FILTER(addresses!B:B, (addresses!A:A=F508)*(addresses!C:C=G508)), 1), """")"),"")</f>
        <v/>
      </c>
      <c r="J508" s="10"/>
    </row>
    <row r="509" customFormat="false" ht="15.75" hidden="false" customHeight="false" outlineLevel="0" collapsed="false">
      <c r="B509" s="6" t="str">
        <f aca="false" t="array" ref="B509:B509">IFERROR(xlookup(F509,contacts!A:A,contacts!C:C),"")</f>
        <v/>
      </c>
      <c r="E509" s="19"/>
      <c r="F509" s="8" t="str">
        <f aca="false" t="array" ref="F509:F509">IFERROR(xlookup(E509,contacts!B:B,contacts!A:A),"")</f>
        <v/>
      </c>
      <c r="G509" s="19"/>
      <c r="H509" s="8" t="str">
        <f aca="false">IFERROR(__xludf.dummyfunction("IFERROR(INDEX(FILTER(addresses!B:B, (addresses!A:A=F509)*(addresses!C:C=G509)), 1), """")"),"")</f>
        <v/>
      </c>
      <c r="J509" s="10"/>
    </row>
    <row r="510" customFormat="false" ht="15.75" hidden="false" customHeight="false" outlineLevel="0" collapsed="false">
      <c r="B510" s="6" t="str">
        <f aca="false" t="array" ref="B510:B510">IFERROR(xlookup(F510,contacts!A:A,contacts!C:C),"")</f>
        <v/>
      </c>
      <c r="E510" s="19"/>
      <c r="F510" s="8" t="str">
        <f aca="false" t="array" ref="F510:F510">IFERROR(xlookup(E510,contacts!B:B,contacts!A:A),"")</f>
        <v/>
      </c>
      <c r="G510" s="19"/>
      <c r="H510" s="8" t="str">
        <f aca="false">IFERROR(__xludf.dummyfunction("IFERROR(INDEX(FILTER(addresses!B:B, (addresses!A:A=F510)*(addresses!C:C=G510)), 1), """")"),"")</f>
        <v/>
      </c>
      <c r="J510" s="10"/>
    </row>
    <row r="511" customFormat="false" ht="15.75" hidden="false" customHeight="false" outlineLevel="0" collapsed="false">
      <c r="B511" s="6" t="str">
        <f aca="false" t="array" ref="B511:B511">IFERROR(xlookup(F511,contacts!A:A,contacts!C:C),"")</f>
        <v/>
      </c>
      <c r="E511" s="19"/>
      <c r="F511" s="8" t="str">
        <f aca="false" t="array" ref="F511:F511">IFERROR(xlookup(E511,contacts!B:B,contacts!A:A),"")</f>
        <v/>
      </c>
      <c r="G511" s="19"/>
      <c r="H511" s="8" t="str">
        <f aca="false">IFERROR(__xludf.dummyfunction("IFERROR(INDEX(FILTER(addresses!B:B, (addresses!A:A=F511)*(addresses!C:C=G511)), 1), """")"),"")</f>
        <v/>
      </c>
      <c r="J511" s="10"/>
    </row>
    <row r="512" customFormat="false" ht="15.75" hidden="false" customHeight="false" outlineLevel="0" collapsed="false">
      <c r="B512" s="6" t="str">
        <f aca="false" t="array" ref="B512:B512">IFERROR(xlookup(F512,contacts!A:A,contacts!C:C),"")</f>
        <v/>
      </c>
      <c r="E512" s="19"/>
      <c r="F512" s="8" t="str">
        <f aca="false" t="array" ref="F512:F512">IFERROR(xlookup(E512,contacts!B:B,contacts!A:A),"")</f>
        <v/>
      </c>
      <c r="G512" s="19"/>
      <c r="H512" s="8" t="str">
        <f aca="false">IFERROR(__xludf.dummyfunction("IFERROR(INDEX(FILTER(addresses!B:B, (addresses!A:A=F512)*(addresses!C:C=G512)), 1), """")"),"")</f>
        <v/>
      </c>
      <c r="J512" s="10"/>
    </row>
    <row r="513" customFormat="false" ht="15.75" hidden="false" customHeight="false" outlineLevel="0" collapsed="false">
      <c r="B513" s="6" t="str">
        <f aca="false" t="array" ref="B513:B513">IFERROR(xlookup(F513,contacts!A:A,contacts!C:C),"")</f>
        <v/>
      </c>
      <c r="E513" s="19"/>
      <c r="F513" s="8" t="str">
        <f aca="false" t="array" ref="F513:F513">IFERROR(xlookup(E513,contacts!B:B,contacts!A:A),"")</f>
        <v/>
      </c>
      <c r="G513" s="19"/>
      <c r="H513" s="8" t="str">
        <f aca="false">IFERROR(__xludf.dummyfunction("IFERROR(INDEX(FILTER(addresses!B:B, (addresses!A:A=F513)*(addresses!C:C=G513)), 1), """")"),"")</f>
        <v/>
      </c>
      <c r="J513" s="10"/>
    </row>
    <row r="514" customFormat="false" ht="15.75" hidden="false" customHeight="false" outlineLevel="0" collapsed="false">
      <c r="B514" s="6" t="str">
        <f aca="false" t="array" ref="B514:B514">IFERROR(xlookup(F514,contacts!A:A,contacts!C:C),"")</f>
        <v/>
      </c>
      <c r="E514" s="19"/>
      <c r="F514" s="8" t="str">
        <f aca="false" t="array" ref="F514:F514">IFERROR(xlookup(E514,contacts!B:B,contacts!A:A),"")</f>
        <v/>
      </c>
      <c r="G514" s="19"/>
      <c r="H514" s="8" t="str">
        <f aca="false">IFERROR(__xludf.dummyfunction("IFERROR(INDEX(FILTER(addresses!B:B, (addresses!A:A=F514)*(addresses!C:C=G514)), 1), """")"),"")</f>
        <v/>
      </c>
      <c r="J514" s="10"/>
    </row>
    <row r="515" customFormat="false" ht="15.75" hidden="false" customHeight="false" outlineLevel="0" collapsed="false">
      <c r="B515" s="6" t="str">
        <f aca="false" t="array" ref="B515:B515">IFERROR(xlookup(F515,contacts!A:A,contacts!C:C),"")</f>
        <v/>
      </c>
      <c r="E515" s="19"/>
      <c r="F515" s="8" t="str">
        <f aca="false" t="array" ref="F515:F515">IFERROR(xlookup(E515,contacts!B:B,contacts!A:A),"")</f>
        <v/>
      </c>
      <c r="G515" s="19"/>
      <c r="H515" s="8" t="str">
        <f aca="false">IFERROR(__xludf.dummyfunction("IFERROR(INDEX(FILTER(addresses!B:B, (addresses!A:A=F515)*(addresses!C:C=G515)), 1), """")"),"")</f>
        <v/>
      </c>
      <c r="J515" s="10"/>
    </row>
    <row r="516" customFormat="false" ht="15.75" hidden="false" customHeight="false" outlineLevel="0" collapsed="false">
      <c r="B516" s="6" t="str">
        <f aca="false" t="array" ref="B516:B516">IFERROR(xlookup(F516,contacts!A:A,contacts!C:C),"")</f>
        <v/>
      </c>
      <c r="E516" s="19"/>
      <c r="F516" s="8" t="str">
        <f aca="false" t="array" ref="F516:F516">IFERROR(xlookup(E516,contacts!B:B,contacts!A:A),"")</f>
        <v/>
      </c>
      <c r="G516" s="19"/>
      <c r="H516" s="8" t="str">
        <f aca="false">IFERROR(__xludf.dummyfunction("IFERROR(INDEX(FILTER(addresses!B:B, (addresses!A:A=F516)*(addresses!C:C=G516)), 1), """")"),"")</f>
        <v/>
      </c>
      <c r="J516" s="10"/>
    </row>
    <row r="517" customFormat="false" ht="15.75" hidden="false" customHeight="false" outlineLevel="0" collapsed="false">
      <c r="B517" s="6" t="str">
        <f aca="false" t="array" ref="B517:B517">IFERROR(xlookup(F517,contacts!A:A,contacts!C:C),"")</f>
        <v/>
      </c>
      <c r="E517" s="19"/>
      <c r="F517" s="8" t="str">
        <f aca="false" t="array" ref="F517:F517">IFERROR(xlookup(E517,contacts!B:B,contacts!A:A),"")</f>
        <v/>
      </c>
      <c r="G517" s="19"/>
      <c r="H517" s="8" t="str">
        <f aca="false">IFERROR(__xludf.dummyfunction("IFERROR(INDEX(FILTER(addresses!B:B, (addresses!A:A=F517)*(addresses!C:C=G517)), 1), """")"),"")</f>
        <v/>
      </c>
      <c r="J517" s="10"/>
    </row>
    <row r="518" customFormat="false" ht="15.75" hidden="false" customHeight="false" outlineLevel="0" collapsed="false">
      <c r="B518" s="6" t="str">
        <f aca="false" t="array" ref="B518:B518">IFERROR(xlookup(F518,contacts!A:A,contacts!C:C),"")</f>
        <v/>
      </c>
      <c r="E518" s="19"/>
      <c r="F518" s="8" t="str">
        <f aca="false" t="array" ref="F518:F518">IFERROR(xlookup(E518,contacts!B:B,contacts!A:A),"")</f>
        <v/>
      </c>
      <c r="G518" s="19"/>
      <c r="H518" s="8" t="str">
        <f aca="false">IFERROR(__xludf.dummyfunction("IFERROR(INDEX(FILTER(addresses!B:B, (addresses!A:A=F518)*(addresses!C:C=G518)), 1), """")"),"")</f>
        <v/>
      </c>
      <c r="J518" s="10"/>
    </row>
    <row r="519" customFormat="false" ht="15.75" hidden="false" customHeight="false" outlineLevel="0" collapsed="false">
      <c r="B519" s="6" t="str">
        <f aca="false" t="array" ref="B519:B519">IFERROR(xlookup(F519,contacts!A:A,contacts!C:C),"")</f>
        <v/>
      </c>
      <c r="E519" s="19"/>
      <c r="F519" s="8" t="str">
        <f aca="false" t="array" ref="F519:F519">IFERROR(xlookup(E519,contacts!B:B,contacts!A:A),"")</f>
        <v/>
      </c>
      <c r="G519" s="19"/>
      <c r="H519" s="8" t="str">
        <f aca="false">IFERROR(__xludf.dummyfunction("IFERROR(INDEX(FILTER(addresses!B:B, (addresses!A:A=F519)*(addresses!C:C=G519)), 1), """")"),"")</f>
        <v/>
      </c>
      <c r="J519" s="10"/>
    </row>
    <row r="520" customFormat="false" ht="15.75" hidden="false" customHeight="false" outlineLevel="0" collapsed="false">
      <c r="B520" s="6" t="str">
        <f aca="false" t="array" ref="B520:B520">IFERROR(xlookup(F520,contacts!A:A,contacts!C:C),"")</f>
        <v/>
      </c>
      <c r="E520" s="19"/>
      <c r="F520" s="8" t="str">
        <f aca="false" t="array" ref="F520:F520">IFERROR(xlookup(E520,contacts!B:B,contacts!A:A),"")</f>
        <v/>
      </c>
      <c r="G520" s="19"/>
      <c r="H520" s="8" t="str">
        <f aca="false">IFERROR(__xludf.dummyfunction("IFERROR(INDEX(FILTER(addresses!B:B, (addresses!A:A=F520)*(addresses!C:C=G520)), 1), """")"),"")</f>
        <v/>
      </c>
      <c r="J520" s="10"/>
    </row>
    <row r="521" customFormat="false" ht="15.75" hidden="false" customHeight="false" outlineLevel="0" collapsed="false">
      <c r="B521" s="6" t="str">
        <f aca="false" t="array" ref="B521:B521">IFERROR(xlookup(F521,contacts!A:A,contacts!C:C),"")</f>
        <v/>
      </c>
      <c r="E521" s="19"/>
      <c r="F521" s="8" t="str">
        <f aca="false" t="array" ref="F521:F521">IFERROR(xlookup(E521,contacts!B:B,contacts!A:A),"")</f>
        <v/>
      </c>
      <c r="G521" s="19"/>
      <c r="H521" s="8" t="str">
        <f aca="false">IFERROR(__xludf.dummyfunction("IFERROR(INDEX(FILTER(addresses!B:B, (addresses!A:A=F521)*(addresses!C:C=G521)), 1), """")"),"")</f>
        <v/>
      </c>
      <c r="J521" s="10"/>
    </row>
    <row r="522" customFormat="false" ht="15.75" hidden="false" customHeight="false" outlineLevel="0" collapsed="false">
      <c r="B522" s="6" t="str">
        <f aca="false" t="array" ref="B522:B522">IFERROR(xlookup(F522,contacts!A:A,contacts!C:C),"")</f>
        <v/>
      </c>
      <c r="E522" s="19"/>
      <c r="F522" s="8" t="str">
        <f aca="false" t="array" ref="F522:F522">IFERROR(xlookup(E522,contacts!B:B,contacts!A:A),"")</f>
        <v/>
      </c>
      <c r="G522" s="19"/>
      <c r="H522" s="8" t="str">
        <f aca="false">IFERROR(__xludf.dummyfunction("IFERROR(INDEX(FILTER(addresses!B:B, (addresses!A:A=F522)*(addresses!C:C=G522)), 1), """")"),"")</f>
        <v/>
      </c>
      <c r="J522" s="10"/>
    </row>
    <row r="523" customFormat="false" ht="15.75" hidden="false" customHeight="false" outlineLevel="0" collapsed="false">
      <c r="B523" s="6" t="str">
        <f aca="false" t="array" ref="B523:B523">IFERROR(xlookup(F523,contacts!A:A,contacts!C:C),"")</f>
        <v/>
      </c>
      <c r="E523" s="19"/>
      <c r="F523" s="8" t="str">
        <f aca="false" t="array" ref="F523:F523">IFERROR(xlookup(E523,contacts!B:B,contacts!A:A),"")</f>
        <v/>
      </c>
      <c r="G523" s="19"/>
      <c r="H523" s="8" t="str">
        <f aca="false">IFERROR(__xludf.dummyfunction("IFERROR(INDEX(FILTER(addresses!B:B, (addresses!A:A=F523)*(addresses!C:C=G523)), 1), """")"),"")</f>
        <v/>
      </c>
      <c r="J523" s="10"/>
    </row>
    <row r="524" customFormat="false" ht="15.75" hidden="false" customHeight="false" outlineLevel="0" collapsed="false">
      <c r="B524" s="6" t="str">
        <f aca="false" t="array" ref="B524:B524">IFERROR(xlookup(F524,contacts!A:A,contacts!C:C),"")</f>
        <v/>
      </c>
      <c r="E524" s="19"/>
      <c r="F524" s="8" t="str">
        <f aca="false" t="array" ref="F524:F524">IFERROR(xlookup(E524,contacts!B:B,contacts!A:A),"")</f>
        <v/>
      </c>
      <c r="G524" s="19"/>
      <c r="H524" s="8" t="str">
        <f aca="false">IFERROR(__xludf.dummyfunction("IFERROR(INDEX(FILTER(addresses!B:B, (addresses!A:A=F524)*(addresses!C:C=G524)), 1), """")"),"")</f>
        <v/>
      </c>
      <c r="J524" s="10"/>
    </row>
    <row r="525" customFormat="false" ht="15.75" hidden="false" customHeight="false" outlineLevel="0" collapsed="false">
      <c r="B525" s="6" t="str">
        <f aca="false" t="array" ref="B525:B525">IFERROR(xlookup(F525,contacts!A:A,contacts!C:C),"")</f>
        <v/>
      </c>
      <c r="E525" s="19"/>
      <c r="F525" s="8" t="str">
        <f aca="false" t="array" ref="F525:F525">IFERROR(xlookup(E525,contacts!B:B,contacts!A:A),"")</f>
        <v/>
      </c>
      <c r="G525" s="19"/>
      <c r="H525" s="8" t="str">
        <f aca="false">IFERROR(__xludf.dummyfunction("IFERROR(INDEX(FILTER(addresses!B:B, (addresses!A:A=F525)*(addresses!C:C=G525)), 1), """")"),"")</f>
        <v/>
      </c>
      <c r="J525" s="10"/>
    </row>
    <row r="526" customFormat="false" ht="15.75" hidden="false" customHeight="false" outlineLevel="0" collapsed="false">
      <c r="B526" s="6" t="str">
        <f aca="false" t="array" ref="B526:B526">IFERROR(xlookup(F526,contacts!A:A,contacts!C:C),"")</f>
        <v/>
      </c>
      <c r="E526" s="19"/>
      <c r="F526" s="8" t="str">
        <f aca="false" t="array" ref="F526:F526">IFERROR(xlookup(E526,contacts!B:B,contacts!A:A),"")</f>
        <v/>
      </c>
      <c r="G526" s="19"/>
      <c r="H526" s="8" t="str">
        <f aca="false">IFERROR(__xludf.dummyfunction("IFERROR(INDEX(FILTER(addresses!B:B, (addresses!A:A=F526)*(addresses!C:C=G526)), 1), """")"),"")</f>
        <v/>
      </c>
      <c r="J526" s="10"/>
    </row>
    <row r="527" customFormat="false" ht="15.75" hidden="false" customHeight="false" outlineLevel="0" collapsed="false">
      <c r="B527" s="6" t="str">
        <f aca="false" t="array" ref="B527:B527">IFERROR(xlookup(F527,contacts!A:A,contacts!C:C),"")</f>
        <v/>
      </c>
      <c r="E527" s="19"/>
      <c r="F527" s="8" t="str">
        <f aca="false" t="array" ref="F527:F527">IFERROR(xlookup(E527,contacts!B:B,contacts!A:A),"")</f>
        <v/>
      </c>
      <c r="G527" s="19"/>
      <c r="H527" s="8" t="str">
        <f aca="false">IFERROR(__xludf.dummyfunction("IFERROR(INDEX(FILTER(addresses!B:B, (addresses!A:A=F527)*(addresses!C:C=G527)), 1), """")"),"")</f>
        <v/>
      </c>
      <c r="J527" s="10"/>
    </row>
    <row r="528" customFormat="false" ht="15.75" hidden="false" customHeight="false" outlineLevel="0" collapsed="false">
      <c r="B528" s="6" t="str">
        <f aca="false" t="array" ref="B528:B528">IFERROR(xlookup(F528,contacts!A:A,contacts!C:C),"")</f>
        <v/>
      </c>
      <c r="E528" s="19"/>
      <c r="F528" s="8" t="str">
        <f aca="false" t="array" ref="F528:F528">IFERROR(xlookup(E528,contacts!B:B,contacts!A:A),"")</f>
        <v/>
      </c>
      <c r="G528" s="19"/>
      <c r="H528" s="8" t="str">
        <f aca="false">IFERROR(__xludf.dummyfunction("IFERROR(INDEX(FILTER(addresses!B:B, (addresses!A:A=F528)*(addresses!C:C=G528)), 1), """")"),"")</f>
        <v/>
      </c>
      <c r="J528" s="10"/>
    </row>
    <row r="529" customFormat="false" ht="15.75" hidden="false" customHeight="false" outlineLevel="0" collapsed="false">
      <c r="B529" s="6" t="str">
        <f aca="false" t="array" ref="B529:B529">IFERROR(xlookup(F529,contacts!A:A,contacts!C:C),"")</f>
        <v/>
      </c>
      <c r="E529" s="19"/>
      <c r="F529" s="8" t="str">
        <f aca="false" t="array" ref="F529:F529">IFERROR(xlookup(E529,contacts!B:B,contacts!A:A),"")</f>
        <v/>
      </c>
      <c r="G529" s="19"/>
      <c r="H529" s="8" t="str">
        <f aca="false">IFERROR(__xludf.dummyfunction("IFERROR(INDEX(FILTER(addresses!B:B, (addresses!A:A=F529)*(addresses!C:C=G529)), 1), """")"),"")</f>
        <v/>
      </c>
      <c r="J529" s="10"/>
    </row>
    <row r="530" customFormat="false" ht="15.75" hidden="false" customHeight="false" outlineLevel="0" collapsed="false">
      <c r="B530" s="6" t="str">
        <f aca="false" t="array" ref="B530:B530">IFERROR(xlookup(F530,contacts!A:A,contacts!C:C),"")</f>
        <v/>
      </c>
      <c r="E530" s="19"/>
      <c r="F530" s="8" t="str">
        <f aca="false" t="array" ref="F530:F530">IFERROR(xlookup(E530,contacts!B:B,contacts!A:A),"")</f>
        <v/>
      </c>
      <c r="G530" s="19"/>
      <c r="H530" s="8" t="str">
        <f aca="false">IFERROR(__xludf.dummyfunction("IFERROR(INDEX(FILTER(addresses!B:B, (addresses!A:A=F530)*(addresses!C:C=G530)), 1), """")"),"")</f>
        <v/>
      </c>
      <c r="J530" s="10"/>
    </row>
    <row r="531" customFormat="false" ht="15.75" hidden="false" customHeight="false" outlineLevel="0" collapsed="false">
      <c r="B531" s="6" t="str">
        <f aca="false" t="array" ref="B531:B531">IFERROR(xlookup(F531,contacts!A:A,contacts!C:C),"")</f>
        <v/>
      </c>
      <c r="E531" s="19"/>
      <c r="F531" s="8" t="str">
        <f aca="false" t="array" ref="F531:F531">IFERROR(xlookup(E531,contacts!B:B,contacts!A:A),"")</f>
        <v/>
      </c>
      <c r="G531" s="19"/>
      <c r="H531" s="8" t="str">
        <f aca="false">IFERROR(__xludf.dummyfunction("IFERROR(INDEX(FILTER(addresses!B:B, (addresses!A:A=F531)*(addresses!C:C=G531)), 1), """")"),"")</f>
        <v/>
      </c>
      <c r="J531" s="10"/>
    </row>
    <row r="532" customFormat="false" ht="15.75" hidden="false" customHeight="false" outlineLevel="0" collapsed="false">
      <c r="B532" s="6" t="str">
        <f aca="false" t="array" ref="B532:B532">IFERROR(xlookup(F532,contacts!A:A,contacts!C:C),"")</f>
        <v/>
      </c>
      <c r="E532" s="19"/>
      <c r="F532" s="8" t="str">
        <f aca="false" t="array" ref="F532:F532">IFERROR(xlookup(E532,contacts!B:B,contacts!A:A),"")</f>
        <v/>
      </c>
      <c r="G532" s="19"/>
      <c r="H532" s="8" t="str">
        <f aca="false">IFERROR(__xludf.dummyfunction("IFERROR(INDEX(FILTER(addresses!B:B, (addresses!A:A=F532)*(addresses!C:C=G532)), 1), """")"),"")</f>
        <v/>
      </c>
      <c r="J532" s="10"/>
    </row>
    <row r="533" customFormat="false" ht="15.75" hidden="false" customHeight="false" outlineLevel="0" collapsed="false">
      <c r="B533" s="6" t="str">
        <f aca="false" t="array" ref="B533:B533">IFERROR(xlookup(F533,contacts!A:A,contacts!C:C),"")</f>
        <v/>
      </c>
      <c r="E533" s="19"/>
      <c r="F533" s="8" t="str">
        <f aca="false" t="array" ref="F533:F533">IFERROR(xlookup(E533,contacts!B:B,contacts!A:A),"")</f>
        <v/>
      </c>
      <c r="G533" s="19"/>
      <c r="H533" s="8" t="str">
        <f aca="false">IFERROR(__xludf.dummyfunction("IFERROR(INDEX(FILTER(addresses!B:B, (addresses!A:A=F533)*(addresses!C:C=G533)), 1), """")"),"")</f>
        <v/>
      </c>
      <c r="J533" s="10"/>
    </row>
    <row r="534" customFormat="false" ht="15.75" hidden="false" customHeight="false" outlineLevel="0" collapsed="false">
      <c r="B534" s="6" t="str">
        <f aca="false" t="array" ref="B534:B534">IFERROR(xlookup(F534,contacts!A:A,contacts!C:C),"")</f>
        <v/>
      </c>
      <c r="E534" s="19"/>
      <c r="F534" s="8" t="str">
        <f aca="false" t="array" ref="F534:F534">IFERROR(xlookup(E534,contacts!B:B,contacts!A:A),"")</f>
        <v/>
      </c>
      <c r="G534" s="19"/>
      <c r="H534" s="8" t="str">
        <f aca="false">IFERROR(__xludf.dummyfunction("IFERROR(INDEX(FILTER(addresses!B:B, (addresses!A:A=F534)*(addresses!C:C=G534)), 1), """")"),"")</f>
        <v/>
      </c>
      <c r="J534" s="10"/>
    </row>
    <row r="535" customFormat="false" ht="15.75" hidden="false" customHeight="false" outlineLevel="0" collapsed="false">
      <c r="B535" s="6" t="str">
        <f aca="false" t="array" ref="B535:B535">IFERROR(xlookup(F535,contacts!A:A,contacts!C:C),"")</f>
        <v/>
      </c>
      <c r="E535" s="19"/>
      <c r="F535" s="8" t="str">
        <f aca="false" t="array" ref="F535:F535">IFERROR(xlookup(E535,contacts!B:B,contacts!A:A),"")</f>
        <v/>
      </c>
      <c r="G535" s="19"/>
      <c r="H535" s="8" t="str">
        <f aca="false">IFERROR(__xludf.dummyfunction("IFERROR(INDEX(FILTER(addresses!B:B, (addresses!A:A=F535)*(addresses!C:C=G535)), 1), """")"),"")</f>
        <v/>
      </c>
      <c r="J535" s="10"/>
    </row>
    <row r="536" customFormat="false" ht="15.75" hidden="false" customHeight="false" outlineLevel="0" collapsed="false">
      <c r="B536" s="6" t="str">
        <f aca="false" t="array" ref="B536:B536">IFERROR(xlookup(F536,contacts!A:A,contacts!C:C),"")</f>
        <v/>
      </c>
      <c r="E536" s="19"/>
      <c r="F536" s="8" t="str">
        <f aca="false" t="array" ref="F536:F536">IFERROR(xlookup(E536,contacts!B:B,contacts!A:A),"")</f>
        <v/>
      </c>
      <c r="G536" s="19"/>
      <c r="H536" s="8" t="str">
        <f aca="false">IFERROR(__xludf.dummyfunction("IFERROR(INDEX(FILTER(addresses!B:B, (addresses!A:A=F536)*(addresses!C:C=G536)), 1), """")"),"")</f>
        <v/>
      </c>
      <c r="J536" s="10"/>
    </row>
    <row r="537" customFormat="false" ht="15.75" hidden="false" customHeight="false" outlineLevel="0" collapsed="false">
      <c r="B537" s="6" t="str">
        <f aca="false" t="array" ref="B537:B537">IFERROR(xlookup(F537,contacts!A:A,contacts!C:C),"")</f>
        <v/>
      </c>
      <c r="E537" s="19"/>
      <c r="F537" s="8" t="str">
        <f aca="false" t="array" ref="F537:F537">IFERROR(xlookup(E537,contacts!B:B,contacts!A:A),"")</f>
        <v/>
      </c>
      <c r="G537" s="19"/>
      <c r="H537" s="8" t="str">
        <f aca="false">IFERROR(__xludf.dummyfunction("IFERROR(INDEX(FILTER(addresses!B:B, (addresses!A:A=F537)*(addresses!C:C=G537)), 1), """")"),"")</f>
        <v/>
      </c>
      <c r="J537" s="10"/>
    </row>
    <row r="538" customFormat="false" ht="15.75" hidden="false" customHeight="false" outlineLevel="0" collapsed="false">
      <c r="B538" s="6" t="str">
        <f aca="false" t="array" ref="B538:B538">IFERROR(xlookup(F538,contacts!A:A,contacts!C:C),"")</f>
        <v/>
      </c>
      <c r="E538" s="19"/>
      <c r="F538" s="8" t="str">
        <f aca="false" t="array" ref="F538:F538">IFERROR(xlookup(E538,contacts!B:B,contacts!A:A),"")</f>
        <v/>
      </c>
      <c r="G538" s="19"/>
      <c r="H538" s="8" t="str">
        <f aca="false">IFERROR(__xludf.dummyfunction("IFERROR(INDEX(FILTER(addresses!B:B, (addresses!A:A=F538)*(addresses!C:C=G538)), 1), """")"),"")</f>
        <v/>
      </c>
      <c r="J538" s="10"/>
    </row>
    <row r="539" customFormat="false" ht="15.75" hidden="false" customHeight="false" outlineLevel="0" collapsed="false">
      <c r="B539" s="6" t="str">
        <f aca="false" t="array" ref="B539:B539">IFERROR(xlookup(F539,contacts!A:A,contacts!C:C),"")</f>
        <v/>
      </c>
      <c r="E539" s="19"/>
      <c r="F539" s="8" t="str">
        <f aca="false" t="array" ref="F539:F539">IFERROR(xlookup(E539,contacts!B:B,contacts!A:A),"")</f>
        <v/>
      </c>
      <c r="G539" s="19"/>
      <c r="H539" s="8" t="str">
        <f aca="false">IFERROR(__xludf.dummyfunction("IFERROR(INDEX(FILTER(addresses!B:B, (addresses!A:A=F539)*(addresses!C:C=G539)), 1), """")"),"")</f>
        <v/>
      </c>
      <c r="J539" s="10"/>
    </row>
    <row r="540" customFormat="false" ht="15.75" hidden="false" customHeight="false" outlineLevel="0" collapsed="false">
      <c r="B540" s="6" t="str">
        <f aca="false" t="array" ref="B540:B540">IFERROR(xlookup(F540,contacts!A:A,contacts!C:C),"")</f>
        <v/>
      </c>
      <c r="E540" s="19"/>
      <c r="F540" s="8" t="str">
        <f aca="false" t="array" ref="F540:F540">IFERROR(xlookup(E540,contacts!B:B,contacts!A:A),"")</f>
        <v/>
      </c>
      <c r="G540" s="19"/>
      <c r="H540" s="8" t="str">
        <f aca="false">IFERROR(__xludf.dummyfunction("IFERROR(INDEX(FILTER(addresses!B:B, (addresses!A:A=F540)*(addresses!C:C=G540)), 1), """")"),"")</f>
        <v/>
      </c>
      <c r="J540" s="10"/>
    </row>
    <row r="541" customFormat="false" ht="15.75" hidden="false" customHeight="false" outlineLevel="0" collapsed="false">
      <c r="B541" s="6" t="str">
        <f aca="false" t="array" ref="B541:B541">IFERROR(xlookup(F541,contacts!A:A,contacts!C:C),"")</f>
        <v/>
      </c>
      <c r="E541" s="19"/>
      <c r="F541" s="8" t="str">
        <f aca="false" t="array" ref="F541:F541">IFERROR(xlookup(E541,contacts!B:B,contacts!A:A),"")</f>
        <v/>
      </c>
      <c r="G541" s="19"/>
      <c r="H541" s="8" t="str">
        <f aca="false">IFERROR(__xludf.dummyfunction("IFERROR(INDEX(FILTER(addresses!B:B, (addresses!A:A=F541)*(addresses!C:C=G541)), 1), """")"),"")</f>
        <v/>
      </c>
      <c r="J541" s="10"/>
    </row>
    <row r="542" customFormat="false" ht="15.75" hidden="false" customHeight="false" outlineLevel="0" collapsed="false">
      <c r="B542" s="6" t="str">
        <f aca="false" t="array" ref="B542:B542">IFERROR(xlookup(F542,contacts!A:A,contacts!C:C),"")</f>
        <v/>
      </c>
      <c r="E542" s="19"/>
      <c r="F542" s="8" t="str">
        <f aca="false" t="array" ref="F542:F542">IFERROR(xlookup(E542,contacts!B:B,contacts!A:A),"")</f>
        <v/>
      </c>
      <c r="G542" s="19"/>
      <c r="H542" s="8" t="str">
        <f aca="false">IFERROR(__xludf.dummyfunction("IFERROR(INDEX(FILTER(addresses!B:B, (addresses!A:A=F542)*(addresses!C:C=G542)), 1), """")"),"")</f>
        <v/>
      </c>
      <c r="J542" s="10"/>
    </row>
    <row r="543" customFormat="false" ht="15.75" hidden="false" customHeight="false" outlineLevel="0" collapsed="false">
      <c r="B543" s="6" t="str">
        <f aca="false" t="array" ref="B543:B543">IFERROR(xlookup(F543,contacts!A:A,contacts!C:C),"")</f>
        <v/>
      </c>
      <c r="E543" s="19"/>
      <c r="F543" s="8" t="str">
        <f aca="false" t="array" ref="F543:F543">IFERROR(xlookup(E543,contacts!B:B,contacts!A:A),"")</f>
        <v/>
      </c>
      <c r="G543" s="19"/>
      <c r="H543" s="8" t="str">
        <f aca="false">IFERROR(__xludf.dummyfunction("IFERROR(INDEX(FILTER(addresses!B:B, (addresses!A:A=F543)*(addresses!C:C=G543)), 1), """")"),"")</f>
        <v/>
      </c>
      <c r="J543" s="10"/>
    </row>
    <row r="544" customFormat="false" ht="15.75" hidden="false" customHeight="false" outlineLevel="0" collapsed="false">
      <c r="B544" s="6" t="str">
        <f aca="false" t="array" ref="B544:B544">IFERROR(xlookup(F544,contacts!A:A,contacts!C:C),"")</f>
        <v/>
      </c>
      <c r="E544" s="19"/>
      <c r="F544" s="8" t="str">
        <f aca="false" t="array" ref="F544:F544">IFERROR(xlookup(E544,contacts!B:B,contacts!A:A),"")</f>
        <v/>
      </c>
      <c r="G544" s="19"/>
      <c r="H544" s="8" t="str">
        <f aca="false">IFERROR(__xludf.dummyfunction("IFERROR(INDEX(FILTER(addresses!B:B, (addresses!A:A=F544)*(addresses!C:C=G544)), 1), """")"),"")</f>
        <v/>
      </c>
      <c r="J544" s="10"/>
    </row>
    <row r="545" customFormat="false" ht="15.75" hidden="false" customHeight="false" outlineLevel="0" collapsed="false">
      <c r="B545" s="6" t="str">
        <f aca="false" t="array" ref="B545:B545">IFERROR(xlookup(F545,contacts!A:A,contacts!C:C),"")</f>
        <v/>
      </c>
      <c r="E545" s="19"/>
      <c r="F545" s="8" t="str">
        <f aca="false" t="array" ref="F545:F545">IFERROR(xlookup(E545,contacts!B:B,contacts!A:A),"")</f>
        <v/>
      </c>
      <c r="G545" s="19"/>
      <c r="H545" s="8" t="str">
        <f aca="false">IFERROR(__xludf.dummyfunction("IFERROR(INDEX(FILTER(addresses!B:B, (addresses!A:A=F545)*(addresses!C:C=G545)), 1), """")"),"")</f>
        <v/>
      </c>
      <c r="J545" s="10"/>
    </row>
    <row r="546" customFormat="false" ht="15.75" hidden="false" customHeight="false" outlineLevel="0" collapsed="false">
      <c r="B546" s="6" t="str">
        <f aca="false" t="array" ref="B546:B546">IFERROR(xlookup(F546,contacts!A:A,contacts!C:C),"")</f>
        <v/>
      </c>
      <c r="E546" s="19"/>
      <c r="F546" s="8" t="str">
        <f aca="false" t="array" ref="F546:F546">IFERROR(xlookup(E546,contacts!B:B,contacts!A:A),"")</f>
        <v/>
      </c>
      <c r="G546" s="19"/>
      <c r="H546" s="8" t="str">
        <f aca="false">IFERROR(__xludf.dummyfunction("IFERROR(INDEX(FILTER(addresses!B:B, (addresses!A:A=F546)*(addresses!C:C=G546)), 1), """")"),"")</f>
        <v/>
      </c>
      <c r="J546" s="10"/>
    </row>
    <row r="547" customFormat="false" ht="15.75" hidden="false" customHeight="false" outlineLevel="0" collapsed="false">
      <c r="B547" s="6" t="str">
        <f aca="false" t="array" ref="B547:B547">IFERROR(xlookup(F547,contacts!A:A,contacts!C:C),"")</f>
        <v/>
      </c>
      <c r="E547" s="19"/>
      <c r="F547" s="8" t="str">
        <f aca="false" t="array" ref="F547:F547">IFERROR(xlookup(E547,contacts!B:B,contacts!A:A),"")</f>
        <v/>
      </c>
      <c r="G547" s="19"/>
      <c r="H547" s="8" t="str">
        <f aca="false">IFERROR(__xludf.dummyfunction("IFERROR(INDEX(FILTER(addresses!B:B, (addresses!A:A=F547)*(addresses!C:C=G547)), 1), """")"),"")</f>
        <v/>
      </c>
      <c r="J547" s="10"/>
    </row>
    <row r="548" customFormat="false" ht="15.75" hidden="false" customHeight="false" outlineLevel="0" collapsed="false">
      <c r="B548" s="6" t="str">
        <f aca="false" t="array" ref="B548:B548">IFERROR(xlookup(F548,contacts!A:A,contacts!C:C),"")</f>
        <v/>
      </c>
      <c r="E548" s="19"/>
      <c r="F548" s="8" t="str">
        <f aca="false" t="array" ref="F548:F548">IFERROR(xlookup(E548,contacts!B:B,contacts!A:A),"")</f>
        <v/>
      </c>
      <c r="G548" s="19"/>
      <c r="H548" s="8" t="str">
        <f aca="false">IFERROR(__xludf.dummyfunction("IFERROR(INDEX(FILTER(addresses!B:B, (addresses!A:A=F548)*(addresses!C:C=G548)), 1), """")"),"")</f>
        <v/>
      </c>
      <c r="J548" s="10"/>
    </row>
    <row r="549" customFormat="false" ht="15.75" hidden="false" customHeight="false" outlineLevel="0" collapsed="false">
      <c r="B549" s="6" t="str">
        <f aca="false" t="array" ref="B549:B549">IFERROR(xlookup(F549,contacts!A:A,contacts!C:C),"")</f>
        <v/>
      </c>
      <c r="E549" s="19"/>
      <c r="F549" s="8" t="str">
        <f aca="false" t="array" ref="F549:F549">IFERROR(xlookup(E549,contacts!B:B,contacts!A:A),"")</f>
        <v/>
      </c>
      <c r="G549" s="19"/>
      <c r="H549" s="8" t="str">
        <f aca="false">IFERROR(__xludf.dummyfunction("IFERROR(INDEX(FILTER(addresses!B:B, (addresses!A:A=F549)*(addresses!C:C=G549)), 1), """")"),"")</f>
        <v/>
      </c>
      <c r="J549" s="10"/>
    </row>
    <row r="550" customFormat="false" ht="15.75" hidden="false" customHeight="false" outlineLevel="0" collapsed="false">
      <c r="B550" s="6" t="str">
        <f aca="false" t="array" ref="B550:B550">IFERROR(xlookup(F550,contacts!A:A,contacts!C:C),"")</f>
        <v/>
      </c>
      <c r="E550" s="19"/>
      <c r="F550" s="8" t="str">
        <f aca="false" t="array" ref="F550:F550">IFERROR(xlookup(E550,contacts!B:B,contacts!A:A),"")</f>
        <v/>
      </c>
      <c r="G550" s="19"/>
      <c r="H550" s="8" t="str">
        <f aca="false">IFERROR(__xludf.dummyfunction("IFERROR(INDEX(FILTER(addresses!B:B, (addresses!A:A=F550)*(addresses!C:C=G550)), 1), """")"),"")</f>
        <v/>
      </c>
      <c r="J550" s="10"/>
    </row>
    <row r="551" customFormat="false" ht="15.75" hidden="false" customHeight="false" outlineLevel="0" collapsed="false">
      <c r="B551" s="6" t="str">
        <f aca="false" t="array" ref="B551:B551">IFERROR(xlookup(F551,contacts!A:A,contacts!C:C),"")</f>
        <v/>
      </c>
      <c r="E551" s="19"/>
      <c r="F551" s="8" t="str">
        <f aca="false" t="array" ref="F551:F551">IFERROR(xlookup(E551,contacts!B:B,contacts!A:A),"")</f>
        <v/>
      </c>
      <c r="G551" s="19"/>
      <c r="H551" s="8" t="str">
        <f aca="false">IFERROR(__xludf.dummyfunction("IFERROR(INDEX(FILTER(addresses!B:B, (addresses!A:A=F551)*(addresses!C:C=G551)), 1), """")"),"")</f>
        <v/>
      </c>
      <c r="J551" s="10"/>
    </row>
    <row r="552" customFormat="false" ht="15.75" hidden="false" customHeight="false" outlineLevel="0" collapsed="false">
      <c r="B552" s="6" t="str">
        <f aca="false" t="array" ref="B552:B552">IFERROR(xlookup(F552,contacts!A:A,contacts!C:C),"")</f>
        <v/>
      </c>
      <c r="E552" s="19"/>
      <c r="F552" s="8" t="str">
        <f aca="false" t="array" ref="F552:F552">IFERROR(xlookup(E552,contacts!B:B,contacts!A:A),"")</f>
        <v/>
      </c>
      <c r="G552" s="19"/>
      <c r="H552" s="8" t="str">
        <f aca="false">IFERROR(__xludf.dummyfunction("IFERROR(INDEX(FILTER(addresses!B:B, (addresses!A:A=F552)*(addresses!C:C=G552)), 1), """")"),"")</f>
        <v/>
      </c>
      <c r="J552" s="10"/>
    </row>
    <row r="553" customFormat="false" ht="15.75" hidden="false" customHeight="false" outlineLevel="0" collapsed="false">
      <c r="B553" s="6" t="str">
        <f aca="false" t="array" ref="B553:B553">IFERROR(xlookup(F553,contacts!A:A,contacts!C:C),"")</f>
        <v/>
      </c>
      <c r="E553" s="19"/>
      <c r="F553" s="8" t="str">
        <f aca="false" t="array" ref="F553:F553">IFERROR(xlookup(E553,contacts!B:B,contacts!A:A),"")</f>
        <v/>
      </c>
      <c r="G553" s="19"/>
      <c r="H553" s="8" t="str">
        <f aca="false">IFERROR(__xludf.dummyfunction("IFERROR(INDEX(FILTER(addresses!B:B, (addresses!A:A=F553)*(addresses!C:C=G553)), 1), """")"),"")</f>
        <v/>
      </c>
      <c r="J553" s="10"/>
    </row>
    <row r="554" customFormat="false" ht="15.75" hidden="false" customHeight="false" outlineLevel="0" collapsed="false">
      <c r="B554" s="6" t="str">
        <f aca="false" t="array" ref="B554:B554">IFERROR(xlookup(F554,contacts!A:A,contacts!C:C),"")</f>
        <v/>
      </c>
      <c r="E554" s="19"/>
      <c r="F554" s="8" t="str">
        <f aca="false" t="array" ref="F554:F554">IFERROR(xlookup(E554,contacts!B:B,contacts!A:A),"")</f>
        <v/>
      </c>
      <c r="G554" s="19"/>
      <c r="H554" s="8" t="str">
        <f aca="false">IFERROR(__xludf.dummyfunction("IFERROR(INDEX(FILTER(addresses!B:B, (addresses!A:A=F554)*(addresses!C:C=G554)), 1), """")"),"")</f>
        <v/>
      </c>
      <c r="J554" s="10"/>
    </row>
    <row r="555" customFormat="false" ht="15.75" hidden="false" customHeight="false" outlineLevel="0" collapsed="false">
      <c r="B555" s="6" t="str">
        <f aca="false" t="array" ref="B555:B555">IFERROR(xlookup(F555,contacts!A:A,contacts!C:C),"")</f>
        <v/>
      </c>
      <c r="E555" s="19"/>
      <c r="F555" s="8" t="str">
        <f aca="false" t="array" ref="F555:F555">IFERROR(xlookup(E555,contacts!B:B,contacts!A:A),"")</f>
        <v/>
      </c>
      <c r="G555" s="19"/>
      <c r="H555" s="8" t="str">
        <f aca="false">IFERROR(__xludf.dummyfunction("IFERROR(INDEX(FILTER(addresses!B:B, (addresses!A:A=F555)*(addresses!C:C=G555)), 1), """")"),"")</f>
        <v/>
      </c>
      <c r="J555" s="10"/>
    </row>
    <row r="556" customFormat="false" ht="15.75" hidden="false" customHeight="false" outlineLevel="0" collapsed="false">
      <c r="B556" s="6" t="str">
        <f aca="false" t="array" ref="B556:B556">IFERROR(xlookup(F556,contacts!A:A,contacts!C:C),"")</f>
        <v/>
      </c>
      <c r="E556" s="19"/>
      <c r="F556" s="8" t="str">
        <f aca="false" t="array" ref="F556:F556">IFERROR(xlookup(E556,contacts!B:B,contacts!A:A),"")</f>
        <v/>
      </c>
      <c r="G556" s="19"/>
      <c r="H556" s="8" t="str">
        <f aca="false">IFERROR(__xludf.dummyfunction("IFERROR(INDEX(FILTER(addresses!B:B, (addresses!A:A=F556)*(addresses!C:C=G556)), 1), """")"),"")</f>
        <v/>
      </c>
      <c r="J556" s="10"/>
    </row>
    <row r="557" customFormat="false" ht="15.75" hidden="false" customHeight="false" outlineLevel="0" collapsed="false">
      <c r="B557" s="6" t="str">
        <f aca="false" t="array" ref="B557:B557">IFERROR(xlookup(F557,contacts!A:A,contacts!C:C),"")</f>
        <v/>
      </c>
      <c r="E557" s="19"/>
      <c r="F557" s="8" t="str">
        <f aca="false" t="array" ref="F557:F557">IFERROR(xlookup(E557,contacts!B:B,contacts!A:A),"")</f>
        <v/>
      </c>
      <c r="G557" s="19"/>
      <c r="H557" s="8" t="str">
        <f aca="false">IFERROR(__xludf.dummyfunction("IFERROR(INDEX(FILTER(addresses!B:B, (addresses!A:A=F557)*(addresses!C:C=G557)), 1), """")"),"")</f>
        <v/>
      </c>
      <c r="J557" s="10"/>
    </row>
    <row r="558" customFormat="false" ht="15.75" hidden="false" customHeight="false" outlineLevel="0" collapsed="false">
      <c r="B558" s="6" t="str">
        <f aca="false" t="array" ref="B558:B558">IFERROR(xlookup(F558,contacts!A:A,contacts!C:C),"")</f>
        <v/>
      </c>
      <c r="E558" s="19"/>
      <c r="F558" s="8" t="str">
        <f aca="false" t="array" ref="F558:F558">IFERROR(xlookup(E558,contacts!B:B,contacts!A:A),"")</f>
        <v/>
      </c>
      <c r="G558" s="19"/>
      <c r="H558" s="8" t="str">
        <f aca="false">IFERROR(__xludf.dummyfunction("IFERROR(INDEX(FILTER(addresses!B:B, (addresses!A:A=F558)*(addresses!C:C=G558)), 1), """")"),"")</f>
        <v/>
      </c>
      <c r="J558" s="10"/>
    </row>
    <row r="559" customFormat="false" ht="15.75" hidden="false" customHeight="false" outlineLevel="0" collapsed="false">
      <c r="B559" s="6" t="str">
        <f aca="false" t="array" ref="B559:B559">IFERROR(xlookup(F559,contacts!A:A,contacts!C:C),"")</f>
        <v/>
      </c>
      <c r="E559" s="19"/>
      <c r="F559" s="8" t="str">
        <f aca="false" t="array" ref="F559:F559">IFERROR(xlookup(E559,contacts!B:B,contacts!A:A),"")</f>
        <v/>
      </c>
      <c r="G559" s="19"/>
      <c r="H559" s="8" t="str">
        <f aca="false">IFERROR(__xludf.dummyfunction("IFERROR(INDEX(FILTER(addresses!B:B, (addresses!A:A=F559)*(addresses!C:C=G559)), 1), """")"),"")</f>
        <v/>
      </c>
      <c r="J559" s="10"/>
    </row>
    <row r="560" customFormat="false" ht="15.75" hidden="false" customHeight="false" outlineLevel="0" collapsed="false">
      <c r="B560" s="6" t="str">
        <f aca="false" t="array" ref="B560:B560">IFERROR(xlookup(F560,contacts!A:A,contacts!C:C),"")</f>
        <v/>
      </c>
      <c r="E560" s="19"/>
      <c r="F560" s="8" t="str">
        <f aca="false" t="array" ref="F560:F560">IFERROR(xlookup(E560,contacts!B:B,contacts!A:A),"")</f>
        <v/>
      </c>
      <c r="G560" s="19"/>
      <c r="H560" s="8" t="str">
        <f aca="false">IFERROR(__xludf.dummyfunction("IFERROR(INDEX(FILTER(addresses!B:B, (addresses!A:A=F560)*(addresses!C:C=G560)), 1), """")"),"")</f>
        <v/>
      </c>
      <c r="J560" s="10"/>
    </row>
    <row r="561" customFormat="false" ht="15.75" hidden="false" customHeight="false" outlineLevel="0" collapsed="false">
      <c r="B561" s="6" t="str">
        <f aca="false" t="array" ref="B561:B561">IFERROR(xlookup(F561,contacts!A:A,contacts!C:C),"")</f>
        <v/>
      </c>
      <c r="E561" s="19"/>
      <c r="F561" s="8" t="str">
        <f aca="false" t="array" ref="F561:F561">IFERROR(xlookup(E561,contacts!B:B,contacts!A:A),"")</f>
        <v/>
      </c>
      <c r="G561" s="19"/>
      <c r="H561" s="8" t="str">
        <f aca="false">IFERROR(__xludf.dummyfunction("IFERROR(INDEX(FILTER(addresses!B:B, (addresses!A:A=F561)*(addresses!C:C=G561)), 1), """")"),"")</f>
        <v/>
      </c>
      <c r="J561" s="10"/>
    </row>
    <row r="562" customFormat="false" ht="15.75" hidden="false" customHeight="false" outlineLevel="0" collapsed="false">
      <c r="B562" s="6" t="str">
        <f aca="false" t="array" ref="B562:B562">IFERROR(xlookup(F562,contacts!A:A,contacts!C:C),"")</f>
        <v/>
      </c>
      <c r="E562" s="19"/>
      <c r="F562" s="8" t="str">
        <f aca="false" t="array" ref="F562:F562">IFERROR(xlookup(E562,contacts!B:B,contacts!A:A),"")</f>
        <v/>
      </c>
      <c r="G562" s="19"/>
      <c r="H562" s="8" t="str">
        <f aca="false">IFERROR(__xludf.dummyfunction("IFERROR(INDEX(FILTER(addresses!B:B, (addresses!A:A=F562)*(addresses!C:C=G562)), 1), """")"),"")</f>
        <v/>
      </c>
      <c r="J562" s="10"/>
    </row>
    <row r="563" customFormat="false" ht="15.75" hidden="false" customHeight="false" outlineLevel="0" collapsed="false">
      <c r="B563" s="6" t="str">
        <f aca="false" t="array" ref="B563:B563">IFERROR(xlookup(F563,contacts!A:A,contacts!C:C),"")</f>
        <v/>
      </c>
      <c r="E563" s="19"/>
      <c r="F563" s="8" t="str">
        <f aca="false" t="array" ref="F563:F563">IFERROR(xlookup(E563,contacts!B:B,contacts!A:A),"")</f>
        <v/>
      </c>
      <c r="G563" s="19"/>
      <c r="H563" s="8" t="str">
        <f aca="false">IFERROR(__xludf.dummyfunction("IFERROR(INDEX(FILTER(addresses!B:B, (addresses!A:A=F563)*(addresses!C:C=G563)), 1), """")"),"")</f>
        <v/>
      </c>
      <c r="J563" s="10"/>
    </row>
    <row r="564" customFormat="false" ht="15.75" hidden="false" customHeight="false" outlineLevel="0" collapsed="false">
      <c r="B564" s="6" t="str">
        <f aca="false" t="array" ref="B564:B564">IFERROR(xlookup(F564,contacts!A:A,contacts!C:C),"")</f>
        <v/>
      </c>
      <c r="E564" s="19"/>
      <c r="F564" s="8" t="str">
        <f aca="false" t="array" ref="F564:F564">IFERROR(xlookup(E564,contacts!B:B,contacts!A:A),"")</f>
        <v/>
      </c>
      <c r="G564" s="19"/>
      <c r="H564" s="8" t="str">
        <f aca="false">IFERROR(__xludf.dummyfunction("IFERROR(INDEX(FILTER(addresses!B:B, (addresses!A:A=F564)*(addresses!C:C=G564)), 1), """")"),"")</f>
        <v/>
      </c>
      <c r="J564" s="10"/>
    </row>
    <row r="565" customFormat="false" ht="15.75" hidden="false" customHeight="false" outlineLevel="0" collapsed="false">
      <c r="B565" s="6" t="str">
        <f aca="false" t="array" ref="B565:B565">IFERROR(xlookup(F565,contacts!A:A,contacts!C:C),"")</f>
        <v/>
      </c>
      <c r="E565" s="19"/>
      <c r="F565" s="8" t="str">
        <f aca="false" t="array" ref="F565:F565">IFERROR(xlookup(E565,contacts!B:B,contacts!A:A),"")</f>
        <v/>
      </c>
      <c r="G565" s="19"/>
      <c r="H565" s="8" t="str">
        <f aca="false">IFERROR(__xludf.dummyfunction("IFERROR(INDEX(FILTER(addresses!B:B, (addresses!A:A=F565)*(addresses!C:C=G565)), 1), """")"),"")</f>
        <v/>
      </c>
      <c r="J565" s="10"/>
    </row>
    <row r="566" customFormat="false" ht="15.75" hidden="false" customHeight="false" outlineLevel="0" collapsed="false">
      <c r="B566" s="6" t="str">
        <f aca="false" t="array" ref="B566:B566">IFERROR(xlookup(F566,contacts!A:A,contacts!C:C),"")</f>
        <v/>
      </c>
      <c r="E566" s="19"/>
      <c r="F566" s="8" t="str">
        <f aca="false" t="array" ref="F566:F566">IFERROR(xlookup(E566,contacts!B:B,contacts!A:A),"")</f>
        <v/>
      </c>
      <c r="G566" s="19"/>
      <c r="H566" s="8" t="str">
        <f aca="false">IFERROR(__xludf.dummyfunction("IFERROR(INDEX(FILTER(addresses!B:B, (addresses!A:A=F566)*(addresses!C:C=G566)), 1), """")"),"")</f>
        <v/>
      </c>
      <c r="J566" s="10"/>
    </row>
    <row r="567" customFormat="false" ht="15.75" hidden="false" customHeight="false" outlineLevel="0" collapsed="false">
      <c r="B567" s="6" t="str">
        <f aca="false" t="array" ref="B567:B567">IFERROR(xlookup(F567,contacts!A:A,contacts!C:C),"")</f>
        <v/>
      </c>
      <c r="E567" s="19"/>
      <c r="F567" s="8" t="str">
        <f aca="false" t="array" ref="F567:F567">IFERROR(xlookup(E567,contacts!B:B,contacts!A:A),"")</f>
        <v/>
      </c>
      <c r="G567" s="19"/>
      <c r="H567" s="8" t="str">
        <f aca="false">IFERROR(__xludf.dummyfunction("IFERROR(INDEX(FILTER(addresses!B:B, (addresses!A:A=F567)*(addresses!C:C=G567)), 1), """")"),"")</f>
        <v/>
      </c>
      <c r="J567" s="10"/>
    </row>
    <row r="568" customFormat="false" ht="15.75" hidden="false" customHeight="false" outlineLevel="0" collapsed="false">
      <c r="B568" s="6" t="str">
        <f aca="false" t="array" ref="B568:B568">IFERROR(xlookup(F568,contacts!A:A,contacts!C:C),"")</f>
        <v/>
      </c>
      <c r="E568" s="19"/>
      <c r="F568" s="8" t="str">
        <f aca="false" t="array" ref="F568:F568">IFERROR(xlookup(E568,contacts!B:B,contacts!A:A),"")</f>
        <v/>
      </c>
      <c r="G568" s="19"/>
      <c r="H568" s="8" t="str">
        <f aca="false">IFERROR(__xludf.dummyfunction("IFERROR(INDEX(FILTER(addresses!B:B, (addresses!A:A=F568)*(addresses!C:C=G568)), 1), """")"),"")</f>
        <v/>
      </c>
      <c r="J568" s="10"/>
    </row>
    <row r="569" customFormat="false" ht="15.75" hidden="false" customHeight="false" outlineLevel="0" collapsed="false">
      <c r="B569" s="6" t="str">
        <f aca="false" t="array" ref="B569:B569">IFERROR(xlookup(F569,contacts!A:A,contacts!C:C),"")</f>
        <v/>
      </c>
      <c r="E569" s="19"/>
      <c r="F569" s="8" t="str">
        <f aca="false" t="array" ref="F569:F569">IFERROR(xlookup(E569,contacts!B:B,contacts!A:A),"")</f>
        <v/>
      </c>
      <c r="G569" s="19"/>
      <c r="H569" s="8" t="str">
        <f aca="false">IFERROR(__xludf.dummyfunction("IFERROR(INDEX(FILTER(addresses!B:B, (addresses!A:A=F569)*(addresses!C:C=G569)), 1), """")"),"")</f>
        <v/>
      </c>
      <c r="J569" s="10"/>
    </row>
    <row r="570" customFormat="false" ht="15.75" hidden="false" customHeight="false" outlineLevel="0" collapsed="false">
      <c r="B570" s="6" t="str">
        <f aca="false" t="array" ref="B570:B570">IFERROR(xlookup(F570,contacts!A:A,contacts!C:C),"")</f>
        <v/>
      </c>
      <c r="E570" s="19"/>
      <c r="F570" s="8" t="str">
        <f aca="false" t="array" ref="F570:F570">IFERROR(xlookup(E570,contacts!B:B,contacts!A:A),"")</f>
        <v/>
      </c>
      <c r="G570" s="19"/>
      <c r="H570" s="8" t="str">
        <f aca="false">IFERROR(__xludf.dummyfunction("IFERROR(INDEX(FILTER(addresses!B:B, (addresses!A:A=F570)*(addresses!C:C=G570)), 1), """")"),"")</f>
        <v/>
      </c>
      <c r="J570" s="10"/>
    </row>
    <row r="571" customFormat="false" ht="15.75" hidden="false" customHeight="false" outlineLevel="0" collapsed="false">
      <c r="B571" s="6" t="str">
        <f aca="false" t="array" ref="B571:B571">IFERROR(xlookup(F571,contacts!A:A,contacts!C:C),"")</f>
        <v/>
      </c>
      <c r="E571" s="19"/>
      <c r="F571" s="8" t="str">
        <f aca="false" t="array" ref="F571:F571">IFERROR(xlookup(E571,contacts!B:B,contacts!A:A),"")</f>
        <v/>
      </c>
      <c r="G571" s="19"/>
      <c r="H571" s="8" t="str">
        <f aca="false">IFERROR(__xludf.dummyfunction("IFERROR(INDEX(FILTER(addresses!B:B, (addresses!A:A=F571)*(addresses!C:C=G571)), 1), """")"),"")</f>
        <v/>
      </c>
      <c r="J571" s="10"/>
    </row>
    <row r="572" customFormat="false" ht="15.75" hidden="false" customHeight="false" outlineLevel="0" collapsed="false">
      <c r="B572" s="6" t="str">
        <f aca="false" t="array" ref="B572:B572">IFERROR(xlookup(F572,contacts!A:A,contacts!C:C),"")</f>
        <v/>
      </c>
      <c r="E572" s="19"/>
      <c r="F572" s="8" t="str">
        <f aca="false" t="array" ref="F572:F572">IFERROR(xlookup(E572,contacts!B:B,contacts!A:A),"")</f>
        <v/>
      </c>
      <c r="G572" s="19"/>
      <c r="H572" s="8" t="str">
        <f aca="false">IFERROR(__xludf.dummyfunction("IFERROR(INDEX(FILTER(addresses!B:B, (addresses!A:A=F572)*(addresses!C:C=G572)), 1), """")"),"")</f>
        <v/>
      </c>
      <c r="J572" s="10"/>
    </row>
    <row r="573" customFormat="false" ht="15.75" hidden="false" customHeight="false" outlineLevel="0" collapsed="false">
      <c r="B573" s="6" t="str">
        <f aca="false" t="array" ref="B573:B573">IFERROR(xlookup(F573,contacts!A:A,contacts!C:C),"")</f>
        <v/>
      </c>
      <c r="E573" s="19"/>
      <c r="F573" s="8" t="str">
        <f aca="false" t="array" ref="F573:F573">IFERROR(xlookup(E573,contacts!B:B,contacts!A:A),"")</f>
        <v/>
      </c>
      <c r="G573" s="19"/>
      <c r="H573" s="8" t="str">
        <f aca="false">IFERROR(__xludf.dummyfunction("IFERROR(INDEX(FILTER(addresses!B:B, (addresses!A:A=F573)*(addresses!C:C=G573)), 1), """")"),"")</f>
        <v/>
      </c>
      <c r="J573" s="10"/>
    </row>
    <row r="574" customFormat="false" ht="15.75" hidden="false" customHeight="false" outlineLevel="0" collapsed="false">
      <c r="B574" s="6" t="str">
        <f aca="false" t="array" ref="B574:B574">IFERROR(xlookup(F574,contacts!A:A,contacts!C:C),"")</f>
        <v/>
      </c>
      <c r="E574" s="19"/>
      <c r="F574" s="8" t="str">
        <f aca="false" t="array" ref="F574:F574">IFERROR(xlookup(E574,contacts!B:B,contacts!A:A),"")</f>
        <v/>
      </c>
      <c r="G574" s="19"/>
      <c r="H574" s="8" t="str">
        <f aca="false">IFERROR(__xludf.dummyfunction("IFERROR(INDEX(FILTER(addresses!B:B, (addresses!A:A=F574)*(addresses!C:C=G574)), 1), """")"),"")</f>
        <v/>
      </c>
      <c r="J574" s="10"/>
    </row>
    <row r="575" customFormat="false" ht="15.75" hidden="false" customHeight="false" outlineLevel="0" collapsed="false">
      <c r="B575" s="6" t="str">
        <f aca="false" t="array" ref="B575:B575">IFERROR(xlookup(F575,contacts!A:A,contacts!C:C),"")</f>
        <v/>
      </c>
      <c r="E575" s="19"/>
      <c r="F575" s="8" t="str">
        <f aca="false" t="array" ref="F575:F575">IFERROR(xlookup(E575,contacts!B:B,contacts!A:A),"")</f>
        <v/>
      </c>
      <c r="G575" s="19"/>
      <c r="H575" s="8" t="str">
        <f aca="false">IFERROR(__xludf.dummyfunction("IFERROR(INDEX(FILTER(addresses!B:B, (addresses!A:A=F575)*(addresses!C:C=G575)), 1), """")"),"")</f>
        <v/>
      </c>
      <c r="J575" s="10"/>
    </row>
    <row r="576" customFormat="false" ht="15.75" hidden="false" customHeight="false" outlineLevel="0" collapsed="false">
      <c r="B576" s="6" t="str">
        <f aca="false" t="array" ref="B576:B576">IFERROR(xlookup(F576,contacts!A:A,contacts!C:C),"")</f>
        <v/>
      </c>
      <c r="E576" s="19"/>
      <c r="F576" s="8" t="str">
        <f aca="false" t="array" ref="F576:F576">IFERROR(xlookup(E576,contacts!B:B,contacts!A:A),"")</f>
        <v/>
      </c>
      <c r="G576" s="19"/>
      <c r="H576" s="8" t="str">
        <f aca="false">IFERROR(__xludf.dummyfunction("IFERROR(INDEX(FILTER(addresses!B:B, (addresses!A:A=F576)*(addresses!C:C=G576)), 1), """")"),"")</f>
        <v/>
      </c>
      <c r="J576" s="10"/>
    </row>
    <row r="577" customFormat="false" ht="15.75" hidden="false" customHeight="false" outlineLevel="0" collapsed="false">
      <c r="B577" s="6" t="str">
        <f aca="false" t="array" ref="B577:B577">IFERROR(xlookup(F577,contacts!A:A,contacts!C:C),"")</f>
        <v/>
      </c>
      <c r="E577" s="19"/>
      <c r="F577" s="8" t="str">
        <f aca="false" t="array" ref="F577:F577">IFERROR(xlookup(E577,contacts!B:B,contacts!A:A),"")</f>
        <v/>
      </c>
      <c r="G577" s="19"/>
      <c r="H577" s="8" t="str">
        <f aca="false">IFERROR(__xludf.dummyfunction("IFERROR(INDEX(FILTER(addresses!B:B, (addresses!A:A=F577)*(addresses!C:C=G577)), 1), """")"),"")</f>
        <v/>
      </c>
      <c r="J577" s="10"/>
    </row>
    <row r="578" customFormat="false" ht="15.75" hidden="false" customHeight="false" outlineLevel="0" collapsed="false">
      <c r="B578" s="6" t="str">
        <f aca="false" t="array" ref="B578:B578">IFERROR(xlookup(F578,contacts!A:A,contacts!C:C),"")</f>
        <v/>
      </c>
      <c r="E578" s="19"/>
      <c r="F578" s="8" t="str">
        <f aca="false" t="array" ref="F578:F578">IFERROR(xlookup(E578,contacts!B:B,contacts!A:A),"")</f>
        <v/>
      </c>
      <c r="G578" s="19"/>
      <c r="H578" s="8" t="str">
        <f aca="false">IFERROR(__xludf.dummyfunction("IFERROR(INDEX(FILTER(addresses!B:B, (addresses!A:A=F578)*(addresses!C:C=G578)), 1), """")"),"")</f>
        <v/>
      </c>
      <c r="J578" s="10"/>
    </row>
    <row r="579" customFormat="false" ht="15.75" hidden="false" customHeight="false" outlineLevel="0" collapsed="false">
      <c r="B579" s="6" t="str">
        <f aca="false" t="array" ref="B579:B579">IFERROR(xlookup(F579,contacts!A:A,contacts!C:C),"")</f>
        <v/>
      </c>
      <c r="E579" s="19"/>
      <c r="F579" s="8" t="str">
        <f aca="false" t="array" ref="F579:F579">IFERROR(xlookup(E579,contacts!B:B,contacts!A:A),"")</f>
        <v/>
      </c>
      <c r="G579" s="19"/>
      <c r="H579" s="8" t="str">
        <f aca="false">IFERROR(__xludf.dummyfunction("IFERROR(INDEX(FILTER(addresses!B:B, (addresses!A:A=F579)*(addresses!C:C=G579)), 1), """")"),"")</f>
        <v/>
      </c>
      <c r="J579" s="10"/>
    </row>
    <row r="580" customFormat="false" ht="15.75" hidden="false" customHeight="false" outlineLevel="0" collapsed="false">
      <c r="B580" s="6" t="str">
        <f aca="false" t="array" ref="B580:B580">IFERROR(xlookup(F580,contacts!A:A,contacts!C:C),"")</f>
        <v/>
      </c>
      <c r="E580" s="19"/>
      <c r="F580" s="8" t="str">
        <f aca="false" t="array" ref="F580:F580">IFERROR(xlookup(E580,contacts!B:B,contacts!A:A),"")</f>
        <v/>
      </c>
      <c r="G580" s="19"/>
      <c r="H580" s="8" t="str">
        <f aca="false">IFERROR(__xludf.dummyfunction("IFERROR(INDEX(FILTER(addresses!B:B, (addresses!A:A=F580)*(addresses!C:C=G580)), 1), """")"),"")</f>
        <v/>
      </c>
      <c r="J580" s="10"/>
    </row>
    <row r="581" customFormat="false" ht="15.75" hidden="false" customHeight="false" outlineLevel="0" collapsed="false">
      <c r="B581" s="6" t="str">
        <f aca="false" t="array" ref="B581:B581">IFERROR(xlookup(F581,contacts!A:A,contacts!C:C),"")</f>
        <v/>
      </c>
      <c r="E581" s="19"/>
      <c r="F581" s="8" t="str">
        <f aca="false" t="array" ref="F581:F581">IFERROR(xlookup(E581,contacts!B:B,contacts!A:A),"")</f>
        <v/>
      </c>
      <c r="G581" s="19"/>
      <c r="H581" s="8" t="str">
        <f aca="false">IFERROR(__xludf.dummyfunction("IFERROR(INDEX(FILTER(addresses!B:B, (addresses!A:A=F581)*(addresses!C:C=G581)), 1), """")"),"")</f>
        <v/>
      </c>
      <c r="J581" s="10"/>
    </row>
    <row r="582" customFormat="false" ht="15.75" hidden="false" customHeight="false" outlineLevel="0" collapsed="false">
      <c r="B582" s="6" t="str">
        <f aca="false" t="array" ref="B582:B582">IFERROR(xlookup(F582,contacts!A:A,contacts!C:C),"")</f>
        <v/>
      </c>
      <c r="E582" s="19"/>
      <c r="F582" s="8" t="str">
        <f aca="false" t="array" ref="F582:F582">IFERROR(xlookup(E582,contacts!B:B,contacts!A:A),"")</f>
        <v/>
      </c>
      <c r="G582" s="19"/>
      <c r="H582" s="8" t="str">
        <f aca="false">IFERROR(__xludf.dummyfunction("IFERROR(INDEX(FILTER(addresses!B:B, (addresses!A:A=F582)*(addresses!C:C=G582)), 1), """")"),"")</f>
        <v/>
      </c>
      <c r="J582" s="10"/>
    </row>
    <row r="583" customFormat="false" ht="15.75" hidden="false" customHeight="false" outlineLevel="0" collapsed="false">
      <c r="B583" s="6" t="str">
        <f aca="false" t="array" ref="B583:B583">IFERROR(xlookup(F583,contacts!A:A,contacts!C:C),"")</f>
        <v/>
      </c>
      <c r="E583" s="19"/>
      <c r="F583" s="8" t="str">
        <f aca="false" t="array" ref="F583:F583">IFERROR(xlookup(E583,contacts!B:B,contacts!A:A),"")</f>
        <v/>
      </c>
      <c r="G583" s="19"/>
      <c r="H583" s="8" t="str">
        <f aca="false">IFERROR(__xludf.dummyfunction("IFERROR(INDEX(FILTER(addresses!B:B, (addresses!A:A=F583)*(addresses!C:C=G583)), 1), """")"),"")</f>
        <v/>
      </c>
      <c r="J583" s="10"/>
    </row>
    <row r="584" customFormat="false" ht="15.75" hidden="false" customHeight="false" outlineLevel="0" collapsed="false">
      <c r="B584" s="6" t="str">
        <f aca="false" t="array" ref="B584:B584">IFERROR(xlookup(F584,contacts!A:A,contacts!C:C),"")</f>
        <v/>
      </c>
      <c r="E584" s="19"/>
      <c r="F584" s="8" t="str">
        <f aca="false" t="array" ref="F584:F584">IFERROR(xlookup(E584,contacts!B:B,contacts!A:A),"")</f>
        <v/>
      </c>
      <c r="G584" s="19"/>
      <c r="H584" s="8" t="str">
        <f aca="false">IFERROR(__xludf.dummyfunction("IFERROR(INDEX(FILTER(addresses!B:B, (addresses!A:A=F584)*(addresses!C:C=G584)), 1), """")"),"")</f>
        <v/>
      </c>
      <c r="J584" s="10"/>
    </row>
    <row r="585" customFormat="false" ht="15.75" hidden="false" customHeight="false" outlineLevel="0" collapsed="false">
      <c r="B585" s="6" t="str">
        <f aca="false" t="array" ref="B585:B585">IFERROR(xlookup(F585,contacts!A:A,contacts!C:C),"")</f>
        <v/>
      </c>
      <c r="E585" s="19"/>
      <c r="F585" s="8" t="str">
        <f aca="false" t="array" ref="F585:F585">IFERROR(xlookup(E585,contacts!B:B,contacts!A:A),"")</f>
        <v/>
      </c>
      <c r="G585" s="19"/>
      <c r="H585" s="8" t="str">
        <f aca="false">IFERROR(__xludf.dummyfunction("IFERROR(INDEX(FILTER(addresses!B:B, (addresses!A:A=F585)*(addresses!C:C=G585)), 1), """")"),"")</f>
        <v/>
      </c>
      <c r="J585" s="10"/>
    </row>
    <row r="586" customFormat="false" ht="15.75" hidden="false" customHeight="false" outlineLevel="0" collapsed="false">
      <c r="B586" s="6" t="str">
        <f aca="false" t="array" ref="B586:B586">IFERROR(xlookup(F586,contacts!A:A,contacts!C:C),"")</f>
        <v/>
      </c>
      <c r="E586" s="19"/>
      <c r="F586" s="8" t="str">
        <f aca="false" t="array" ref="F586:F586">IFERROR(xlookup(E586,contacts!B:B,contacts!A:A),"")</f>
        <v/>
      </c>
      <c r="G586" s="19"/>
      <c r="H586" s="8" t="str">
        <f aca="false">IFERROR(__xludf.dummyfunction("IFERROR(INDEX(FILTER(addresses!B:B, (addresses!A:A=F586)*(addresses!C:C=G586)), 1), """")"),"")</f>
        <v/>
      </c>
      <c r="J586" s="10"/>
    </row>
    <row r="587" customFormat="false" ht="15.75" hidden="false" customHeight="false" outlineLevel="0" collapsed="false">
      <c r="B587" s="6" t="str">
        <f aca="false" t="array" ref="B587:B587">IFERROR(xlookup(F587,contacts!A:A,contacts!C:C),"")</f>
        <v/>
      </c>
      <c r="E587" s="19"/>
      <c r="F587" s="8" t="str">
        <f aca="false" t="array" ref="F587:F587">IFERROR(xlookup(E587,contacts!B:B,contacts!A:A),"")</f>
        <v/>
      </c>
      <c r="G587" s="19"/>
      <c r="H587" s="8" t="str">
        <f aca="false">IFERROR(__xludf.dummyfunction("IFERROR(INDEX(FILTER(addresses!B:B, (addresses!A:A=F587)*(addresses!C:C=G587)), 1), """")"),"")</f>
        <v/>
      </c>
      <c r="J587" s="10"/>
    </row>
    <row r="588" customFormat="false" ht="15.75" hidden="false" customHeight="false" outlineLevel="0" collapsed="false">
      <c r="B588" s="6" t="str">
        <f aca="false" t="array" ref="B588:B588">IFERROR(xlookup(F588,contacts!A:A,contacts!C:C),"")</f>
        <v/>
      </c>
      <c r="E588" s="19"/>
      <c r="F588" s="8" t="str">
        <f aca="false" t="array" ref="F588:F588">IFERROR(xlookup(E588,contacts!B:B,contacts!A:A),"")</f>
        <v/>
      </c>
      <c r="G588" s="19"/>
      <c r="H588" s="8" t="str">
        <f aca="false">IFERROR(__xludf.dummyfunction("IFERROR(INDEX(FILTER(addresses!B:B, (addresses!A:A=F588)*(addresses!C:C=G588)), 1), """")"),"")</f>
        <v/>
      </c>
      <c r="J588" s="10"/>
    </row>
    <row r="589" customFormat="false" ht="15.75" hidden="false" customHeight="false" outlineLevel="0" collapsed="false">
      <c r="B589" s="6" t="str">
        <f aca="false" t="array" ref="B589:B589">IFERROR(xlookup(F589,contacts!A:A,contacts!C:C),"")</f>
        <v/>
      </c>
      <c r="E589" s="19"/>
      <c r="F589" s="8" t="str">
        <f aca="false" t="array" ref="F589:F589">IFERROR(xlookup(E589,contacts!B:B,contacts!A:A),"")</f>
        <v/>
      </c>
      <c r="G589" s="19"/>
      <c r="H589" s="8" t="str">
        <f aca="false">IFERROR(__xludf.dummyfunction("IFERROR(INDEX(FILTER(addresses!B:B, (addresses!A:A=F589)*(addresses!C:C=G589)), 1), """")"),"")</f>
        <v/>
      </c>
      <c r="J589" s="10"/>
    </row>
    <row r="590" customFormat="false" ht="15.75" hidden="false" customHeight="false" outlineLevel="0" collapsed="false">
      <c r="B590" s="6" t="str">
        <f aca="false" t="array" ref="B590:B590">IFERROR(xlookup(F590,contacts!A:A,contacts!C:C),"")</f>
        <v/>
      </c>
      <c r="E590" s="19"/>
      <c r="F590" s="8" t="str">
        <f aca="false" t="array" ref="F590:F590">IFERROR(xlookup(E590,contacts!B:B,contacts!A:A),"")</f>
        <v/>
      </c>
      <c r="G590" s="19"/>
      <c r="H590" s="8" t="str">
        <f aca="false">IFERROR(__xludf.dummyfunction("IFERROR(INDEX(FILTER(addresses!B:B, (addresses!A:A=F590)*(addresses!C:C=G590)), 1), """")"),"")</f>
        <v/>
      </c>
      <c r="J590" s="10"/>
    </row>
    <row r="591" customFormat="false" ht="15.75" hidden="false" customHeight="false" outlineLevel="0" collapsed="false">
      <c r="B591" s="6" t="str">
        <f aca="false" t="array" ref="B591:B591">IFERROR(xlookup(F591,contacts!A:A,contacts!C:C),"")</f>
        <v/>
      </c>
      <c r="E591" s="19"/>
      <c r="F591" s="8" t="str">
        <f aca="false" t="array" ref="F591:F591">IFERROR(xlookup(E591,contacts!B:B,contacts!A:A),"")</f>
        <v/>
      </c>
      <c r="G591" s="19"/>
      <c r="H591" s="8" t="str">
        <f aca="false">IFERROR(__xludf.dummyfunction("IFERROR(INDEX(FILTER(addresses!B:B, (addresses!A:A=F591)*(addresses!C:C=G591)), 1), """")"),"")</f>
        <v/>
      </c>
      <c r="J591" s="10"/>
    </row>
    <row r="592" customFormat="false" ht="15.75" hidden="false" customHeight="false" outlineLevel="0" collapsed="false">
      <c r="B592" s="6" t="str">
        <f aca="false" t="array" ref="B592:B592">IFERROR(xlookup(F592,contacts!A:A,contacts!C:C),"")</f>
        <v/>
      </c>
      <c r="E592" s="19"/>
      <c r="F592" s="8" t="str">
        <f aca="false" t="array" ref="F592:F592">IFERROR(xlookup(E592,contacts!B:B,contacts!A:A),"")</f>
        <v/>
      </c>
      <c r="G592" s="19"/>
      <c r="H592" s="8" t="str">
        <f aca="false">IFERROR(__xludf.dummyfunction("IFERROR(INDEX(FILTER(addresses!B:B, (addresses!A:A=F592)*(addresses!C:C=G592)), 1), """")"),"")</f>
        <v/>
      </c>
      <c r="J592" s="10"/>
    </row>
    <row r="593" customFormat="false" ht="15.75" hidden="false" customHeight="false" outlineLevel="0" collapsed="false">
      <c r="B593" s="6" t="str">
        <f aca="false" t="array" ref="B593:B593">IFERROR(xlookup(F593,contacts!A:A,contacts!C:C),"")</f>
        <v/>
      </c>
      <c r="E593" s="19"/>
      <c r="F593" s="8" t="str">
        <f aca="false" t="array" ref="F593:F593">IFERROR(xlookup(E593,contacts!B:B,contacts!A:A),"")</f>
        <v/>
      </c>
      <c r="G593" s="19"/>
      <c r="H593" s="8" t="str">
        <f aca="false">IFERROR(__xludf.dummyfunction("IFERROR(INDEX(FILTER(addresses!B:B, (addresses!A:A=F593)*(addresses!C:C=G593)), 1), """")"),"")</f>
        <v/>
      </c>
      <c r="J593" s="10"/>
    </row>
    <row r="594" customFormat="false" ht="15.75" hidden="false" customHeight="false" outlineLevel="0" collapsed="false">
      <c r="B594" s="6" t="str">
        <f aca="false" t="array" ref="B594:B594">IFERROR(xlookup(F594,contacts!A:A,contacts!C:C),"")</f>
        <v/>
      </c>
      <c r="E594" s="19"/>
      <c r="F594" s="8" t="str">
        <f aca="false" t="array" ref="F594:F594">IFERROR(xlookup(E594,contacts!B:B,contacts!A:A),"")</f>
        <v/>
      </c>
      <c r="G594" s="19"/>
      <c r="H594" s="8" t="str">
        <f aca="false">IFERROR(__xludf.dummyfunction("IFERROR(INDEX(FILTER(addresses!B:B, (addresses!A:A=F594)*(addresses!C:C=G594)), 1), """")"),"")</f>
        <v/>
      </c>
      <c r="J594" s="10"/>
    </row>
    <row r="595" customFormat="false" ht="15.75" hidden="false" customHeight="false" outlineLevel="0" collapsed="false">
      <c r="B595" s="6" t="str">
        <f aca="false" t="array" ref="B595:B595">IFERROR(xlookup(F595,contacts!A:A,contacts!C:C),"")</f>
        <v/>
      </c>
      <c r="E595" s="19"/>
      <c r="F595" s="8" t="str">
        <f aca="false" t="array" ref="F595:F595">IFERROR(xlookup(E595,contacts!B:B,contacts!A:A),"")</f>
        <v/>
      </c>
      <c r="G595" s="19"/>
      <c r="H595" s="8" t="str">
        <f aca="false">IFERROR(__xludf.dummyfunction("IFERROR(INDEX(FILTER(addresses!B:B, (addresses!A:A=F595)*(addresses!C:C=G595)), 1), """")"),"")</f>
        <v/>
      </c>
      <c r="J595" s="10"/>
    </row>
    <row r="596" customFormat="false" ht="15.75" hidden="false" customHeight="false" outlineLevel="0" collapsed="false">
      <c r="B596" s="6" t="str">
        <f aca="false" t="array" ref="B596:B596">IFERROR(xlookup(F596,contacts!A:A,contacts!C:C),"")</f>
        <v/>
      </c>
      <c r="E596" s="19"/>
      <c r="F596" s="8" t="str">
        <f aca="false" t="array" ref="F596:F596">IFERROR(xlookup(E596,contacts!B:B,contacts!A:A),"")</f>
        <v/>
      </c>
      <c r="G596" s="19"/>
      <c r="H596" s="8" t="str">
        <f aca="false">IFERROR(__xludf.dummyfunction("IFERROR(INDEX(FILTER(addresses!B:B, (addresses!A:A=F596)*(addresses!C:C=G596)), 1), """")"),"")</f>
        <v/>
      </c>
      <c r="J596" s="10"/>
    </row>
    <row r="597" customFormat="false" ht="15.75" hidden="false" customHeight="false" outlineLevel="0" collapsed="false">
      <c r="B597" s="6" t="str">
        <f aca="false" t="array" ref="B597:B597">IFERROR(xlookup(F597,contacts!A:A,contacts!C:C),"")</f>
        <v/>
      </c>
      <c r="E597" s="19"/>
      <c r="F597" s="8" t="str">
        <f aca="false" t="array" ref="F597:F597">IFERROR(xlookup(E597,contacts!B:B,contacts!A:A),"")</f>
        <v/>
      </c>
      <c r="G597" s="19"/>
      <c r="H597" s="8" t="str">
        <f aca="false">IFERROR(__xludf.dummyfunction("IFERROR(INDEX(FILTER(addresses!B:B, (addresses!A:A=F597)*(addresses!C:C=G597)), 1), """")"),"")</f>
        <v/>
      </c>
      <c r="J597" s="10"/>
    </row>
    <row r="598" customFormat="false" ht="15.75" hidden="false" customHeight="false" outlineLevel="0" collapsed="false">
      <c r="B598" s="6" t="str">
        <f aca="false" t="array" ref="B598:B598">IFERROR(xlookup(F598,contacts!A:A,contacts!C:C),"")</f>
        <v/>
      </c>
      <c r="E598" s="19"/>
      <c r="F598" s="8" t="str">
        <f aca="false" t="array" ref="F598:F598">IFERROR(xlookup(E598,contacts!B:B,contacts!A:A),"")</f>
        <v/>
      </c>
      <c r="G598" s="19"/>
      <c r="H598" s="8" t="str">
        <f aca="false">IFERROR(__xludf.dummyfunction("IFERROR(INDEX(FILTER(addresses!B:B, (addresses!A:A=F598)*(addresses!C:C=G598)), 1), """")"),"")</f>
        <v/>
      </c>
      <c r="J598" s="10"/>
    </row>
    <row r="599" customFormat="false" ht="15.75" hidden="false" customHeight="false" outlineLevel="0" collapsed="false">
      <c r="B599" s="6" t="str">
        <f aca="false" t="array" ref="B599:B599">IFERROR(xlookup(F599,contacts!A:A,contacts!C:C),"")</f>
        <v/>
      </c>
      <c r="E599" s="19"/>
      <c r="F599" s="8" t="str">
        <f aca="false" t="array" ref="F599:F599">IFERROR(xlookup(E599,contacts!B:B,contacts!A:A),"")</f>
        <v/>
      </c>
      <c r="G599" s="19"/>
      <c r="H599" s="8" t="str">
        <f aca="false">IFERROR(__xludf.dummyfunction("IFERROR(INDEX(FILTER(addresses!B:B, (addresses!A:A=F599)*(addresses!C:C=G599)), 1), """")"),"")</f>
        <v/>
      </c>
      <c r="J599" s="10"/>
    </row>
    <row r="600" customFormat="false" ht="15.75" hidden="false" customHeight="false" outlineLevel="0" collapsed="false">
      <c r="B600" s="6" t="str">
        <f aca="false" t="array" ref="B600:B600">IFERROR(xlookup(F600,contacts!A:A,contacts!C:C),"")</f>
        <v/>
      </c>
      <c r="E600" s="19"/>
      <c r="F600" s="8" t="str">
        <f aca="false" t="array" ref="F600:F600">IFERROR(xlookup(E600,contacts!B:B,contacts!A:A),"")</f>
        <v/>
      </c>
      <c r="G600" s="19"/>
      <c r="H600" s="8" t="str">
        <f aca="false">IFERROR(__xludf.dummyfunction("IFERROR(INDEX(FILTER(addresses!B:B, (addresses!A:A=F600)*(addresses!C:C=G600)), 1), """")"),"")</f>
        <v/>
      </c>
      <c r="J600" s="10"/>
    </row>
    <row r="601" customFormat="false" ht="15.75" hidden="false" customHeight="false" outlineLevel="0" collapsed="false">
      <c r="B601" s="6" t="str">
        <f aca="false" t="array" ref="B601:B601">IFERROR(xlookup(F601,contacts!A:A,contacts!C:C),"")</f>
        <v/>
      </c>
      <c r="E601" s="19"/>
      <c r="F601" s="8" t="str">
        <f aca="false" t="array" ref="F601:F601">IFERROR(xlookup(E601,contacts!B:B,contacts!A:A),"")</f>
        <v/>
      </c>
      <c r="G601" s="19"/>
      <c r="H601" s="8" t="str">
        <f aca="false">IFERROR(__xludf.dummyfunction("IFERROR(INDEX(FILTER(addresses!B:B, (addresses!A:A=F601)*(addresses!C:C=G601)), 1), """")"),"")</f>
        <v/>
      </c>
      <c r="J601" s="10"/>
    </row>
    <row r="602" customFormat="false" ht="15.75" hidden="false" customHeight="false" outlineLevel="0" collapsed="false">
      <c r="B602" s="6" t="str">
        <f aca="false" t="array" ref="B602:B602">IFERROR(xlookup(F602,contacts!A:A,contacts!C:C),"")</f>
        <v/>
      </c>
      <c r="E602" s="19"/>
      <c r="F602" s="8" t="str">
        <f aca="false" t="array" ref="F602:F602">IFERROR(xlookup(E602,contacts!B:B,contacts!A:A),"")</f>
        <v/>
      </c>
      <c r="G602" s="19"/>
      <c r="H602" s="8" t="str">
        <f aca="false">IFERROR(__xludf.dummyfunction("IFERROR(INDEX(FILTER(addresses!B:B, (addresses!A:A=F602)*(addresses!C:C=G602)), 1), """")"),"")</f>
        <v/>
      </c>
      <c r="J602" s="10"/>
    </row>
    <row r="603" customFormat="false" ht="15.75" hidden="false" customHeight="false" outlineLevel="0" collapsed="false">
      <c r="B603" s="6" t="str">
        <f aca="false" t="array" ref="B603:B603">IFERROR(xlookup(F603,contacts!A:A,contacts!C:C),"")</f>
        <v/>
      </c>
      <c r="E603" s="19"/>
      <c r="F603" s="8" t="str">
        <f aca="false" t="array" ref="F603:F603">IFERROR(xlookup(E603,contacts!B:B,contacts!A:A),"")</f>
        <v/>
      </c>
      <c r="G603" s="19"/>
      <c r="H603" s="8" t="str">
        <f aca="false">IFERROR(__xludf.dummyfunction("IFERROR(INDEX(FILTER(addresses!B:B, (addresses!A:A=F603)*(addresses!C:C=G603)), 1), """")"),"")</f>
        <v/>
      </c>
      <c r="J603" s="10"/>
    </row>
    <row r="604" customFormat="false" ht="15.75" hidden="false" customHeight="false" outlineLevel="0" collapsed="false">
      <c r="B604" s="6" t="str">
        <f aca="false" t="array" ref="B604:B604">IFERROR(xlookup(F604,contacts!A:A,contacts!C:C),"")</f>
        <v/>
      </c>
      <c r="E604" s="19"/>
      <c r="F604" s="8" t="str">
        <f aca="false" t="array" ref="F604:F604">IFERROR(xlookup(E604,contacts!B:B,contacts!A:A),"")</f>
        <v/>
      </c>
      <c r="G604" s="19"/>
      <c r="H604" s="8" t="str">
        <f aca="false">IFERROR(__xludf.dummyfunction("IFERROR(INDEX(FILTER(addresses!B:B, (addresses!A:A=F604)*(addresses!C:C=G604)), 1), """")"),"")</f>
        <v/>
      </c>
      <c r="J604" s="10"/>
    </row>
    <row r="605" customFormat="false" ht="15.75" hidden="false" customHeight="false" outlineLevel="0" collapsed="false">
      <c r="B605" s="6" t="str">
        <f aca="false" t="array" ref="B605:B605">IFERROR(xlookup(F605,contacts!A:A,contacts!C:C),"")</f>
        <v/>
      </c>
      <c r="E605" s="19"/>
      <c r="F605" s="8" t="str">
        <f aca="false" t="array" ref="F605:F605">IFERROR(xlookup(E605,contacts!B:B,contacts!A:A),"")</f>
        <v/>
      </c>
      <c r="G605" s="19"/>
      <c r="H605" s="8" t="str">
        <f aca="false">IFERROR(__xludf.dummyfunction("IFERROR(INDEX(FILTER(addresses!B:B, (addresses!A:A=F605)*(addresses!C:C=G605)), 1), """")"),"")</f>
        <v/>
      </c>
      <c r="J605" s="10"/>
    </row>
    <row r="606" customFormat="false" ht="15.75" hidden="false" customHeight="false" outlineLevel="0" collapsed="false">
      <c r="B606" s="6" t="str">
        <f aca="false" t="array" ref="B606:B606">IFERROR(xlookup(F606,contacts!A:A,contacts!C:C),"")</f>
        <v/>
      </c>
      <c r="E606" s="19"/>
      <c r="F606" s="8" t="str">
        <f aca="false" t="array" ref="F606:F606">IFERROR(xlookup(E606,contacts!B:B,contacts!A:A),"")</f>
        <v/>
      </c>
      <c r="G606" s="19"/>
      <c r="H606" s="8" t="str">
        <f aca="false">IFERROR(__xludf.dummyfunction("IFERROR(INDEX(FILTER(addresses!B:B, (addresses!A:A=F606)*(addresses!C:C=G606)), 1), """")"),"")</f>
        <v/>
      </c>
      <c r="J606" s="10"/>
    </row>
    <row r="607" customFormat="false" ht="15.75" hidden="false" customHeight="false" outlineLevel="0" collapsed="false">
      <c r="B607" s="6" t="str">
        <f aca="false" t="array" ref="B607:B607">IFERROR(xlookup(F607,contacts!A:A,contacts!C:C),"")</f>
        <v/>
      </c>
      <c r="E607" s="19"/>
      <c r="F607" s="8" t="str">
        <f aca="false" t="array" ref="F607:F607">IFERROR(xlookup(E607,contacts!B:B,contacts!A:A),"")</f>
        <v/>
      </c>
      <c r="G607" s="19"/>
      <c r="H607" s="8" t="str">
        <f aca="false">IFERROR(__xludf.dummyfunction("IFERROR(INDEX(FILTER(addresses!B:B, (addresses!A:A=F607)*(addresses!C:C=G607)), 1), """")"),"")</f>
        <v/>
      </c>
      <c r="J607" s="10"/>
    </row>
    <row r="608" customFormat="false" ht="15.75" hidden="false" customHeight="false" outlineLevel="0" collapsed="false">
      <c r="B608" s="6" t="str">
        <f aca="false" t="array" ref="B608:B608">IFERROR(xlookup(F608,contacts!A:A,contacts!C:C),"")</f>
        <v/>
      </c>
      <c r="E608" s="19"/>
      <c r="F608" s="8" t="str">
        <f aca="false" t="array" ref="F608:F608">IFERROR(xlookup(E608,contacts!B:B,contacts!A:A),"")</f>
        <v/>
      </c>
      <c r="G608" s="19"/>
      <c r="H608" s="8" t="str">
        <f aca="false">IFERROR(__xludf.dummyfunction("IFERROR(INDEX(FILTER(addresses!B:B, (addresses!A:A=F608)*(addresses!C:C=G608)), 1), """")"),"")</f>
        <v/>
      </c>
      <c r="J608" s="10"/>
    </row>
    <row r="609" customFormat="false" ht="15.75" hidden="false" customHeight="false" outlineLevel="0" collapsed="false">
      <c r="B609" s="6" t="str">
        <f aca="false" t="array" ref="B609:B609">IFERROR(xlookup(F609,contacts!A:A,contacts!C:C),"")</f>
        <v/>
      </c>
      <c r="E609" s="19"/>
      <c r="F609" s="8" t="str">
        <f aca="false" t="array" ref="F609:F609">IFERROR(xlookup(E609,contacts!B:B,contacts!A:A),"")</f>
        <v/>
      </c>
      <c r="G609" s="19"/>
      <c r="H609" s="8" t="str">
        <f aca="false">IFERROR(__xludf.dummyfunction("IFERROR(INDEX(FILTER(addresses!B:B, (addresses!A:A=F609)*(addresses!C:C=G609)), 1), """")"),"")</f>
        <v/>
      </c>
      <c r="J609" s="10"/>
    </row>
    <row r="610" customFormat="false" ht="15.75" hidden="false" customHeight="false" outlineLevel="0" collapsed="false">
      <c r="B610" s="6" t="str">
        <f aca="false" t="array" ref="B610:B610">IFERROR(xlookup(F610,contacts!A:A,contacts!C:C),"")</f>
        <v/>
      </c>
      <c r="E610" s="19"/>
      <c r="F610" s="8" t="str">
        <f aca="false" t="array" ref="F610:F610">IFERROR(xlookup(E610,contacts!B:B,contacts!A:A),"")</f>
        <v/>
      </c>
      <c r="G610" s="19"/>
      <c r="H610" s="8" t="str">
        <f aca="false">IFERROR(__xludf.dummyfunction("IFERROR(INDEX(FILTER(addresses!B:B, (addresses!A:A=F610)*(addresses!C:C=G610)), 1), """")"),"")</f>
        <v/>
      </c>
      <c r="J610" s="10"/>
    </row>
    <row r="611" customFormat="false" ht="15.75" hidden="false" customHeight="false" outlineLevel="0" collapsed="false">
      <c r="B611" s="6" t="str">
        <f aca="false" t="array" ref="B611:B611">IFERROR(xlookup(F611,contacts!A:A,contacts!C:C),"")</f>
        <v/>
      </c>
      <c r="E611" s="19"/>
      <c r="F611" s="8" t="str">
        <f aca="false" t="array" ref="F611:F611">IFERROR(xlookup(E611,contacts!B:B,contacts!A:A),"")</f>
        <v/>
      </c>
      <c r="G611" s="19"/>
      <c r="H611" s="8" t="str">
        <f aca="false">IFERROR(__xludf.dummyfunction("IFERROR(INDEX(FILTER(addresses!B:B, (addresses!A:A=F611)*(addresses!C:C=G611)), 1), """")"),"")</f>
        <v/>
      </c>
      <c r="J611" s="10"/>
    </row>
    <row r="612" customFormat="false" ht="15.75" hidden="false" customHeight="false" outlineLevel="0" collapsed="false">
      <c r="B612" s="6" t="str">
        <f aca="false" t="array" ref="B612:B612">IFERROR(xlookup(F612,contacts!A:A,contacts!C:C),"")</f>
        <v/>
      </c>
      <c r="E612" s="19"/>
      <c r="F612" s="8" t="str">
        <f aca="false" t="array" ref="F612:F612">IFERROR(xlookup(E612,contacts!B:B,contacts!A:A),"")</f>
        <v/>
      </c>
      <c r="G612" s="19"/>
      <c r="H612" s="8" t="str">
        <f aca="false">IFERROR(__xludf.dummyfunction("IFERROR(INDEX(FILTER(addresses!B:B, (addresses!A:A=F612)*(addresses!C:C=G612)), 1), """")"),"")</f>
        <v/>
      </c>
      <c r="J612" s="10"/>
    </row>
    <row r="613" customFormat="false" ht="15.75" hidden="false" customHeight="false" outlineLevel="0" collapsed="false">
      <c r="B613" s="6" t="str">
        <f aca="false" t="array" ref="B613:B613">IFERROR(xlookup(F613,contacts!A:A,contacts!C:C),"")</f>
        <v/>
      </c>
      <c r="E613" s="19"/>
      <c r="F613" s="8" t="str">
        <f aca="false" t="array" ref="F613:F613">IFERROR(xlookup(E613,contacts!B:B,contacts!A:A),"")</f>
        <v/>
      </c>
      <c r="G613" s="19"/>
      <c r="H613" s="8" t="str">
        <f aca="false">IFERROR(__xludf.dummyfunction("IFERROR(INDEX(FILTER(addresses!B:B, (addresses!A:A=F613)*(addresses!C:C=G613)), 1), """")"),"")</f>
        <v/>
      </c>
      <c r="J613" s="10"/>
    </row>
    <row r="614" customFormat="false" ht="15.75" hidden="false" customHeight="false" outlineLevel="0" collapsed="false">
      <c r="B614" s="6" t="str">
        <f aca="false" t="array" ref="B614:B614">IFERROR(xlookup(F614,contacts!A:A,contacts!C:C),"")</f>
        <v/>
      </c>
      <c r="E614" s="19"/>
      <c r="F614" s="8" t="str">
        <f aca="false" t="array" ref="F614:F614">IFERROR(xlookup(E614,contacts!B:B,contacts!A:A),"")</f>
        <v/>
      </c>
      <c r="G614" s="19"/>
      <c r="H614" s="8" t="str">
        <f aca="false">IFERROR(__xludf.dummyfunction("IFERROR(INDEX(FILTER(addresses!B:B, (addresses!A:A=F614)*(addresses!C:C=G614)), 1), """")"),"")</f>
        <v/>
      </c>
      <c r="J614" s="10"/>
    </row>
    <row r="615" customFormat="false" ht="15.75" hidden="false" customHeight="false" outlineLevel="0" collapsed="false">
      <c r="B615" s="6" t="str">
        <f aca="false" t="array" ref="B615:B615">IFERROR(xlookup(F615,contacts!A:A,contacts!C:C),"")</f>
        <v/>
      </c>
      <c r="E615" s="19"/>
      <c r="F615" s="8" t="str">
        <f aca="false" t="array" ref="F615:F615">IFERROR(xlookup(E615,contacts!B:B,contacts!A:A),"")</f>
        <v/>
      </c>
      <c r="G615" s="19"/>
      <c r="H615" s="8" t="str">
        <f aca="false">IFERROR(__xludf.dummyfunction("IFERROR(INDEX(FILTER(addresses!B:B, (addresses!A:A=F615)*(addresses!C:C=G615)), 1), """")"),"")</f>
        <v/>
      </c>
      <c r="J615" s="10"/>
    </row>
    <row r="616" customFormat="false" ht="15.75" hidden="false" customHeight="false" outlineLevel="0" collapsed="false">
      <c r="B616" s="6" t="str">
        <f aca="false" t="array" ref="B616:B616">IFERROR(xlookup(F616,contacts!A:A,contacts!C:C),"")</f>
        <v/>
      </c>
      <c r="E616" s="19"/>
      <c r="F616" s="8" t="str">
        <f aca="false" t="array" ref="F616:F616">IFERROR(xlookup(E616,contacts!B:B,contacts!A:A),"")</f>
        <v/>
      </c>
      <c r="G616" s="19"/>
      <c r="H616" s="8" t="str">
        <f aca="false">IFERROR(__xludf.dummyfunction("IFERROR(INDEX(FILTER(addresses!B:B, (addresses!A:A=F616)*(addresses!C:C=G616)), 1), """")"),"")</f>
        <v/>
      </c>
      <c r="J616" s="10"/>
    </row>
    <row r="617" customFormat="false" ht="15.75" hidden="false" customHeight="false" outlineLevel="0" collapsed="false">
      <c r="B617" s="6" t="str">
        <f aca="false" t="array" ref="B617:B617">IFERROR(xlookup(F617,contacts!A:A,contacts!C:C),"")</f>
        <v/>
      </c>
      <c r="E617" s="19"/>
      <c r="F617" s="8" t="str">
        <f aca="false" t="array" ref="F617:F617">IFERROR(xlookup(E617,contacts!B:B,contacts!A:A),"")</f>
        <v/>
      </c>
      <c r="G617" s="19"/>
      <c r="H617" s="8" t="str">
        <f aca="false">IFERROR(__xludf.dummyfunction("IFERROR(INDEX(FILTER(addresses!B:B, (addresses!A:A=F617)*(addresses!C:C=G617)), 1), """")"),"")</f>
        <v/>
      </c>
      <c r="J617" s="10"/>
    </row>
    <row r="618" customFormat="false" ht="15.75" hidden="false" customHeight="false" outlineLevel="0" collapsed="false">
      <c r="B618" s="6" t="str">
        <f aca="false" t="array" ref="B618:B618">IFERROR(xlookup(F618,contacts!A:A,contacts!C:C),"")</f>
        <v/>
      </c>
      <c r="E618" s="19"/>
      <c r="F618" s="8" t="str">
        <f aca="false" t="array" ref="F618:F618">IFERROR(xlookup(E618,contacts!B:B,contacts!A:A),"")</f>
        <v/>
      </c>
      <c r="G618" s="19"/>
      <c r="H618" s="8" t="str">
        <f aca="false">IFERROR(__xludf.dummyfunction("IFERROR(INDEX(FILTER(addresses!B:B, (addresses!A:A=F618)*(addresses!C:C=G618)), 1), """")"),"")</f>
        <v/>
      </c>
      <c r="J618" s="10"/>
    </row>
    <row r="619" customFormat="false" ht="15.75" hidden="false" customHeight="false" outlineLevel="0" collapsed="false">
      <c r="B619" s="6" t="str">
        <f aca="false" t="array" ref="B619:B619">IFERROR(xlookup(F619,contacts!A:A,contacts!C:C),"")</f>
        <v/>
      </c>
      <c r="E619" s="19"/>
      <c r="F619" s="8" t="str">
        <f aca="false" t="array" ref="F619:F619">IFERROR(xlookup(E619,contacts!B:B,contacts!A:A),"")</f>
        <v/>
      </c>
      <c r="G619" s="19"/>
      <c r="H619" s="8" t="str">
        <f aca="false">IFERROR(__xludf.dummyfunction("IFERROR(INDEX(FILTER(addresses!B:B, (addresses!A:A=F619)*(addresses!C:C=G619)), 1), """")"),"")</f>
        <v/>
      </c>
      <c r="J619" s="10"/>
    </row>
    <row r="620" customFormat="false" ht="15.75" hidden="false" customHeight="false" outlineLevel="0" collapsed="false">
      <c r="B620" s="6" t="str">
        <f aca="false" t="array" ref="B620:B620">IFERROR(xlookup(F620,contacts!A:A,contacts!C:C),"")</f>
        <v/>
      </c>
      <c r="E620" s="19"/>
      <c r="F620" s="8" t="str">
        <f aca="false" t="array" ref="F620:F620">IFERROR(xlookup(E620,contacts!B:B,contacts!A:A),"")</f>
        <v/>
      </c>
      <c r="G620" s="19"/>
      <c r="H620" s="8" t="str">
        <f aca="false">IFERROR(__xludf.dummyfunction("IFERROR(INDEX(FILTER(addresses!B:B, (addresses!A:A=F620)*(addresses!C:C=G620)), 1), """")"),"")</f>
        <v/>
      </c>
      <c r="J620" s="10"/>
    </row>
    <row r="621" customFormat="false" ht="15.75" hidden="false" customHeight="false" outlineLevel="0" collapsed="false">
      <c r="B621" s="6" t="str">
        <f aca="false" t="array" ref="B621:B621">IFERROR(xlookup(F621,contacts!A:A,contacts!C:C),"")</f>
        <v/>
      </c>
      <c r="E621" s="19"/>
      <c r="F621" s="8" t="str">
        <f aca="false" t="array" ref="F621:F621">IFERROR(xlookup(E621,contacts!B:B,contacts!A:A),"")</f>
        <v/>
      </c>
      <c r="G621" s="19"/>
      <c r="H621" s="8" t="str">
        <f aca="false">IFERROR(__xludf.dummyfunction("IFERROR(INDEX(FILTER(addresses!B:B, (addresses!A:A=F621)*(addresses!C:C=G621)), 1), """")"),"")</f>
        <v/>
      </c>
      <c r="J621" s="10"/>
    </row>
    <row r="622" customFormat="false" ht="15.75" hidden="false" customHeight="false" outlineLevel="0" collapsed="false">
      <c r="B622" s="6" t="str">
        <f aca="false" t="array" ref="B622:B622">IFERROR(xlookup(F622,contacts!A:A,contacts!C:C),"")</f>
        <v/>
      </c>
      <c r="E622" s="19"/>
      <c r="F622" s="8" t="str">
        <f aca="false" t="array" ref="F622:F622">IFERROR(xlookup(E622,contacts!B:B,contacts!A:A),"")</f>
        <v/>
      </c>
      <c r="G622" s="19"/>
      <c r="H622" s="8" t="str">
        <f aca="false">IFERROR(__xludf.dummyfunction("IFERROR(INDEX(FILTER(addresses!B:B, (addresses!A:A=F622)*(addresses!C:C=G622)), 1), """")"),"")</f>
        <v/>
      </c>
      <c r="J622" s="10"/>
    </row>
    <row r="623" customFormat="false" ht="15.75" hidden="false" customHeight="false" outlineLevel="0" collapsed="false">
      <c r="B623" s="6" t="str">
        <f aca="false" t="array" ref="B623:B623">IFERROR(xlookup(F623,contacts!A:A,contacts!C:C),"")</f>
        <v/>
      </c>
      <c r="E623" s="19"/>
      <c r="F623" s="8" t="str">
        <f aca="false" t="array" ref="F623:F623">IFERROR(xlookup(E623,contacts!B:B,contacts!A:A),"")</f>
        <v/>
      </c>
      <c r="G623" s="19"/>
      <c r="H623" s="8" t="str">
        <f aca="false">IFERROR(__xludf.dummyfunction("IFERROR(INDEX(FILTER(addresses!B:B, (addresses!A:A=F623)*(addresses!C:C=G623)), 1), """")"),"")</f>
        <v/>
      </c>
      <c r="J623" s="10"/>
    </row>
    <row r="624" customFormat="false" ht="15.75" hidden="false" customHeight="false" outlineLevel="0" collapsed="false">
      <c r="B624" s="6" t="str">
        <f aca="false" t="array" ref="B624:B624">IFERROR(xlookup(F624,contacts!A:A,contacts!C:C),"")</f>
        <v/>
      </c>
      <c r="E624" s="19"/>
      <c r="F624" s="8" t="str">
        <f aca="false" t="array" ref="F624:F624">IFERROR(xlookup(E624,contacts!B:B,contacts!A:A),"")</f>
        <v/>
      </c>
      <c r="G624" s="19"/>
      <c r="H624" s="8" t="str">
        <f aca="false">IFERROR(__xludf.dummyfunction("IFERROR(INDEX(FILTER(addresses!B:B, (addresses!A:A=F624)*(addresses!C:C=G624)), 1), """")"),"")</f>
        <v/>
      </c>
      <c r="J624" s="10"/>
    </row>
    <row r="625" customFormat="false" ht="15.75" hidden="false" customHeight="false" outlineLevel="0" collapsed="false">
      <c r="B625" s="6" t="str">
        <f aca="false" t="array" ref="B625:B625">IFERROR(xlookup(F625,contacts!A:A,contacts!C:C),"")</f>
        <v/>
      </c>
      <c r="E625" s="19"/>
      <c r="F625" s="8" t="str">
        <f aca="false" t="array" ref="F625:F625">IFERROR(xlookup(E625,contacts!B:B,contacts!A:A),"")</f>
        <v/>
      </c>
      <c r="G625" s="19"/>
      <c r="H625" s="8" t="str">
        <f aca="false">IFERROR(__xludf.dummyfunction("IFERROR(INDEX(FILTER(addresses!B:B, (addresses!A:A=F625)*(addresses!C:C=G625)), 1), """")"),"")</f>
        <v/>
      </c>
      <c r="J625" s="10"/>
    </row>
    <row r="626" customFormat="false" ht="15.75" hidden="false" customHeight="false" outlineLevel="0" collapsed="false">
      <c r="B626" s="6" t="str">
        <f aca="false" t="array" ref="B626:B626">IFERROR(xlookup(F626,contacts!A:A,contacts!C:C),"")</f>
        <v/>
      </c>
      <c r="E626" s="19"/>
      <c r="F626" s="8" t="str">
        <f aca="false" t="array" ref="F626:F626">IFERROR(xlookup(E626,contacts!B:B,contacts!A:A),"")</f>
        <v/>
      </c>
      <c r="G626" s="19"/>
      <c r="H626" s="8" t="str">
        <f aca="false">IFERROR(__xludf.dummyfunction("IFERROR(INDEX(FILTER(addresses!B:B, (addresses!A:A=F626)*(addresses!C:C=G626)), 1), """")"),"")</f>
        <v/>
      </c>
      <c r="J626" s="10"/>
    </row>
    <row r="627" customFormat="false" ht="15.75" hidden="false" customHeight="false" outlineLevel="0" collapsed="false">
      <c r="B627" s="6" t="str">
        <f aca="false" t="array" ref="B627:B627">IFERROR(xlookup(F627,contacts!A:A,contacts!C:C),"")</f>
        <v/>
      </c>
      <c r="E627" s="19"/>
      <c r="F627" s="8" t="str">
        <f aca="false" t="array" ref="F627:F627">IFERROR(xlookup(E627,contacts!B:B,contacts!A:A),"")</f>
        <v/>
      </c>
      <c r="G627" s="19"/>
      <c r="H627" s="8" t="str">
        <f aca="false">IFERROR(__xludf.dummyfunction("IFERROR(INDEX(FILTER(addresses!B:B, (addresses!A:A=F627)*(addresses!C:C=G627)), 1), """")"),"")</f>
        <v/>
      </c>
      <c r="J627" s="10"/>
    </row>
    <row r="628" customFormat="false" ht="15.75" hidden="false" customHeight="false" outlineLevel="0" collapsed="false">
      <c r="B628" s="6" t="str">
        <f aca="false" t="array" ref="B628:B628">IFERROR(xlookup(F628,contacts!A:A,contacts!C:C),"")</f>
        <v/>
      </c>
      <c r="E628" s="19"/>
      <c r="F628" s="8" t="str">
        <f aca="false" t="array" ref="F628:F628">IFERROR(xlookup(E628,contacts!B:B,contacts!A:A),"")</f>
        <v/>
      </c>
      <c r="G628" s="19"/>
      <c r="H628" s="8" t="str">
        <f aca="false">IFERROR(__xludf.dummyfunction("IFERROR(INDEX(FILTER(addresses!B:B, (addresses!A:A=F628)*(addresses!C:C=G628)), 1), """")"),"")</f>
        <v/>
      </c>
      <c r="J628" s="10"/>
    </row>
    <row r="629" customFormat="false" ht="15.75" hidden="false" customHeight="false" outlineLevel="0" collapsed="false">
      <c r="B629" s="6" t="str">
        <f aca="false" t="array" ref="B629:B629">IFERROR(xlookup(F629,contacts!A:A,contacts!C:C),"")</f>
        <v/>
      </c>
      <c r="E629" s="19"/>
      <c r="F629" s="8" t="str">
        <f aca="false" t="array" ref="F629:F629">IFERROR(xlookup(E629,contacts!B:B,contacts!A:A),"")</f>
        <v/>
      </c>
      <c r="G629" s="19"/>
      <c r="H629" s="8" t="str">
        <f aca="false">IFERROR(__xludf.dummyfunction("IFERROR(INDEX(FILTER(addresses!B:B, (addresses!A:A=F629)*(addresses!C:C=G629)), 1), """")"),"")</f>
        <v/>
      </c>
      <c r="J629" s="10"/>
    </row>
    <row r="630" customFormat="false" ht="15.75" hidden="false" customHeight="false" outlineLevel="0" collapsed="false">
      <c r="B630" s="6" t="str">
        <f aca="false" t="array" ref="B630:B630">IFERROR(xlookup(F630,contacts!A:A,contacts!C:C),"")</f>
        <v/>
      </c>
      <c r="E630" s="19"/>
      <c r="F630" s="8" t="str">
        <f aca="false" t="array" ref="F630:F630">IFERROR(xlookup(E630,contacts!B:B,contacts!A:A),"")</f>
        <v/>
      </c>
      <c r="G630" s="19"/>
      <c r="H630" s="8" t="str">
        <f aca="false">IFERROR(__xludf.dummyfunction("IFERROR(INDEX(FILTER(addresses!B:B, (addresses!A:A=F630)*(addresses!C:C=G630)), 1), """")"),"")</f>
        <v/>
      </c>
      <c r="J630" s="10"/>
    </row>
    <row r="631" customFormat="false" ht="15.75" hidden="false" customHeight="false" outlineLevel="0" collapsed="false">
      <c r="B631" s="6" t="str">
        <f aca="false" t="array" ref="B631:B631">IFERROR(xlookup(F631,contacts!A:A,contacts!C:C),"")</f>
        <v/>
      </c>
      <c r="E631" s="19"/>
      <c r="F631" s="8" t="str">
        <f aca="false" t="array" ref="F631:F631">IFERROR(xlookup(E631,contacts!B:B,contacts!A:A),"")</f>
        <v/>
      </c>
      <c r="G631" s="19"/>
      <c r="H631" s="8" t="str">
        <f aca="false">IFERROR(__xludf.dummyfunction("IFERROR(INDEX(FILTER(addresses!B:B, (addresses!A:A=F631)*(addresses!C:C=G631)), 1), """")"),"")</f>
        <v/>
      </c>
      <c r="J631" s="10"/>
    </row>
    <row r="632" customFormat="false" ht="15.75" hidden="false" customHeight="false" outlineLevel="0" collapsed="false">
      <c r="B632" s="6" t="str">
        <f aca="false" t="array" ref="B632:B632">IFERROR(xlookup(F632,contacts!A:A,contacts!C:C),"")</f>
        <v/>
      </c>
      <c r="E632" s="19"/>
      <c r="F632" s="8" t="str">
        <f aca="false" t="array" ref="F632:F632">IFERROR(xlookup(E632,contacts!B:B,contacts!A:A),"")</f>
        <v/>
      </c>
      <c r="G632" s="19"/>
      <c r="H632" s="8" t="str">
        <f aca="false">IFERROR(__xludf.dummyfunction("IFERROR(INDEX(FILTER(addresses!B:B, (addresses!A:A=F632)*(addresses!C:C=G632)), 1), """")"),"")</f>
        <v/>
      </c>
      <c r="J632" s="10"/>
    </row>
    <row r="633" customFormat="false" ht="15.75" hidden="false" customHeight="false" outlineLevel="0" collapsed="false">
      <c r="B633" s="6" t="str">
        <f aca="false" t="array" ref="B633:B633">IFERROR(xlookup(F633,contacts!A:A,contacts!C:C),"")</f>
        <v/>
      </c>
      <c r="E633" s="19"/>
      <c r="F633" s="8" t="str">
        <f aca="false" t="array" ref="F633:F633">IFERROR(xlookup(E633,contacts!B:B,contacts!A:A),"")</f>
        <v/>
      </c>
      <c r="G633" s="19"/>
      <c r="H633" s="8" t="str">
        <f aca="false">IFERROR(__xludf.dummyfunction("IFERROR(INDEX(FILTER(addresses!B:B, (addresses!A:A=F633)*(addresses!C:C=G633)), 1), """")"),"")</f>
        <v/>
      </c>
      <c r="J633" s="10"/>
    </row>
    <row r="634" customFormat="false" ht="15.75" hidden="false" customHeight="false" outlineLevel="0" collapsed="false">
      <c r="B634" s="6" t="str">
        <f aca="false" t="array" ref="B634:B634">IFERROR(xlookup(F634,contacts!A:A,contacts!C:C),"")</f>
        <v/>
      </c>
      <c r="E634" s="19"/>
      <c r="F634" s="8" t="str">
        <f aca="false" t="array" ref="F634:F634">IFERROR(xlookup(E634,contacts!B:B,contacts!A:A),"")</f>
        <v/>
      </c>
      <c r="G634" s="19"/>
      <c r="H634" s="8" t="str">
        <f aca="false">IFERROR(__xludf.dummyfunction("IFERROR(INDEX(FILTER(addresses!B:B, (addresses!A:A=F634)*(addresses!C:C=G634)), 1), """")"),"")</f>
        <v/>
      </c>
      <c r="J634" s="10"/>
    </row>
    <row r="635" customFormat="false" ht="15.75" hidden="false" customHeight="false" outlineLevel="0" collapsed="false">
      <c r="B635" s="6" t="str">
        <f aca="false" t="array" ref="B635:B635">IFERROR(xlookup(F635,contacts!A:A,contacts!C:C),"")</f>
        <v/>
      </c>
      <c r="E635" s="19"/>
      <c r="F635" s="8" t="str">
        <f aca="false" t="array" ref="F635:F635">IFERROR(xlookup(E635,contacts!B:B,contacts!A:A),"")</f>
        <v/>
      </c>
      <c r="G635" s="19"/>
      <c r="H635" s="8" t="str">
        <f aca="false">IFERROR(__xludf.dummyfunction("IFERROR(INDEX(FILTER(addresses!B:B, (addresses!A:A=F635)*(addresses!C:C=G635)), 1), """")"),"")</f>
        <v/>
      </c>
      <c r="J635" s="10"/>
    </row>
    <row r="636" customFormat="false" ht="15.75" hidden="false" customHeight="false" outlineLevel="0" collapsed="false">
      <c r="B636" s="6" t="str">
        <f aca="false" t="array" ref="B636:B636">IFERROR(xlookup(F636,contacts!A:A,contacts!C:C),"")</f>
        <v/>
      </c>
      <c r="E636" s="19"/>
      <c r="F636" s="8" t="str">
        <f aca="false" t="array" ref="F636:F636">IFERROR(xlookup(E636,contacts!B:B,contacts!A:A),"")</f>
        <v/>
      </c>
      <c r="G636" s="19"/>
      <c r="H636" s="8" t="str">
        <f aca="false">IFERROR(__xludf.dummyfunction("IFERROR(INDEX(FILTER(addresses!B:B, (addresses!A:A=F636)*(addresses!C:C=G636)), 1), """")"),"")</f>
        <v/>
      </c>
      <c r="J636" s="10"/>
    </row>
    <row r="637" customFormat="false" ht="15.75" hidden="false" customHeight="false" outlineLevel="0" collapsed="false">
      <c r="B637" s="6" t="str">
        <f aca="false" t="array" ref="B637:B637">IFERROR(xlookup(F637,contacts!A:A,contacts!C:C),"")</f>
        <v/>
      </c>
      <c r="E637" s="19"/>
      <c r="F637" s="8" t="str">
        <f aca="false" t="array" ref="F637:F637">IFERROR(xlookup(E637,contacts!B:B,contacts!A:A),"")</f>
        <v/>
      </c>
      <c r="G637" s="19"/>
      <c r="H637" s="8" t="str">
        <f aca="false">IFERROR(__xludf.dummyfunction("IFERROR(INDEX(FILTER(addresses!B:B, (addresses!A:A=F637)*(addresses!C:C=G637)), 1), """")"),"")</f>
        <v/>
      </c>
      <c r="J637" s="10"/>
    </row>
    <row r="638" customFormat="false" ht="15.75" hidden="false" customHeight="false" outlineLevel="0" collapsed="false">
      <c r="B638" s="6" t="str">
        <f aca="false" t="array" ref="B638:B638">IFERROR(xlookup(F638,contacts!A:A,contacts!C:C),"")</f>
        <v/>
      </c>
      <c r="E638" s="19"/>
      <c r="F638" s="8" t="str">
        <f aca="false" t="array" ref="F638:F638">IFERROR(xlookup(E638,contacts!B:B,contacts!A:A),"")</f>
        <v/>
      </c>
      <c r="G638" s="19"/>
      <c r="H638" s="8" t="str">
        <f aca="false">IFERROR(__xludf.dummyfunction("IFERROR(INDEX(FILTER(addresses!B:B, (addresses!A:A=F638)*(addresses!C:C=G638)), 1), """")"),"")</f>
        <v/>
      </c>
      <c r="J638" s="10"/>
    </row>
    <row r="639" customFormat="false" ht="15.75" hidden="false" customHeight="false" outlineLevel="0" collapsed="false">
      <c r="B639" s="6" t="str">
        <f aca="false" t="array" ref="B639:B639">IFERROR(xlookup(F639,contacts!A:A,contacts!C:C),"")</f>
        <v/>
      </c>
      <c r="E639" s="19"/>
      <c r="F639" s="8" t="str">
        <f aca="false" t="array" ref="F639:F639">IFERROR(xlookup(E639,contacts!B:B,contacts!A:A),"")</f>
        <v/>
      </c>
      <c r="G639" s="19"/>
      <c r="H639" s="8" t="str">
        <f aca="false">IFERROR(__xludf.dummyfunction("IFERROR(INDEX(FILTER(addresses!B:B, (addresses!A:A=F639)*(addresses!C:C=G639)), 1), """")"),"")</f>
        <v/>
      </c>
      <c r="J639" s="10"/>
    </row>
    <row r="640" customFormat="false" ht="15.75" hidden="false" customHeight="false" outlineLevel="0" collapsed="false">
      <c r="B640" s="6" t="str">
        <f aca="false" t="array" ref="B640:B640">IFERROR(xlookup(F640,contacts!A:A,contacts!C:C),"")</f>
        <v/>
      </c>
      <c r="E640" s="19"/>
      <c r="F640" s="8" t="str">
        <f aca="false" t="array" ref="F640:F640">IFERROR(xlookup(E640,contacts!B:B,contacts!A:A),"")</f>
        <v/>
      </c>
      <c r="G640" s="19"/>
      <c r="H640" s="8" t="str">
        <f aca="false">IFERROR(__xludf.dummyfunction("IFERROR(INDEX(FILTER(addresses!B:B, (addresses!A:A=F640)*(addresses!C:C=G640)), 1), """")"),"")</f>
        <v/>
      </c>
      <c r="J640" s="10"/>
    </row>
    <row r="641" customFormat="false" ht="15.75" hidden="false" customHeight="false" outlineLevel="0" collapsed="false">
      <c r="B641" s="6" t="str">
        <f aca="false" t="array" ref="B641:B641">IFERROR(xlookup(F641,contacts!A:A,contacts!C:C),"")</f>
        <v/>
      </c>
      <c r="E641" s="19"/>
      <c r="F641" s="8" t="str">
        <f aca="false" t="array" ref="F641:F641">IFERROR(xlookup(E641,contacts!B:B,contacts!A:A),"")</f>
        <v/>
      </c>
      <c r="G641" s="19"/>
      <c r="H641" s="8" t="str">
        <f aca="false">IFERROR(__xludf.dummyfunction("IFERROR(INDEX(FILTER(addresses!B:B, (addresses!A:A=F641)*(addresses!C:C=G641)), 1), """")"),"")</f>
        <v/>
      </c>
      <c r="J641" s="10"/>
    </row>
    <row r="642" customFormat="false" ht="15.75" hidden="false" customHeight="false" outlineLevel="0" collapsed="false">
      <c r="B642" s="6" t="str">
        <f aca="false" t="array" ref="B642:B642">IFERROR(xlookup(F642,contacts!A:A,contacts!C:C),"")</f>
        <v/>
      </c>
      <c r="E642" s="19"/>
      <c r="F642" s="8" t="str">
        <f aca="false" t="array" ref="F642:F642">IFERROR(xlookup(E642,contacts!B:B,contacts!A:A),"")</f>
        <v/>
      </c>
      <c r="G642" s="19"/>
      <c r="H642" s="8" t="str">
        <f aca="false">IFERROR(__xludf.dummyfunction("IFERROR(INDEX(FILTER(addresses!B:B, (addresses!A:A=F642)*(addresses!C:C=G642)), 1), """")"),"")</f>
        <v/>
      </c>
      <c r="J642" s="10"/>
    </row>
    <row r="643" customFormat="false" ht="15.75" hidden="false" customHeight="false" outlineLevel="0" collapsed="false">
      <c r="B643" s="6" t="str">
        <f aca="false" t="array" ref="B643:B643">IFERROR(xlookup(F643,contacts!A:A,contacts!C:C),"")</f>
        <v/>
      </c>
      <c r="E643" s="19"/>
      <c r="F643" s="8" t="str">
        <f aca="false" t="array" ref="F643:F643">IFERROR(xlookup(E643,contacts!B:B,contacts!A:A),"")</f>
        <v/>
      </c>
      <c r="G643" s="19"/>
      <c r="H643" s="8" t="str">
        <f aca="false">IFERROR(__xludf.dummyfunction("IFERROR(INDEX(FILTER(addresses!B:B, (addresses!A:A=F643)*(addresses!C:C=G643)), 1), """")"),"")</f>
        <v/>
      </c>
      <c r="J643" s="10"/>
    </row>
    <row r="644" customFormat="false" ht="15.75" hidden="false" customHeight="false" outlineLevel="0" collapsed="false">
      <c r="B644" s="6" t="str">
        <f aca="false" t="array" ref="B644:B644">IFERROR(xlookup(F644,contacts!A:A,contacts!C:C),"")</f>
        <v/>
      </c>
      <c r="E644" s="19"/>
      <c r="F644" s="8" t="str">
        <f aca="false" t="array" ref="F644:F644">IFERROR(xlookup(E644,contacts!B:B,contacts!A:A),"")</f>
        <v/>
      </c>
      <c r="G644" s="19"/>
      <c r="H644" s="8" t="str">
        <f aca="false">IFERROR(__xludf.dummyfunction("IFERROR(INDEX(FILTER(addresses!B:B, (addresses!A:A=F644)*(addresses!C:C=G644)), 1), """")"),"")</f>
        <v/>
      </c>
      <c r="J644" s="10"/>
    </row>
    <row r="645" customFormat="false" ht="15.75" hidden="false" customHeight="false" outlineLevel="0" collapsed="false">
      <c r="B645" s="6" t="str">
        <f aca="false" t="array" ref="B645:B645">IFERROR(xlookup(F645,contacts!A:A,contacts!C:C),"")</f>
        <v/>
      </c>
      <c r="E645" s="19"/>
      <c r="F645" s="8" t="str">
        <f aca="false" t="array" ref="F645:F645">IFERROR(xlookup(E645,contacts!B:B,contacts!A:A),"")</f>
        <v/>
      </c>
      <c r="G645" s="19"/>
      <c r="H645" s="8" t="str">
        <f aca="false">IFERROR(__xludf.dummyfunction("IFERROR(INDEX(FILTER(addresses!B:B, (addresses!A:A=F645)*(addresses!C:C=G645)), 1), """")"),"")</f>
        <v/>
      </c>
      <c r="J645" s="10"/>
    </row>
    <row r="646" customFormat="false" ht="15.75" hidden="false" customHeight="false" outlineLevel="0" collapsed="false">
      <c r="B646" s="6" t="str">
        <f aca="false" t="array" ref="B646:B646">IFERROR(xlookup(F646,contacts!A:A,contacts!C:C),"")</f>
        <v/>
      </c>
      <c r="E646" s="19"/>
      <c r="F646" s="8" t="str">
        <f aca="false" t="array" ref="F646:F646">IFERROR(xlookup(E646,contacts!B:B,contacts!A:A),"")</f>
        <v/>
      </c>
      <c r="G646" s="19"/>
      <c r="H646" s="8" t="str">
        <f aca="false">IFERROR(__xludf.dummyfunction("IFERROR(INDEX(FILTER(addresses!B:B, (addresses!A:A=F646)*(addresses!C:C=G646)), 1), """")"),"")</f>
        <v/>
      </c>
      <c r="J646" s="10"/>
    </row>
    <row r="647" customFormat="false" ht="15.75" hidden="false" customHeight="false" outlineLevel="0" collapsed="false">
      <c r="B647" s="6" t="str">
        <f aca="false" t="array" ref="B647:B647">IFERROR(xlookup(F647,contacts!A:A,contacts!C:C),"")</f>
        <v/>
      </c>
      <c r="E647" s="19"/>
      <c r="F647" s="8" t="str">
        <f aca="false" t="array" ref="F647:F647">IFERROR(xlookup(E647,contacts!B:B,contacts!A:A),"")</f>
        <v/>
      </c>
      <c r="G647" s="19"/>
      <c r="H647" s="8" t="str">
        <f aca="false">IFERROR(__xludf.dummyfunction("IFERROR(INDEX(FILTER(addresses!B:B, (addresses!A:A=F647)*(addresses!C:C=G647)), 1), """")"),"")</f>
        <v/>
      </c>
      <c r="J647" s="10"/>
    </row>
    <row r="648" customFormat="false" ht="15.75" hidden="false" customHeight="false" outlineLevel="0" collapsed="false">
      <c r="B648" s="6" t="str">
        <f aca="false" t="array" ref="B648:B648">IFERROR(xlookup(F648,contacts!A:A,contacts!C:C),"")</f>
        <v/>
      </c>
      <c r="E648" s="19"/>
      <c r="F648" s="8" t="str">
        <f aca="false" t="array" ref="F648:F648">IFERROR(xlookup(E648,contacts!B:B,contacts!A:A),"")</f>
        <v/>
      </c>
      <c r="G648" s="19"/>
      <c r="H648" s="8" t="str">
        <f aca="false">IFERROR(__xludf.dummyfunction("IFERROR(INDEX(FILTER(addresses!B:B, (addresses!A:A=F648)*(addresses!C:C=G648)), 1), """")"),"")</f>
        <v/>
      </c>
      <c r="J648" s="10"/>
    </row>
    <row r="649" customFormat="false" ht="15.75" hidden="false" customHeight="false" outlineLevel="0" collapsed="false">
      <c r="B649" s="6" t="str">
        <f aca="false" t="array" ref="B649:B649">IFERROR(xlookup(F649,contacts!A:A,contacts!C:C),"")</f>
        <v/>
      </c>
      <c r="E649" s="19"/>
      <c r="F649" s="8" t="str">
        <f aca="false" t="array" ref="F649:F649">IFERROR(xlookup(E649,contacts!B:B,contacts!A:A),"")</f>
        <v/>
      </c>
      <c r="G649" s="19"/>
      <c r="H649" s="8" t="str">
        <f aca="false">IFERROR(__xludf.dummyfunction("IFERROR(INDEX(FILTER(addresses!B:B, (addresses!A:A=F649)*(addresses!C:C=G649)), 1), """")"),"")</f>
        <v/>
      </c>
      <c r="J649" s="10"/>
    </row>
    <row r="650" customFormat="false" ht="15.75" hidden="false" customHeight="false" outlineLevel="0" collapsed="false">
      <c r="B650" s="6" t="str">
        <f aca="false" t="array" ref="B650:B650">IFERROR(xlookup(F650,contacts!A:A,contacts!C:C),"")</f>
        <v/>
      </c>
      <c r="E650" s="19"/>
      <c r="F650" s="8" t="str">
        <f aca="false" t="array" ref="F650:F650">IFERROR(xlookup(E650,contacts!B:B,contacts!A:A),"")</f>
        <v/>
      </c>
      <c r="G650" s="19"/>
      <c r="H650" s="8" t="str">
        <f aca="false">IFERROR(__xludf.dummyfunction("IFERROR(INDEX(FILTER(addresses!B:B, (addresses!A:A=F650)*(addresses!C:C=G650)), 1), """")"),"")</f>
        <v/>
      </c>
      <c r="J650" s="10"/>
    </row>
    <row r="651" customFormat="false" ht="15.75" hidden="false" customHeight="false" outlineLevel="0" collapsed="false">
      <c r="B651" s="6" t="str">
        <f aca="false" t="array" ref="B651:B651">IFERROR(xlookup(F651,contacts!A:A,contacts!C:C),"")</f>
        <v/>
      </c>
      <c r="E651" s="19"/>
      <c r="F651" s="8" t="str">
        <f aca="false" t="array" ref="F651:F651">IFERROR(xlookup(E651,contacts!B:B,contacts!A:A),"")</f>
        <v/>
      </c>
      <c r="G651" s="19"/>
      <c r="H651" s="8" t="str">
        <f aca="false">IFERROR(__xludf.dummyfunction("IFERROR(INDEX(FILTER(addresses!B:B, (addresses!A:A=F651)*(addresses!C:C=G651)), 1), """")"),"")</f>
        <v/>
      </c>
      <c r="J651" s="10"/>
    </row>
    <row r="652" customFormat="false" ht="15.75" hidden="false" customHeight="false" outlineLevel="0" collapsed="false">
      <c r="B652" s="6" t="str">
        <f aca="false" t="array" ref="B652:B652">IFERROR(xlookup(F652,contacts!A:A,contacts!C:C),"")</f>
        <v/>
      </c>
      <c r="E652" s="19"/>
      <c r="F652" s="8" t="str">
        <f aca="false" t="array" ref="F652:F652">IFERROR(xlookup(E652,contacts!B:B,contacts!A:A),"")</f>
        <v/>
      </c>
      <c r="G652" s="19"/>
      <c r="H652" s="8" t="str">
        <f aca="false">IFERROR(__xludf.dummyfunction("IFERROR(INDEX(FILTER(addresses!B:B, (addresses!A:A=F652)*(addresses!C:C=G652)), 1), """")"),"")</f>
        <v/>
      </c>
      <c r="J652" s="10"/>
    </row>
    <row r="653" customFormat="false" ht="15.75" hidden="false" customHeight="false" outlineLevel="0" collapsed="false">
      <c r="B653" s="6" t="str">
        <f aca="false" t="array" ref="B653:B653">IFERROR(xlookup(F653,contacts!A:A,contacts!C:C),"")</f>
        <v/>
      </c>
      <c r="E653" s="19"/>
      <c r="F653" s="8" t="str">
        <f aca="false" t="array" ref="F653:F653">IFERROR(xlookup(E653,contacts!B:B,contacts!A:A),"")</f>
        <v/>
      </c>
      <c r="G653" s="19"/>
      <c r="H653" s="8" t="str">
        <f aca="false">IFERROR(__xludf.dummyfunction("IFERROR(INDEX(FILTER(addresses!B:B, (addresses!A:A=F653)*(addresses!C:C=G653)), 1), """")"),"")</f>
        <v/>
      </c>
      <c r="J653" s="10"/>
    </row>
    <row r="654" customFormat="false" ht="15.75" hidden="false" customHeight="false" outlineLevel="0" collapsed="false">
      <c r="B654" s="6" t="str">
        <f aca="false" t="array" ref="B654:B654">IFERROR(xlookup(F654,contacts!A:A,contacts!C:C),"")</f>
        <v/>
      </c>
      <c r="E654" s="19"/>
      <c r="F654" s="8" t="str">
        <f aca="false" t="array" ref="F654:F654">IFERROR(xlookup(E654,contacts!B:B,contacts!A:A),"")</f>
        <v/>
      </c>
      <c r="G654" s="19"/>
      <c r="H654" s="8" t="str">
        <f aca="false">IFERROR(__xludf.dummyfunction("IFERROR(INDEX(FILTER(addresses!B:B, (addresses!A:A=F654)*(addresses!C:C=G654)), 1), """")"),"")</f>
        <v/>
      </c>
      <c r="J654" s="10"/>
    </row>
    <row r="655" customFormat="false" ht="15.75" hidden="false" customHeight="false" outlineLevel="0" collapsed="false">
      <c r="B655" s="6" t="str">
        <f aca="false" t="array" ref="B655:B655">IFERROR(xlookup(F655,contacts!A:A,contacts!C:C),"")</f>
        <v/>
      </c>
      <c r="E655" s="19"/>
      <c r="F655" s="8" t="str">
        <f aca="false" t="array" ref="F655:F655">IFERROR(xlookup(E655,contacts!B:B,contacts!A:A),"")</f>
        <v/>
      </c>
      <c r="G655" s="19"/>
      <c r="H655" s="8" t="str">
        <f aca="false">IFERROR(__xludf.dummyfunction("IFERROR(INDEX(FILTER(addresses!B:B, (addresses!A:A=F655)*(addresses!C:C=G655)), 1), """")"),"")</f>
        <v/>
      </c>
      <c r="J655" s="10"/>
    </row>
    <row r="656" customFormat="false" ht="15.75" hidden="false" customHeight="false" outlineLevel="0" collapsed="false">
      <c r="B656" s="6" t="str">
        <f aca="false" t="array" ref="B656:B656">IFERROR(xlookup(F656,contacts!A:A,contacts!C:C),"")</f>
        <v/>
      </c>
      <c r="E656" s="19"/>
      <c r="F656" s="8" t="str">
        <f aca="false" t="array" ref="F656:F656">IFERROR(xlookup(E656,contacts!B:B,contacts!A:A),"")</f>
        <v/>
      </c>
      <c r="G656" s="19"/>
      <c r="H656" s="8" t="str">
        <f aca="false">IFERROR(__xludf.dummyfunction("IFERROR(INDEX(FILTER(addresses!B:B, (addresses!A:A=F656)*(addresses!C:C=G656)), 1), """")"),"")</f>
        <v/>
      </c>
      <c r="J656" s="10"/>
    </row>
    <row r="657" customFormat="false" ht="15.75" hidden="false" customHeight="false" outlineLevel="0" collapsed="false">
      <c r="B657" s="6" t="str">
        <f aca="false" t="array" ref="B657:B657">IFERROR(xlookup(F657,contacts!A:A,contacts!C:C),"")</f>
        <v/>
      </c>
      <c r="E657" s="19"/>
      <c r="F657" s="8" t="str">
        <f aca="false" t="array" ref="F657:F657">IFERROR(xlookup(E657,contacts!B:B,contacts!A:A),"")</f>
        <v/>
      </c>
      <c r="G657" s="19"/>
      <c r="H657" s="8" t="str">
        <f aca="false">IFERROR(__xludf.dummyfunction("IFERROR(INDEX(FILTER(addresses!B:B, (addresses!A:A=F657)*(addresses!C:C=G657)), 1), """")"),"")</f>
        <v/>
      </c>
      <c r="J657" s="10"/>
    </row>
    <row r="658" customFormat="false" ht="15.75" hidden="false" customHeight="false" outlineLevel="0" collapsed="false">
      <c r="B658" s="6" t="str">
        <f aca="false" t="array" ref="B658:B658">IFERROR(xlookup(F658,contacts!A:A,contacts!C:C),"")</f>
        <v/>
      </c>
      <c r="E658" s="19"/>
      <c r="F658" s="8" t="str">
        <f aca="false" t="array" ref="F658:F658">IFERROR(xlookup(E658,contacts!B:B,contacts!A:A),"")</f>
        <v/>
      </c>
      <c r="G658" s="19"/>
      <c r="H658" s="8" t="str">
        <f aca="false">IFERROR(__xludf.dummyfunction("IFERROR(INDEX(FILTER(addresses!B:B, (addresses!A:A=F658)*(addresses!C:C=G658)), 1), """")"),"")</f>
        <v/>
      </c>
      <c r="J658" s="10"/>
    </row>
    <row r="659" customFormat="false" ht="15.75" hidden="false" customHeight="false" outlineLevel="0" collapsed="false">
      <c r="B659" s="6" t="str">
        <f aca="false" t="array" ref="B659:B659">IFERROR(xlookup(F659,contacts!A:A,contacts!C:C),"")</f>
        <v/>
      </c>
      <c r="E659" s="19"/>
      <c r="F659" s="8" t="str">
        <f aca="false" t="array" ref="F659:F659">IFERROR(xlookup(E659,contacts!B:B,contacts!A:A),"")</f>
        <v/>
      </c>
      <c r="G659" s="19"/>
      <c r="H659" s="8" t="str">
        <f aca="false">IFERROR(__xludf.dummyfunction("IFERROR(INDEX(FILTER(addresses!B:B, (addresses!A:A=F659)*(addresses!C:C=G659)), 1), """")"),"")</f>
        <v/>
      </c>
      <c r="J659" s="10"/>
    </row>
    <row r="660" customFormat="false" ht="15.75" hidden="false" customHeight="false" outlineLevel="0" collapsed="false">
      <c r="B660" s="6" t="str">
        <f aca="false" t="array" ref="B660:B660">IFERROR(xlookup(F660,contacts!A:A,contacts!C:C),"")</f>
        <v/>
      </c>
      <c r="E660" s="19"/>
      <c r="F660" s="8" t="str">
        <f aca="false" t="array" ref="F660:F660">IFERROR(xlookup(E660,contacts!B:B,contacts!A:A),"")</f>
        <v/>
      </c>
      <c r="G660" s="19"/>
      <c r="H660" s="8" t="str">
        <f aca="false">IFERROR(__xludf.dummyfunction("IFERROR(INDEX(FILTER(addresses!B:B, (addresses!A:A=F660)*(addresses!C:C=G660)), 1), """")"),"")</f>
        <v/>
      </c>
      <c r="J660" s="10"/>
    </row>
    <row r="661" customFormat="false" ht="15.75" hidden="false" customHeight="false" outlineLevel="0" collapsed="false">
      <c r="B661" s="6" t="str">
        <f aca="false" t="array" ref="B661:B661">IFERROR(xlookup(F661,contacts!A:A,contacts!C:C),"")</f>
        <v/>
      </c>
      <c r="E661" s="19"/>
      <c r="F661" s="8" t="str">
        <f aca="false" t="array" ref="F661:F661">IFERROR(xlookup(E661,contacts!B:B,contacts!A:A),"")</f>
        <v/>
      </c>
      <c r="G661" s="19"/>
      <c r="H661" s="8" t="str">
        <f aca="false">IFERROR(__xludf.dummyfunction("IFERROR(INDEX(FILTER(addresses!B:B, (addresses!A:A=F661)*(addresses!C:C=G661)), 1), """")"),"")</f>
        <v/>
      </c>
      <c r="J661" s="10"/>
    </row>
    <row r="662" customFormat="false" ht="15.75" hidden="false" customHeight="false" outlineLevel="0" collapsed="false">
      <c r="B662" s="6" t="str">
        <f aca="false" t="array" ref="B662:B662">IFERROR(xlookup(F662,contacts!A:A,contacts!C:C),"")</f>
        <v/>
      </c>
      <c r="E662" s="19"/>
      <c r="F662" s="8" t="str">
        <f aca="false" t="array" ref="F662:F662">IFERROR(xlookup(E662,contacts!B:B,contacts!A:A),"")</f>
        <v/>
      </c>
      <c r="G662" s="19"/>
      <c r="H662" s="8" t="str">
        <f aca="false">IFERROR(__xludf.dummyfunction("IFERROR(INDEX(FILTER(addresses!B:B, (addresses!A:A=F662)*(addresses!C:C=G662)), 1), """")"),"")</f>
        <v/>
      </c>
      <c r="J662" s="10"/>
    </row>
    <row r="663" customFormat="false" ht="15.75" hidden="false" customHeight="false" outlineLevel="0" collapsed="false">
      <c r="B663" s="6" t="str">
        <f aca="false" t="array" ref="B663:B663">IFERROR(xlookup(F663,contacts!A:A,contacts!C:C),"")</f>
        <v/>
      </c>
      <c r="E663" s="19"/>
      <c r="F663" s="8" t="str">
        <f aca="false" t="array" ref="F663:F663">IFERROR(xlookup(E663,contacts!B:B,contacts!A:A),"")</f>
        <v/>
      </c>
      <c r="G663" s="19"/>
      <c r="H663" s="8" t="str">
        <f aca="false">IFERROR(__xludf.dummyfunction("IFERROR(INDEX(FILTER(addresses!B:B, (addresses!A:A=F663)*(addresses!C:C=G663)), 1), """")"),"")</f>
        <v/>
      </c>
      <c r="J663" s="10"/>
    </row>
    <row r="664" customFormat="false" ht="15.75" hidden="false" customHeight="false" outlineLevel="0" collapsed="false">
      <c r="B664" s="6" t="str">
        <f aca="false" t="array" ref="B664:B664">IFERROR(xlookup(F664,contacts!A:A,contacts!C:C),"")</f>
        <v/>
      </c>
      <c r="E664" s="19"/>
      <c r="F664" s="8" t="str">
        <f aca="false" t="array" ref="F664:F664">IFERROR(xlookup(E664,contacts!B:B,contacts!A:A),"")</f>
        <v/>
      </c>
      <c r="G664" s="19"/>
      <c r="H664" s="8" t="str">
        <f aca="false">IFERROR(__xludf.dummyfunction("IFERROR(INDEX(FILTER(addresses!B:B, (addresses!A:A=F664)*(addresses!C:C=G664)), 1), """")"),"")</f>
        <v/>
      </c>
      <c r="J664" s="10"/>
    </row>
    <row r="665" customFormat="false" ht="15.75" hidden="false" customHeight="false" outlineLevel="0" collapsed="false">
      <c r="B665" s="6" t="str">
        <f aca="false" t="array" ref="B665:B665">IFERROR(xlookup(F665,contacts!A:A,contacts!C:C),"")</f>
        <v/>
      </c>
      <c r="E665" s="19"/>
      <c r="F665" s="8" t="str">
        <f aca="false" t="array" ref="F665:F665">IFERROR(xlookup(E665,contacts!B:B,contacts!A:A),"")</f>
        <v/>
      </c>
      <c r="G665" s="19"/>
      <c r="H665" s="8" t="str">
        <f aca="false">IFERROR(__xludf.dummyfunction("IFERROR(INDEX(FILTER(addresses!B:B, (addresses!A:A=F665)*(addresses!C:C=G665)), 1), """")"),"")</f>
        <v/>
      </c>
      <c r="J665" s="10"/>
    </row>
    <row r="666" customFormat="false" ht="15.75" hidden="false" customHeight="false" outlineLevel="0" collapsed="false">
      <c r="B666" s="6" t="str">
        <f aca="false" t="array" ref="B666:B666">IFERROR(xlookup(F666,contacts!A:A,contacts!C:C),"")</f>
        <v/>
      </c>
      <c r="E666" s="19"/>
      <c r="F666" s="8" t="str">
        <f aca="false" t="array" ref="F666:F666">IFERROR(xlookup(E666,contacts!B:B,contacts!A:A),"")</f>
        <v/>
      </c>
      <c r="G666" s="19"/>
      <c r="H666" s="8" t="str">
        <f aca="false">IFERROR(__xludf.dummyfunction("IFERROR(INDEX(FILTER(addresses!B:B, (addresses!A:A=F666)*(addresses!C:C=G666)), 1), """")"),"")</f>
        <v/>
      </c>
      <c r="J666" s="10"/>
    </row>
    <row r="667" customFormat="false" ht="15.75" hidden="false" customHeight="false" outlineLevel="0" collapsed="false">
      <c r="B667" s="6" t="str">
        <f aca="false" t="array" ref="B667:B667">IFERROR(xlookup(F667,contacts!A:A,contacts!C:C),"")</f>
        <v/>
      </c>
      <c r="E667" s="19"/>
      <c r="F667" s="8" t="str">
        <f aca="false" t="array" ref="F667:F667">IFERROR(xlookup(E667,contacts!B:B,contacts!A:A),"")</f>
        <v/>
      </c>
      <c r="G667" s="19"/>
      <c r="H667" s="8" t="str">
        <f aca="false">IFERROR(__xludf.dummyfunction("IFERROR(INDEX(FILTER(addresses!B:B, (addresses!A:A=F667)*(addresses!C:C=G667)), 1), """")"),"")</f>
        <v/>
      </c>
      <c r="J667" s="10"/>
    </row>
    <row r="668" customFormat="false" ht="15.75" hidden="false" customHeight="false" outlineLevel="0" collapsed="false">
      <c r="B668" s="6" t="str">
        <f aca="false" t="array" ref="B668:B668">IFERROR(xlookup(F668,contacts!A:A,contacts!C:C),"")</f>
        <v/>
      </c>
      <c r="E668" s="19"/>
      <c r="F668" s="8" t="str">
        <f aca="false" t="array" ref="F668:F668">IFERROR(xlookup(E668,contacts!B:B,contacts!A:A),"")</f>
        <v/>
      </c>
      <c r="G668" s="19"/>
      <c r="H668" s="8" t="str">
        <f aca="false">IFERROR(__xludf.dummyfunction("IFERROR(INDEX(FILTER(addresses!B:B, (addresses!A:A=F668)*(addresses!C:C=G668)), 1), """")"),"")</f>
        <v/>
      </c>
      <c r="J668" s="10"/>
    </row>
    <row r="669" customFormat="false" ht="15.75" hidden="false" customHeight="false" outlineLevel="0" collapsed="false">
      <c r="B669" s="6" t="str">
        <f aca="false" t="array" ref="B669:B669">IFERROR(xlookup(F669,contacts!A:A,contacts!C:C),"")</f>
        <v/>
      </c>
      <c r="E669" s="19"/>
      <c r="F669" s="8" t="str">
        <f aca="false" t="array" ref="F669:F669">IFERROR(xlookup(E669,contacts!B:B,contacts!A:A),"")</f>
        <v/>
      </c>
      <c r="G669" s="19"/>
      <c r="H669" s="8" t="str">
        <f aca="false">IFERROR(__xludf.dummyfunction("IFERROR(INDEX(FILTER(addresses!B:B, (addresses!A:A=F669)*(addresses!C:C=G669)), 1), """")"),"")</f>
        <v/>
      </c>
      <c r="J669" s="10"/>
    </row>
    <row r="670" customFormat="false" ht="15.75" hidden="false" customHeight="false" outlineLevel="0" collapsed="false">
      <c r="B670" s="6" t="str">
        <f aca="false" t="array" ref="B670:B670">IFERROR(xlookup(F670,contacts!A:A,contacts!C:C),"")</f>
        <v/>
      </c>
      <c r="E670" s="19"/>
      <c r="F670" s="8" t="str">
        <f aca="false" t="array" ref="F670:F670">IFERROR(xlookup(E670,contacts!B:B,contacts!A:A),"")</f>
        <v/>
      </c>
      <c r="G670" s="19"/>
      <c r="H670" s="8" t="str">
        <f aca="false">IFERROR(__xludf.dummyfunction("IFERROR(INDEX(FILTER(addresses!B:B, (addresses!A:A=F670)*(addresses!C:C=G670)), 1), """")"),"")</f>
        <v/>
      </c>
      <c r="J670" s="10"/>
    </row>
    <row r="671" customFormat="false" ht="15.75" hidden="false" customHeight="false" outlineLevel="0" collapsed="false">
      <c r="B671" s="6" t="str">
        <f aca="false" t="array" ref="B671:B671">IFERROR(xlookup(F671,contacts!A:A,contacts!C:C),"")</f>
        <v/>
      </c>
      <c r="E671" s="19"/>
      <c r="F671" s="8" t="str">
        <f aca="false" t="array" ref="F671:F671">IFERROR(xlookup(E671,contacts!B:B,contacts!A:A),"")</f>
        <v/>
      </c>
      <c r="G671" s="19"/>
      <c r="H671" s="8" t="str">
        <f aca="false">IFERROR(__xludf.dummyfunction("IFERROR(INDEX(FILTER(addresses!B:B, (addresses!A:A=F671)*(addresses!C:C=G671)), 1), """")"),"")</f>
        <v/>
      </c>
      <c r="J671" s="10"/>
    </row>
    <row r="672" customFormat="false" ht="15.75" hidden="false" customHeight="false" outlineLevel="0" collapsed="false">
      <c r="B672" s="6" t="str">
        <f aca="false" t="array" ref="B672:B672">IFERROR(xlookup(F672,contacts!A:A,contacts!C:C),"")</f>
        <v/>
      </c>
      <c r="E672" s="19"/>
      <c r="F672" s="8" t="str">
        <f aca="false" t="array" ref="F672:F672">IFERROR(xlookup(E672,contacts!B:B,contacts!A:A),"")</f>
        <v/>
      </c>
      <c r="G672" s="19"/>
      <c r="H672" s="8" t="str">
        <f aca="false">IFERROR(__xludf.dummyfunction("IFERROR(INDEX(FILTER(addresses!B:B, (addresses!A:A=F672)*(addresses!C:C=G672)), 1), """")"),"")</f>
        <v/>
      </c>
      <c r="J672" s="10"/>
    </row>
    <row r="673" customFormat="false" ht="15.75" hidden="false" customHeight="false" outlineLevel="0" collapsed="false">
      <c r="B673" s="6" t="str">
        <f aca="false" t="array" ref="B673:B673">IFERROR(xlookup(F673,contacts!A:A,contacts!C:C),"")</f>
        <v/>
      </c>
      <c r="E673" s="19"/>
      <c r="F673" s="8" t="str">
        <f aca="false" t="array" ref="F673:F673">IFERROR(xlookup(E673,contacts!B:B,contacts!A:A),"")</f>
        <v/>
      </c>
      <c r="G673" s="19"/>
      <c r="H673" s="8" t="str">
        <f aca="false">IFERROR(__xludf.dummyfunction("IFERROR(INDEX(FILTER(addresses!B:B, (addresses!A:A=F673)*(addresses!C:C=G673)), 1), """")"),"")</f>
        <v/>
      </c>
      <c r="J673" s="10"/>
    </row>
    <row r="674" customFormat="false" ht="15.75" hidden="false" customHeight="false" outlineLevel="0" collapsed="false">
      <c r="B674" s="6" t="str">
        <f aca="false" t="array" ref="B674:B674">IFERROR(xlookup(F674,contacts!A:A,contacts!C:C),"")</f>
        <v/>
      </c>
      <c r="E674" s="19"/>
      <c r="F674" s="8" t="str">
        <f aca="false" t="array" ref="F674:F674">IFERROR(xlookup(E674,contacts!B:B,contacts!A:A),"")</f>
        <v/>
      </c>
      <c r="G674" s="19"/>
      <c r="H674" s="8" t="str">
        <f aca="false">IFERROR(__xludf.dummyfunction("IFERROR(INDEX(FILTER(addresses!B:B, (addresses!A:A=F674)*(addresses!C:C=G674)), 1), """")"),"")</f>
        <v/>
      </c>
      <c r="J674" s="10"/>
    </row>
    <row r="675" customFormat="false" ht="15.75" hidden="false" customHeight="false" outlineLevel="0" collapsed="false">
      <c r="B675" s="6" t="str">
        <f aca="false" t="array" ref="B675:B675">IFERROR(xlookup(F675,contacts!A:A,contacts!C:C),"")</f>
        <v/>
      </c>
      <c r="E675" s="19"/>
      <c r="F675" s="8" t="str">
        <f aca="false" t="array" ref="F675:F675">IFERROR(xlookup(E675,contacts!B:B,contacts!A:A),"")</f>
        <v/>
      </c>
      <c r="G675" s="19"/>
      <c r="H675" s="8" t="str">
        <f aca="false">IFERROR(__xludf.dummyfunction("IFERROR(INDEX(FILTER(addresses!B:B, (addresses!A:A=F675)*(addresses!C:C=G675)), 1), """")"),"")</f>
        <v/>
      </c>
      <c r="J675" s="10"/>
    </row>
    <row r="676" customFormat="false" ht="15.75" hidden="false" customHeight="false" outlineLevel="0" collapsed="false">
      <c r="B676" s="6" t="str">
        <f aca="false" t="array" ref="B676:B676">IFERROR(xlookup(F676,contacts!A:A,contacts!C:C),"")</f>
        <v/>
      </c>
      <c r="E676" s="19"/>
      <c r="F676" s="8" t="str">
        <f aca="false" t="array" ref="F676:F676">IFERROR(xlookup(E676,contacts!B:B,contacts!A:A),"")</f>
        <v/>
      </c>
      <c r="G676" s="19"/>
      <c r="H676" s="8" t="str">
        <f aca="false">IFERROR(__xludf.dummyfunction("IFERROR(INDEX(FILTER(addresses!B:B, (addresses!A:A=F676)*(addresses!C:C=G676)), 1), """")"),"")</f>
        <v/>
      </c>
      <c r="J676" s="10"/>
    </row>
    <row r="677" customFormat="false" ht="15.75" hidden="false" customHeight="false" outlineLevel="0" collapsed="false">
      <c r="B677" s="6" t="str">
        <f aca="false" t="array" ref="B677:B677">IFERROR(xlookup(F677,contacts!A:A,contacts!C:C),"")</f>
        <v/>
      </c>
      <c r="E677" s="19"/>
      <c r="F677" s="8" t="str">
        <f aca="false" t="array" ref="F677:F677">IFERROR(xlookup(E677,contacts!B:B,contacts!A:A),"")</f>
        <v/>
      </c>
      <c r="G677" s="19"/>
      <c r="H677" s="8" t="str">
        <f aca="false">IFERROR(__xludf.dummyfunction("IFERROR(INDEX(FILTER(addresses!B:B, (addresses!A:A=F677)*(addresses!C:C=G677)), 1), """")"),"")</f>
        <v/>
      </c>
      <c r="J677" s="10"/>
    </row>
    <row r="678" customFormat="false" ht="15.75" hidden="false" customHeight="false" outlineLevel="0" collapsed="false">
      <c r="B678" s="6" t="str">
        <f aca="false" t="array" ref="B678:B678">IFERROR(xlookup(F678,contacts!A:A,contacts!C:C),"")</f>
        <v/>
      </c>
      <c r="E678" s="19"/>
      <c r="F678" s="8" t="str">
        <f aca="false" t="array" ref="F678:F678">IFERROR(xlookup(E678,contacts!B:B,contacts!A:A),"")</f>
        <v/>
      </c>
      <c r="G678" s="19"/>
      <c r="H678" s="8" t="str">
        <f aca="false">IFERROR(__xludf.dummyfunction("IFERROR(INDEX(FILTER(addresses!B:B, (addresses!A:A=F678)*(addresses!C:C=G678)), 1), """")"),"")</f>
        <v/>
      </c>
      <c r="J678" s="10"/>
    </row>
    <row r="679" customFormat="false" ht="15.75" hidden="false" customHeight="false" outlineLevel="0" collapsed="false">
      <c r="B679" s="6" t="str">
        <f aca="false" t="array" ref="B679:B679">IFERROR(xlookup(F679,contacts!A:A,contacts!C:C),"")</f>
        <v/>
      </c>
      <c r="E679" s="19"/>
      <c r="F679" s="8" t="str">
        <f aca="false" t="array" ref="F679:F679">IFERROR(xlookup(E679,contacts!B:B,contacts!A:A),"")</f>
        <v/>
      </c>
      <c r="G679" s="19"/>
      <c r="H679" s="8" t="str">
        <f aca="false">IFERROR(__xludf.dummyfunction("IFERROR(INDEX(FILTER(addresses!B:B, (addresses!A:A=F679)*(addresses!C:C=G679)), 1), """")"),"")</f>
        <v/>
      </c>
      <c r="J679" s="10"/>
    </row>
    <row r="680" customFormat="false" ht="15.75" hidden="false" customHeight="false" outlineLevel="0" collapsed="false">
      <c r="B680" s="6" t="str">
        <f aca="false" t="array" ref="B680:B680">IFERROR(xlookup(F680,contacts!A:A,contacts!C:C),"")</f>
        <v/>
      </c>
      <c r="E680" s="19"/>
      <c r="F680" s="8" t="str">
        <f aca="false" t="array" ref="F680:F680">IFERROR(xlookup(E680,contacts!B:B,contacts!A:A),"")</f>
        <v/>
      </c>
      <c r="G680" s="19"/>
      <c r="H680" s="8" t="str">
        <f aca="false">IFERROR(__xludf.dummyfunction("IFERROR(INDEX(FILTER(addresses!B:B, (addresses!A:A=F680)*(addresses!C:C=G680)), 1), """")"),"")</f>
        <v/>
      </c>
      <c r="J680" s="10"/>
    </row>
    <row r="681" customFormat="false" ht="15.75" hidden="false" customHeight="false" outlineLevel="0" collapsed="false">
      <c r="B681" s="6" t="str">
        <f aca="false" t="array" ref="B681:B681">IFERROR(xlookup(F681,contacts!A:A,contacts!C:C),"")</f>
        <v/>
      </c>
      <c r="E681" s="19"/>
      <c r="F681" s="8" t="str">
        <f aca="false" t="array" ref="F681:F681">IFERROR(xlookup(E681,contacts!B:B,contacts!A:A),"")</f>
        <v/>
      </c>
      <c r="G681" s="19"/>
      <c r="H681" s="8" t="str">
        <f aca="false">IFERROR(__xludf.dummyfunction("IFERROR(INDEX(FILTER(addresses!B:B, (addresses!A:A=F681)*(addresses!C:C=G681)), 1), """")"),"")</f>
        <v/>
      </c>
      <c r="J681" s="10"/>
    </row>
    <row r="682" customFormat="false" ht="15.75" hidden="false" customHeight="false" outlineLevel="0" collapsed="false">
      <c r="B682" s="6" t="str">
        <f aca="false" t="array" ref="B682:B682">IFERROR(xlookup(F682,contacts!A:A,contacts!C:C),"")</f>
        <v/>
      </c>
      <c r="E682" s="19"/>
      <c r="F682" s="8" t="str">
        <f aca="false" t="array" ref="F682:F682">IFERROR(xlookup(E682,contacts!B:B,contacts!A:A),"")</f>
        <v/>
      </c>
      <c r="G682" s="19"/>
      <c r="H682" s="8" t="str">
        <f aca="false">IFERROR(__xludf.dummyfunction("IFERROR(INDEX(FILTER(addresses!B:B, (addresses!A:A=F682)*(addresses!C:C=G682)), 1), """")"),"")</f>
        <v/>
      </c>
      <c r="J682" s="10"/>
    </row>
    <row r="683" customFormat="false" ht="15.75" hidden="false" customHeight="false" outlineLevel="0" collapsed="false">
      <c r="B683" s="6" t="str">
        <f aca="false" t="array" ref="B683:B683">IFERROR(xlookup(F683,contacts!A:A,contacts!C:C),"")</f>
        <v/>
      </c>
      <c r="E683" s="19"/>
      <c r="F683" s="8" t="str">
        <f aca="false" t="array" ref="F683:F683">IFERROR(xlookup(E683,contacts!B:B,contacts!A:A),"")</f>
        <v/>
      </c>
      <c r="G683" s="19"/>
      <c r="H683" s="8" t="str">
        <f aca="false">IFERROR(__xludf.dummyfunction("IFERROR(INDEX(FILTER(addresses!B:B, (addresses!A:A=F683)*(addresses!C:C=G683)), 1), """")"),"")</f>
        <v/>
      </c>
      <c r="J683" s="10"/>
    </row>
    <row r="684" customFormat="false" ht="15.75" hidden="false" customHeight="false" outlineLevel="0" collapsed="false">
      <c r="B684" s="6" t="str">
        <f aca="false" t="array" ref="B684:B684">IFERROR(xlookup(F684,contacts!A:A,contacts!C:C),"")</f>
        <v/>
      </c>
      <c r="E684" s="19"/>
      <c r="F684" s="8" t="str">
        <f aca="false" t="array" ref="F684:F684">IFERROR(xlookup(E684,contacts!B:B,contacts!A:A),"")</f>
        <v/>
      </c>
      <c r="G684" s="19"/>
      <c r="H684" s="8" t="str">
        <f aca="false">IFERROR(__xludf.dummyfunction("IFERROR(INDEX(FILTER(addresses!B:B, (addresses!A:A=F684)*(addresses!C:C=G684)), 1), """")"),"")</f>
        <v/>
      </c>
      <c r="J684" s="10"/>
    </row>
    <row r="685" customFormat="false" ht="15.75" hidden="false" customHeight="false" outlineLevel="0" collapsed="false">
      <c r="B685" s="6" t="str">
        <f aca="false" t="array" ref="B685:B685">IFERROR(xlookup(F685,contacts!A:A,contacts!C:C),"")</f>
        <v/>
      </c>
      <c r="E685" s="19"/>
      <c r="F685" s="8" t="str">
        <f aca="false" t="array" ref="F685:F685">IFERROR(xlookup(E685,contacts!B:B,contacts!A:A),"")</f>
        <v/>
      </c>
      <c r="G685" s="19"/>
      <c r="H685" s="8" t="str">
        <f aca="false">IFERROR(__xludf.dummyfunction("IFERROR(INDEX(FILTER(addresses!B:B, (addresses!A:A=F685)*(addresses!C:C=G685)), 1), """")"),"")</f>
        <v/>
      </c>
      <c r="J685" s="10"/>
    </row>
    <row r="686" customFormat="false" ht="15.75" hidden="false" customHeight="false" outlineLevel="0" collapsed="false">
      <c r="B686" s="6" t="str">
        <f aca="false" t="array" ref="B686:B686">IFERROR(xlookup(F686,contacts!A:A,contacts!C:C),"")</f>
        <v/>
      </c>
      <c r="E686" s="19"/>
      <c r="F686" s="8" t="str">
        <f aca="false" t="array" ref="F686:F686">IFERROR(xlookup(E686,contacts!B:B,contacts!A:A),"")</f>
        <v/>
      </c>
      <c r="G686" s="19"/>
      <c r="H686" s="8" t="str">
        <f aca="false">IFERROR(__xludf.dummyfunction("IFERROR(INDEX(FILTER(addresses!B:B, (addresses!A:A=F686)*(addresses!C:C=G686)), 1), """")"),"")</f>
        <v/>
      </c>
      <c r="J686" s="10"/>
    </row>
    <row r="687" customFormat="false" ht="15.75" hidden="false" customHeight="false" outlineLevel="0" collapsed="false">
      <c r="B687" s="6" t="str">
        <f aca="false" t="array" ref="B687:B687">IFERROR(xlookup(F687,contacts!A:A,contacts!C:C),"")</f>
        <v/>
      </c>
      <c r="E687" s="19"/>
      <c r="F687" s="8" t="str">
        <f aca="false" t="array" ref="F687:F687">IFERROR(xlookup(E687,contacts!B:B,contacts!A:A),"")</f>
        <v/>
      </c>
      <c r="G687" s="19"/>
      <c r="H687" s="8" t="str">
        <f aca="false">IFERROR(__xludf.dummyfunction("IFERROR(INDEX(FILTER(addresses!B:B, (addresses!A:A=F687)*(addresses!C:C=G687)), 1), """")"),"")</f>
        <v/>
      </c>
      <c r="J687" s="10"/>
    </row>
    <row r="688" customFormat="false" ht="15.75" hidden="false" customHeight="false" outlineLevel="0" collapsed="false">
      <c r="B688" s="6" t="str">
        <f aca="false" t="array" ref="B688:B688">IFERROR(xlookup(F688,contacts!A:A,contacts!C:C),"")</f>
        <v/>
      </c>
      <c r="E688" s="19"/>
      <c r="F688" s="8" t="str">
        <f aca="false" t="array" ref="F688:F688">IFERROR(xlookup(E688,contacts!B:B,contacts!A:A),"")</f>
        <v/>
      </c>
      <c r="G688" s="19"/>
      <c r="H688" s="8" t="str">
        <f aca="false">IFERROR(__xludf.dummyfunction("IFERROR(INDEX(FILTER(addresses!B:B, (addresses!A:A=F688)*(addresses!C:C=G688)), 1), """")"),"")</f>
        <v/>
      </c>
      <c r="J688" s="10"/>
    </row>
    <row r="689" customFormat="false" ht="15.75" hidden="false" customHeight="false" outlineLevel="0" collapsed="false">
      <c r="B689" s="6" t="str">
        <f aca="false" t="array" ref="B689:B689">IFERROR(xlookup(F689,contacts!A:A,contacts!C:C),"")</f>
        <v/>
      </c>
      <c r="E689" s="19"/>
      <c r="F689" s="8" t="str">
        <f aca="false" t="array" ref="F689:F689">IFERROR(xlookup(E689,contacts!B:B,contacts!A:A),"")</f>
        <v/>
      </c>
      <c r="G689" s="19"/>
      <c r="H689" s="8" t="str">
        <f aca="false">IFERROR(__xludf.dummyfunction("IFERROR(INDEX(FILTER(addresses!B:B, (addresses!A:A=F689)*(addresses!C:C=G689)), 1), """")"),"")</f>
        <v/>
      </c>
      <c r="J689" s="10"/>
    </row>
    <row r="690" customFormat="false" ht="15.75" hidden="false" customHeight="false" outlineLevel="0" collapsed="false">
      <c r="B690" s="6" t="str">
        <f aca="false" t="array" ref="B690:B690">IFERROR(xlookup(F690,contacts!A:A,contacts!C:C),"")</f>
        <v/>
      </c>
      <c r="E690" s="19"/>
      <c r="F690" s="8" t="str">
        <f aca="false" t="array" ref="F690:F690">IFERROR(xlookup(E690,contacts!B:B,contacts!A:A),"")</f>
        <v/>
      </c>
      <c r="G690" s="19"/>
      <c r="H690" s="8" t="str">
        <f aca="false">IFERROR(__xludf.dummyfunction("IFERROR(INDEX(FILTER(addresses!B:B, (addresses!A:A=F690)*(addresses!C:C=G690)), 1), """")"),"")</f>
        <v/>
      </c>
      <c r="J690" s="10"/>
    </row>
    <row r="691" customFormat="false" ht="15.75" hidden="false" customHeight="false" outlineLevel="0" collapsed="false">
      <c r="B691" s="6" t="str">
        <f aca="false" t="array" ref="B691:B691">IFERROR(xlookup(F691,contacts!A:A,contacts!C:C),"")</f>
        <v/>
      </c>
      <c r="E691" s="19"/>
      <c r="F691" s="8" t="str">
        <f aca="false" t="array" ref="F691:F691">IFERROR(xlookup(E691,contacts!B:B,contacts!A:A),"")</f>
        <v/>
      </c>
      <c r="G691" s="19"/>
      <c r="H691" s="8" t="str">
        <f aca="false">IFERROR(__xludf.dummyfunction("IFERROR(INDEX(FILTER(addresses!B:B, (addresses!A:A=F691)*(addresses!C:C=G691)), 1), """")"),"")</f>
        <v/>
      </c>
      <c r="J691" s="10"/>
    </row>
    <row r="692" customFormat="false" ht="15.75" hidden="false" customHeight="false" outlineLevel="0" collapsed="false">
      <c r="B692" s="6" t="str">
        <f aca="false" t="array" ref="B692:B692">IFERROR(xlookup(F692,contacts!A:A,contacts!C:C),"")</f>
        <v/>
      </c>
      <c r="E692" s="19"/>
      <c r="F692" s="8" t="str">
        <f aca="false" t="array" ref="F692:F692">IFERROR(xlookup(E692,contacts!B:B,contacts!A:A),"")</f>
        <v/>
      </c>
      <c r="G692" s="19"/>
      <c r="H692" s="8" t="str">
        <f aca="false">IFERROR(__xludf.dummyfunction("IFERROR(INDEX(FILTER(addresses!B:B, (addresses!A:A=F692)*(addresses!C:C=G692)), 1), """")"),"")</f>
        <v/>
      </c>
      <c r="J692" s="10"/>
    </row>
    <row r="693" customFormat="false" ht="15.75" hidden="false" customHeight="false" outlineLevel="0" collapsed="false">
      <c r="B693" s="6" t="str">
        <f aca="false" t="array" ref="B693:B693">IFERROR(xlookup(F693,contacts!A:A,contacts!C:C),"")</f>
        <v/>
      </c>
      <c r="E693" s="19"/>
      <c r="F693" s="8" t="str">
        <f aca="false" t="array" ref="F693:F693">IFERROR(xlookup(E693,contacts!B:B,contacts!A:A),"")</f>
        <v/>
      </c>
      <c r="G693" s="19"/>
      <c r="H693" s="8" t="str">
        <f aca="false">IFERROR(__xludf.dummyfunction("IFERROR(INDEX(FILTER(addresses!B:B, (addresses!A:A=F693)*(addresses!C:C=G693)), 1), """")"),"")</f>
        <v/>
      </c>
      <c r="J693" s="10"/>
    </row>
    <row r="694" customFormat="false" ht="15.75" hidden="false" customHeight="false" outlineLevel="0" collapsed="false">
      <c r="B694" s="6" t="str">
        <f aca="false" t="array" ref="B694:B694">IFERROR(xlookup(F694,contacts!A:A,contacts!C:C),"")</f>
        <v/>
      </c>
      <c r="E694" s="19"/>
      <c r="F694" s="8" t="str">
        <f aca="false" t="array" ref="F694:F694">IFERROR(xlookup(E694,contacts!B:B,contacts!A:A),"")</f>
        <v/>
      </c>
      <c r="G694" s="19"/>
      <c r="H694" s="8" t="str">
        <f aca="false">IFERROR(__xludf.dummyfunction("IFERROR(INDEX(FILTER(addresses!B:B, (addresses!A:A=F694)*(addresses!C:C=G694)), 1), """")"),"")</f>
        <v/>
      </c>
      <c r="J694" s="10"/>
    </row>
    <row r="695" customFormat="false" ht="15.75" hidden="false" customHeight="false" outlineLevel="0" collapsed="false">
      <c r="B695" s="6" t="str">
        <f aca="false" t="array" ref="B695:B695">IFERROR(xlookup(F695,contacts!A:A,contacts!C:C),"")</f>
        <v/>
      </c>
      <c r="E695" s="19"/>
      <c r="F695" s="8" t="str">
        <f aca="false" t="array" ref="F695:F695">IFERROR(xlookup(E695,contacts!B:B,contacts!A:A),"")</f>
        <v/>
      </c>
      <c r="G695" s="19"/>
      <c r="H695" s="8" t="str">
        <f aca="false">IFERROR(__xludf.dummyfunction("IFERROR(INDEX(FILTER(addresses!B:B, (addresses!A:A=F695)*(addresses!C:C=G695)), 1), """")"),"")</f>
        <v/>
      </c>
      <c r="J695" s="10"/>
    </row>
    <row r="696" customFormat="false" ht="15.75" hidden="false" customHeight="false" outlineLevel="0" collapsed="false">
      <c r="B696" s="6" t="str">
        <f aca="false" t="array" ref="B696:B696">IFERROR(xlookup(F696,contacts!A:A,contacts!C:C),"")</f>
        <v/>
      </c>
      <c r="E696" s="19"/>
      <c r="F696" s="8" t="str">
        <f aca="false" t="array" ref="F696:F696">IFERROR(xlookup(E696,contacts!B:B,contacts!A:A),"")</f>
        <v/>
      </c>
      <c r="G696" s="19"/>
      <c r="H696" s="8" t="str">
        <f aca="false">IFERROR(__xludf.dummyfunction("IFERROR(INDEX(FILTER(addresses!B:B, (addresses!A:A=F696)*(addresses!C:C=G696)), 1), """")"),"")</f>
        <v/>
      </c>
      <c r="J696" s="10"/>
    </row>
    <row r="697" customFormat="false" ht="15.75" hidden="false" customHeight="false" outlineLevel="0" collapsed="false">
      <c r="B697" s="6" t="str">
        <f aca="false" t="array" ref="B697:B697">IFERROR(xlookup(F697,contacts!A:A,contacts!C:C),"")</f>
        <v/>
      </c>
      <c r="E697" s="19"/>
      <c r="F697" s="8" t="str">
        <f aca="false" t="array" ref="F697:F697">IFERROR(xlookup(E697,contacts!B:B,contacts!A:A),"")</f>
        <v/>
      </c>
      <c r="G697" s="19"/>
      <c r="H697" s="8" t="str">
        <f aca="false">IFERROR(__xludf.dummyfunction("IFERROR(INDEX(FILTER(addresses!B:B, (addresses!A:A=F697)*(addresses!C:C=G697)), 1), """")"),"")</f>
        <v/>
      </c>
      <c r="J697" s="10"/>
    </row>
    <row r="698" customFormat="false" ht="15.75" hidden="false" customHeight="false" outlineLevel="0" collapsed="false">
      <c r="B698" s="6" t="str">
        <f aca="false" t="array" ref="B698:B698">IFERROR(xlookup(F698,contacts!A:A,contacts!C:C),"")</f>
        <v/>
      </c>
      <c r="E698" s="19"/>
      <c r="F698" s="8" t="str">
        <f aca="false" t="array" ref="F698:F698">IFERROR(xlookup(E698,contacts!B:B,contacts!A:A),"")</f>
        <v/>
      </c>
      <c r="G698" s="19"/>
      <c r="H698" s="8" t="str">
        <f aca="false">IFERROR(__xludf.dummyfunction("IFERROR(INDEX(FILTER(addresses!B:B, (addresses!A:A=F698)*(addresses!C:C=G698)), 1), """")"),"")</f>
        <v/>
      </c>
      <c r="J698" s="10"/>
    </row>
    <row r="699" customFormat="false" ht="15.75" hidden="false" customHeight="false" outlineLevel="0" collapsed="false">
      <c r="B699" s="6" t="str">
        <f aca="false" t="array" ref="B699:B699">IFERROR(xlookup(F699,contacts!A:A,contacts!C:C),"")</f>
        <v/>
      </c>
      <c r="E699" s="19"/>
      <c r="F699" s="8" t="str">
        <f aca="false" t="array" ref="F699:F699">IFERROR(xlookup(E699,contacts!B:B,contacts!A:A),"")</f>
        <v/>
      </c>
      <c r="G699" s="19"/>
      <c r="H699" s="8" t="str">
        <f aca="false">IFERROR(__xludf.dummyfunction("IFERROR(INDEX(FILTER(addresses!B:B, (addresses!A:A=F699)*(addresses!C:C=G699)), 1), """")"),"")</f>
        <v/>
      </c>
      <c r="J699" s="10"/>
    </row>
    <row r="700" customFormat="false" ht="15.75" hidden="false" customHeight="false" outlineLevel="0" collapsed="false">
      <c r="B700" s="6" t="str">
        <f aca="false" t="array" ref="B700:B700">IFERROR(xlookup(F700,contacts!A:A,contacts!C:C),"")</f>
        <v/>
      </c>
      <c r="E700" s="19"/>
      <c r="F700" s="8" t="str">
        <f aca="false" t="array" ref="F700:F700">IFERROR(xlookup(E700,contacts!B:B,contacts!A:A),"")</f>
        <v/>
      </c>
      <c r="G700" s="19"/>
      <c r="H700" s="8" t="str">
        <f aca="false">IFERROR(__xludf.dummyfunction("IFERROR(INDEX(FILTER(addresses!B:B, (addresses!A:A=F700)*(addresses!C:C=G700)), 1), """")"),"")</f>
        <v/>
      </c>
      <c r="J700" s="10"/>
    </row>
    <row r="701" customFormat="false" ht="15.75" hidden="false" customHeight="false" outlineLevel="0" collapsed="false">
      <c r="B701" s="6" t="str">
        <f aca="false" t="array" ref="B701:B701">IFERROR(xlookup(F701,contacts!A:A,contacts!C:C),"")</f>
        <v/>
      </c>
      <c r="E701" s="19"/>
      <c r="F701" s="8" t="str">
        <f aca="false" t="array" ref="F701:F701">IFERROR(xlookup(E701,contacts!B:B,contacts!A:A),"")</f>
        <v/>
      </c>
      <c r="G701" s="19"/>
      <c r="H701" s="8" t="str">
        <f aca="false">IFERROR(__xludf.dummyfunction("IFERROR(INDEX(FILTER(addresses!B:B, (addresses!A:A=F701)*(addresses!C:C=G701)), 1), """")"),"")</f>
        <v/>
      </c>
      <c r="J701" s="10"/>
    </row>
    <row r="702" customFormat="false" ht="15.75" hidden="false" customHeight="false" outlineLevel="0" collapsed="false">
      <c r="B702" s="6" t="str">
        <f aca="false" t="array" ref="B702:B702">IFERROR(xlookup(F702,contacts!A:A,contacts!C:C),"")</f>
        <v/>
      </c>
      <c r="E702" s="19"/>
      <c r="F702" s="8" t="str">
        <f aca="false" t="array" ref="F702:F702">IFERROR(xlookup(E702,contacts!B:B,contacts!A:A),"")</f>
        <v/>
      </c>
      <c r="G702" s="19"/>
      <c r="H702" s="8" t="str">
        <f aca="false">IFERROR(__xludf.dummyfunction("IFERROR(INDEX(FILTER(addresses!B:B, (addresses!A:A=F702)*(addresses!C:C=G702)), 1), """")"),"")</f>
        <v/>
      </c>
      <c r="J702" s="10"/>
    </row>
    <row r="703" customFormat="false" ht="15.75" hidden="false" customHeight="false" outlineLevel="0" collapsed="false">
      <c r="B703" s="6" t="str">
        <f aca="false" t="array" ref="B703:B703">IFERROR(xlookup(F703,contacts!A:A,contacts!C:C),"")</f>
        <v/>
      </c>
      <c r="E703" s="19"/>
      <c r="F703" s="8" t="str">
        <f aca="false" t="array" ref="F703:F703">IFERROR(xlookup(E703,contacts!B:B,contacts!A:A),"")</f>
        <v/>
      </c>
      <c r="G703" s="19"/>
      <c r="H703" s="8" t="str">
        <f aca="false">IFERROR(__xludf.dummyfunction("IFERROR(INDEX(FILTER(addresses!B:B, (addresses!A:A=F703)*(addresses!C:C=G703)), 1), """")"),"")</f>
        <v/>
      </c>
      <c r="J703" s="10"/>
    </row>
    <row r="704" customFormat="false" ht="15.75" hidden="false" customHeight="false" outlineLevel="0" collapsed="false">
      <c r="B704" s="6" t="str">
        <f aca="false" t="array" ref="B704:B704">IFERROR(xlookup(F704,contacts!A:A,contacts!C:C),"")</f>
        <v/>
      </c>
      <c r="E704" s="19"/>
      <c r="F704" s="8" t="str">
        <f aca="false" t="array" ref="F704:F704">IFERROR(xlookup(E704,contacts!B:B,contacts!A:A),"")</f>
        <v/>
      </c>
      <c r="G704" s="19"/>
      <c r="H704" s="8" t="str">
        <f aca="false">IFERROR(__xludf.dummyfunction("IFERROR(INDEX(FILTER(addresses!B:B, (addresses!A:A=F704)*(addresses!C:C=G704)), 1), """")"),"")</f>
        <v/>
      </c>
      <c r="J704" s="10"/>
    </row>
    <row r="705" customFormat="false" ht="15.75" hidden="false" customHeight="false" outlineLevel="0" collapsed="false">
      <c r="B705" s="6" t="str">
        <f aca="false" t="array" ref="B705:B705">IFERROR(xlookup(F705,contacts!A:A,contacts!C:C),"")</f>
        <v/>
      </c>
      <c r="E705" s="19"/>
      <c r="F705" s="8" t="str">
        <f aca="false" t="array" ref="F705:F705">IFERROR(xlookup(E705,contacts!B:B,contacts!A:A),"")</f>
        <v/>
      </c>
      <c r="G705" s="19"/>
      <c r="H705" s="8" t="str">
        <f aca="false">IFERROR(__xludf.dummyfunction("IFERROR(INDEX(FILTER(addresses!B:B, (addresses!A:A=F705)*(addresses!C:C=G705)), 1), """")"),"")</f>
        <v/>
      </c>
      <c r="J705" s="10"/>
    </row>
    <row r="706" customFormat="false" ht="15.75" hidden="false" customHeight="false" outlineLevel="0" collapsed="false">
      <c r="B706" s="6" t="str">
        <f aca="false" t="array" ref="B706:B706">IFERROR(xlookup(F706,contacts!A:A,contacts!C:C),"")</f>
        <v/>
      </c>
      <c r="E706" s="19"/>
      <c r="F706" s="8" t="str">
        <f aca="false" t="array" ref="F706:F706">IFERROR(xlookup(E706,contacts!B:B,contacts!A:A),"")</f>
        <v/>
      </c>
      <c r="G706" s="19"/>
      <c r="H706" s="8" t="str">
        <f aca="false">IFERROR(__xludf.dummyfunction("IFERROR(INDEX(FILTER(addresses!B:B, (addresses!A:A=F706)*(addresses!C:C=G706)), 1), """")"),"")</f>
        <v/>
      </c>
      <c r="J706" s="10"/>
    </row>
    <row r="707" customFormat="false" ht="15.75" hidden="false" customHeight="false" outlineLevel="0" collapsed="false">
      <c r="B707" s="6" t="str">
        <f aca="false" t="array" ref="B707:B707">IFERROR(xlookup(F707,contacts!A:A,contacts!C:C),"")</f>
        <v/>
      </c>
      <c r="E707" s="19"/>
      <c r="F707" s="8" t="str">
        <f aca="false" t="array" ref="F707:F707">IFERROR(xlookup(E707,contacts!B:B,contacts!A:A),"")</f>
        <v/>
      </c>
      <c r="G707" s="19"/>
      <c r="H707" s="8" t="str">
        <f aca="false">IFERROR(__xludf.dummyfunction("IFERROR(INDEX(FILTER(addresses!B:B, (addresses!A:A=F707)*(addresses!C:C=G707)), 1), """")"),"")</f>
        <v/>
      </c>
      <c r="J707" s="10"/>
    </row>
    <row r="708" customFormat="false" ht="15.75" hidden="false" customHeight="false" outlineLevel="0" collapsed="false">
      <c r="B708" s="6" t="str">
        <f aca="false" t="array" ref="B708:B708">IFERROR(xlookup(F708,contacts!A:A,contacts!C:C),"")</f>
        <v/>
      </c>
      <c r="E708" s="19"/>
      <c r="F708" s="8" t="str">
        <f aca="false" t="array" ref="F708:F708">IFERROR(xlookup(E708,contacts!B:B,contacts!A:A),"")</f>
        <v/>
      </c>
      <c r="G708" s="19"/>
      <c r="H708" s="8" t="str">
        <f aca="false">IFERROR(__xludf.dummyfunction("IFERROR(INDEX(FILTER(addresses!B:B, (addresses!A:A=F708)*(addresses!C:C=G708)), 1), """")"),"")</f>
        <v/>
      </c>
      <c r="J708" s="10"/>
    </row>
    <row r="709" customFormat="false" ht="15.75" hidden="false" customHeight="false" outlineLevel="0" collapsed="false">
      <c r="B709" s="6" t="str">
        <f aca="false" t="array" ref="B709:B709">IFERROR(xlookup(F709,contacts!A:A,contacts!C:C),"")</f>
        <v/>
      </c>
      <c r="E709" s="19"/>
      <c r="F709" s="8" t="str">
        <f aca="false" t="array" ref="F709:F709">IFERROR(xlookup(E709,contacts!B:B,contacts!A:A),"")</f>
        <v/>
      </c>
      <c r="G709" s="19"/>
      <c r="H709" s="8" t="str">
        <f aca="false">IFERROR(__xludf.dummyfunction("IFERROR(INDEX(FILTER(addresses!B:B, (addresses!A:A=F709)*(addresses!C:C=G709)), 1), """")"),"")</f>
        <v/>
      </c>
      <c r="J709" s="10"/>
    </row>
    <row r="710" customFormat="false" ht="15.75" hidden="false" customHeight="false" outlineLevel="0" collapsed="false">
      <c r="B710" s="6" t="str">
        <f aca="false" t="array" ref="B710:B710">IFERROR(xlookup(F710,contacts!A:A,contacts!C:C),"")</f>
        <v/>
      </c>
      <c r="E710" s="19"/>
      <c r="F710" s="8" t="str">
        <f aca="false" t="array" ref="F710:F710">IFERROR(xlookup(E710,contacts!B:B,contacts!A:A),"")</f>
        <v/>
      </c>
      <c r="G710" s="19"/>
      <c r="H710" s="8" t="str">
        <f aca="false">IFERROR(__xludf.dummyfunction("IFERROR(INDEX(FILTER(addresses!B:B, (addresses!A:A=F710)*(addresses!C:C=G710)), 1), """")"),"")</f>
        <v/>
      </c>
      <c r="J710" s="10"/>
    </row>
    <row r="711" customFormat="false" ht="15.75" hidden="false" customHeight="false" outlineLevel="0" collapsed="false">
      <c r="B711" s="6" t="str">
        <f aca="false" t="array" ref="B711:B711">IFERROR(xlookup(F711,contacts!A:A,contacts!C:C),"")</f>
        <v/>
      </c>
      <c r="E711" s="19"/>
      <c r="F711" s="8" t="str">
        <f aca="false" t="array" ref="F711:F711">IFERROR(xlookup(E711,contacts!B:B,contacts!A:A),"")</f>
        <v/>
      </c>
      <c r="G711" s="19"/>
      <c r="H711" s="8" t="str">
        <f aca="false">IFERROR(__xludf.dummyfunction("IFERROR(INDEX(FILTER(addresses!B:B, (addresses!A:A=F711)*(addresses!C:C=G711)), 1), """")"),"")</f>
        <v/>
      </c>
      <c r="J711" s="10"/>
    </row>
    <row r="712" customFormat="false" ht="15.75" hidden="false" customHeight="false" outlineLevel="0" collapsed="false">
      <c r="B712" s="6" t="str">
        <f aca="false" t="array" ref="B712:B712">IFERROR(xlookup(F712,contacts!A:A,contacts!C:C),"")</f>
        <v/>
      </c>
      <c r="E712" s="19"/>
      <c r="F712" s="8" t="str">
        <f aca="false" t="array" ref="F712:F712">IFERROR(xlookup(E712,contacts!B:B,contacts!A:A),"")</f>
        <v/>
      </c>
      <c r="G712" s="19"/>
      <c r="H712" s="8" t="str">
        <f aca="false">IFERROR(__xludf.dummyfunction("IFERROR(INDEX(FILTER(addresses!B:B, (addresses!A:A=F712)*(addresses!C:C=G712)), 1), """")"),"")</f>
        <v/>
      </c>
      <c r="J712" s="10"/>
    </row>
    <row r="713" customFormat="false" ht="15.75" hidden="false" customHeight="false" outlineLevel="0" collapsed="false">
      <c r="B713" s="6" t="str">
        <f aca="false" t="array" ref="B713:B713">IFERROR(xlookup(F713,contacts!A:A,contacts!C:C),"")</f>
        <v/>
      </c>
      <c r="E713" s="19"/>
      <c r="F713" s="8" t="str">
        <f aca="false" t="array" ref="F713:F713">IFERROR(xlookup(E713,contacts!B:B,contacts!A:A),"")</f>
        <v/>
      </c>
      <c r="G713" s="19"/>
      <c r="H713" s="8" t="str">
        <f aca="false">IFERROR(__xludf.dummyfunction("IFERROR(INDEX(FILTER(addresses!B:B, (addresses!A:A=F713)*(addresses!C:C=G713)), 1), """")"),"")</f>
        <v/>
      </c>
      <c r="J713" s="10"/>
    </row>
    <row r="714" customFormat="false" ht="15.75" hidden="false" customHeight="false" outlineLevel="0" collapsed="false">
      <c r="B714" s="6" t="str">
        <f aca="false" t="array" ref="B714:B714">IFERROR(xlookup(F714,contacts!A:A,contacts!C:C),"")</f>
        <v/>
      </c>
      <c r="E714" s="19"/>
      <c r="F714" s="8" t="str">
        <f aca="false" t="array" ref="F714:F714">IFERROR(xlookup(E714,contacts!B:B,contacts!A:A),"")</f>
        <v/>
      </c>
      <c r="G714" s="19"/>
      <c r="H714" s="8" t="str">
        <f aca="false">IFERROR(__xludf.dummyfunction("IFERROR(INDEX(FILTER(addresses!B:B, (addresses!A:A=F714)*(addresses!C:C=G714)), 1), """")"),"")</f>
        <v/>
      </c>
      <c r="J714" s="10"/>
    </row>
    <row r="715" customFormat="false" ht="15.75" hidden="false" customHeight="false" outlineLevel="0" collapsed="false">
      <c r="B715" s="6" t="str">
        <f aca="false" t="array" ref="B715:B715">IFERROR(xlookup(F715,contacts!A:A,contacts!C:C),"")</f>
        <v/>
      </c>
      <c r="E715" s="19"/>
      <c r="F715" s="8" t="str">
        <f aca="false" t="array" ref="F715:F715">IFERROR(xlookup(E715,contacts!B:B,contacts!A:A),"")</f>
        <v/>
      </c>
      <c r="G715" s="19"/>
      <c r="H715" s="8" t="str">
        <f aca="false">IFERROR(__xludf.dummyfunction("IFERROR(INDEX(FILTER(addresses!B:B, (addresses!A:A=F715)*(addresses!C:C=G715)), 1), """")"),"")</f>
        <v/>
      </c>
      <c r="J715" s="10"/>
    </row>
    <row r="716" customFormat="false" ht="15.75" hidden="false" customHeight="false" outlineLevel="0" collapsed="false">
      <c r="B716" s="6" t="str">
        <f aca="false" t="array" ref="B716:B716">IFERROR(xlookup(F716,contacts!A:A,contacts!C:C),"")</f>
        <v/>
      </c>
      <c r="E716" s="19"/>
      <c r="F716" s="8" t="str">
        <f aca="false" t="array" ref="F716:F716">IFERROR(xlookup(E716,contacts!B:B,contacts!A:A),"")</f>
        <v/>
      </c>
      <c r="G716" s="19"/>
      <c r="H716" s="8" t="str">
        <f aca="false">IFERROR(__xludf.dummyfunction("IFERROR(INDEX(FILTER(addresses!B:B, (addresses!A:A=F716)*(addresses!C:C=G716)), 1), """")"),"")</f>
        <v/>
      </c>
      <c r="J716" s="10"/>
    </row>
    <row r="717" customFormat="false" ht="15.75" hidden="false" customHeight="false" outlineLevel="0" collapsed="false">
      <c r="B717" s="6" t="str">
        <f aca="false" t="array" ref="B717:B717">IFERROR(xlookup(F717,contacts!A:A,contacts!C:C),"")</f>
        <v/>
      </c>
      <c r="E717" s="19"/>
      <c r="F717" s="8" t="str">
        <f aca="false" t="array" ref="F717:F717">IFERROR(xlookup(E717,contacts!B:B,contacts!A:A),"")</f>
        <v/>
      </c>
      <c r="G717" s="19"/>
      <c r="H717" s="8" t="str">
        <f aca="false">IFERROR(__xludf.dummyfunction("IFERROR(INDEX(FILTER(addresses!B:B, (addresses!A:A=F717)*(addresses!C:C=G717)), 1), """")"),"")</f>
        <v/>
      </c>
      <c r="J717" s="10"/>
    </row>
    <row r="718" customFormat="false" ht="15.75" hidden="false" customHeight="false" outlineLevel="0" collapsed="false">
      <c r="B718" s="6" t="str">
        <f aca="false" t="array" ref="B718:B718">IFERROR(xlookup(F718,contacts!A:A,contacts!C:C),"")</f>
        <v/>
      </c>
      <c r="E718" s="19"/>
      <c r="F718" s="8" t="str">
        <f aca="false" t="array" ref="F718:F718">IFERROR(xlookup(E718,contacts!B:B,contacts!A:A),"")</f>
        <v/>
      </c>
      <c r="G718" s="19"/>
      <c r="H718" s="8" t="str">
        <f aca="false">IFERROR(__xludf.dummyfunction("IFERROR(INDEX(FILTER(addresses!B:B, (addresses!A:A=F718)*(addresses!C:C=G718)), 1), """")"),"")</f>
        <v/>
      </c>
      <c r="J718" s="10"/>
    </row>
    <row r="719" customFormat="false" ht="15.75" hidden="false" customHeight="false" outlineLevel="0" collapsed="false">
      <c r="B719" s="6" t="str">
        <f aca="false" t="array" ref="B719:B719">IFERROR(xlookup(F719,contacts!A:A,contacts!C:C),"")</f>
        <v/>
      </c>
      <c r="E719" s="19"/>
      <c r="F719" s="8" t="str">
        <f aca="false" t="array" ref="F719:F719">IFERROR(xlookup(E719,contacts!B:B,contacts!A:A),"")</f>
        <v/>
      </c>
      <c r="G719" s="19"/>
      <c r="H719" s="8" t="str">
        <f aca="false">IFERROR(__xludf.dummyfunction("IFERROR(INDEX(FILTER(addresses!B:B, (addresses!A:A=F719)*(addresses!C:C=G719)), 1), """")"),"")</f>
        <v/>
      </c>
      <c r="J719" s="10"/>
    </row>
    <row r="720" customFormat="false" ht="15.75" hidden="false" customHeight="false" outlineLevel="0" collapsed="false">
      <c r="B720" s="6" t="str">
        <f aca="false" t="array" ref="B720:B720">IFERROR(xlookup(F720,contacts!A:A,contacts!C:C),"")</f>
        <v/>
      </c>
      <c r="E720" s="19"/>
      <c r="F720" s="8" t="str">
        <f aca="false" t="array" ref="F720:F720">IFERROR(xlookup(E720,contacts!B:B,contacts!A:A),"")</f>
        <v/>
      </c>
      <c r="G720" s="19"/>
      <c r="H720" s="8" t="str">
        <f aca="false">IFERROR(__xludf.dummyfunction("IFERROR(INDEX(FILTER(addresses!B:B, (addresses!A:A=F720)*(addresses!C:C=G720)), 1), """")"),"")</f>
        <v/>
      </c>
      <c r="J720" s="10"/>
    </row>
    <row r="721" customFormat="false" ht="15.75" hidden="false" customHeight="false" outlineLevel="0" collapsed="false">
      <c r="B721" s="6" t="str">
        <f aca="false" t="array" ref="B721:B721">IFERROR(xlookup(F721,contacts!A:A,contacts!C:C),"")</f>
        <v/>
      </c>
      <c r="E721" s="19"/>
      <c r="F721" s="8" t="str">
        <f aca="false" t="array" ref="F721:F721">IFERROR(xlookup(E721,contacts!B:B,contacts!A:A),"")</f>
        <v/>
      </c>
      <c r="G721" s="19"/>
      <c r="H721" s="8" t="str">
        <f aca="false">IFERROR(__xludf.dummyfunction("IFERROR(INDEX(FILTER(addresses!B:B, (addresses!A:A=F721)*(addresses!C:C=G721)), 1), """")"),"")</f>
        <v/>
      </c>
      <c r="J721" s="10"/>
    </row>
    <row r="722" customFormat="false" ht="15.75" hidden="false" customHeight="false" outlineLevel="0" collapsed="false">
      <c r="B722" s="6" t="str">
        <f aca="false" t="array" ref="B722:B722">IFERROR(xlookup(F722,contacts!A:A,contacts!C:C),"")</f>
        <v/>
      </c>
      <c r="E722" s="19"/>
      <c r="F722" s="8" t="str">
        <f aca="false" t="array" ref="F722:F722">IFERROR(xlookup(E722,contacts!B:B,contacts!A:A),"")</f>
        <v/>
      </c>
      <c r="G722" s="19"/>
      <c r="H722" s="8" t="str">
        <f aca="false">IFERROR(__xludf.dummyfunction("IFERROR(INDEX(FILTER(addresses!B:B, (addresses!A:A=F722)*(addresses!C:C=G722)), 1), """")"),"")</f>
        <v/>
      </c>
      <c r="J722" s="10"/>
    </row>
    <row r="723" customFormat="false" ht="15.75" hidden="false" customHeight="false" outlineLevel="0" collapsed="false">
      <c r="B723" s="6" t="str">
        <f aca="false" t="array" ref="B723:B723">IFERROR(xlookup(F723,contacts!A:A,contacts!C:C),"")</f>
        <v/>
      </c>
      <c r="E723" s="19"/>
      <c r="F723" s="8" t="str">
        <f aca="false" t="array" ref="F723:F723">IFERROR(xlookup(E723,contacts!B:B,contacts!A:A),"")</f>
        <v/>
      </c>
      <c r="G723" s="19"/>
      <c r="H723" s="8" t="str">
        <f aca="false">IFERROR(__xludf.dummyfunction("IFERROR(INDEX(FILTER(addresses!B:B, (addresses!A:A=F723)*(addresses!C:C=G723)), 1), """")"),"")</f>
        <v/>
      </c>
      <c r="J723" s="10"/>
    </row>
    <row r="724" customFormat="false" ht="15.75" hidden="false" customHeight="false" outlineLevel="0" collapsed="false">
      <c r="B724" s="6" t="str">
        <f aca="false" t="array" ref="B724:B724">IFERROR(xlookup(F724,contacts!A:A,contacts!C:C),"")</f>
        <v/>
      </c>
      <c r="E724" s="19"/>
      <c r="F724" s="8" t="str">
        <f aca="false" t="array" ref="F724:F724">IFERROR(xlookup(E724,contacts!B:B,contacts!A:A),"")</f>
        <v/>
      </c>
      <c r="G724" s="19"/>
      <c r="H724" s="8" t="str">
        <f aca="false">IFERROR(__xludf.dummyfunction("IFERROR(INDEX(FILTER(addresses!B:B, (addresses!A:A=F724)*(addresses!C:C=G724)), 1), """")"),"")</f>
        <v/>
      </c>
      <c r="J724" s="10"/>
    </row>
    <row r="725" customFormat="false" ht="15.75" hidden="false" customHeight="false" outlineLevel="0" collapsed="false">
      <c r="B725" s="6" t="str">
        <f aca="false" t="array" ref="B725:B725">IFERROR(xlookup(F725,contacts!A:A,contacts!C:C),"")</f>
        <v/>
      </c>
      <c r="E725" s="19"/>
      <c r="F725" s="8" t="str">
        <f aca="false" t="array" ref="F725:F725">IFERROR(xlookup(E725,contacts!B:B,contacts!A:A),"")</f>
        <v/>
      </c>
      <c r="G725" s="19"/>
      <c r="H725" s="8" t="str">
        <f aca="false">IFERROR(__xludf.dummyfunction("IFERROR(INDEX(FILTER(addresses!B:B, (addresses!A:A=F725)*(addresses!C:C=G725)), 1), """")"),"")</f>
        <v/>
      </c>
      <c r="J725" s="10"/>
    </row>
    <row r="726" customFormat="false" ht="15.75" hidden="false" customHeight="false" outlineLevel="0" collapsed="false">
      <c r="B726" s="6" t="str">
        <f aca="false" t="array" ref="B726:B726">IFERROR(xlookup(F726,contacts!A:A,contacts!C:C),"")</f>
        <v/>
      </c>
      <c r="E726" s="19"/>
      <c r="F726" s="8" t="str">
        <f aca="false" t="array" ref="F726:F726">IFERROR(xlookup(E726,contacts!B:B,contacts!A:A),"")</f>
        <v/>
      </c>
      <c r="G726" s="19"/>
      <c r="H726" s="8" t="str">
        <f aca="false">IFERROR(__xludf.dummyfunction("IFERROR(INDEX(FILTER(addresses!B:B, (addresses!A:A=F726)*(addresses!C:C=G726)), 1), """")"),"")</f>
        <v/>
      </c>
      <c r="J726" s="10"/>
    </row>
    <row r="727" customFormat="false" ht="15.75" hidden="false" customHeight="false" outlineLevel="0" collapsed="false">
      <c r="B727" s="6" t="str">
        <f aca="false" t="array" ref="B727:B727">IFERROR(xlookup(F727,contacts!A:A,contacts!C:C),"")</f>
        <v/>
      </c>
      <c r="E727" s="19"/>
      <c r="F727" s="8" t="str">
        <f aca="false" t="array" ref="F727:F727">IFERROR(xlookup(E727,contacts!B:B,contacts!A:A),"")</f>
        <v/>
      </c>
      <c r="G727" s="19"/>
      <c r="H727" s="8" t="str">
        <f aca="false">IFERROR(__xludf.dummyfunction("IFERROR(INDEX(FILTER(addresses!B:B, (addresses!A:A=F727)*(addresses!C:C=G727)), 1), """")"),"")</f>
        <v/>
      </c>
      <c r="J727" s="10"/>
    </row>
    <row r="728" customFormat="false" ht="15.75" hidden="false" customHeight="false" outlineLevel="0" collapsed="false">
      <c r="B728" s="6" t="str">
        <f aca="false" t="array" ref="B728:B728">IFERROR(xlookup(F728,contacts!A:A,contacts!C:C),"")</f>
        <v/>
      </c>
      <c r="E728" s="19"/>
      <c r="F728" s="8" t="str">
        <f aca="false" t="array" ref="F728:F728">IFERROR(xlookup(E728,contacts!B:B,contacts!A:A),"")</f>
        <v/>
      </c>
      <c r="G728" s="19"/>
      <c r="H728" s="8" t="str">
        <f aca="false">IFERROR(__xludf.dummyfunction("IFERROR(INDEX(FILTER(addresses!B:B, (addresses!A:A=F728)*(addresses!C:C=G728)), 1), """")"),"")</f>
        <v/>
      </c>
      <c r="J728" s="10"/>
    </row>
    <row r="729" customFormat="false" ht="15.75" hidden="false" customHeight="false" outlineLevel="0" collapsed="false">
      <c r="B729" s="6" t="str">
        <f aca="false" t="array" ref="B729:B729">IFERROR(xlookup(F729,contacts!A:A,contacts!C:C),"")</f>
        <v/>
      </c>
      <c r="E729" s="19"/>
      <c r="F729" s="8" t="str">
        <f aca="false" t="array" ref="F729:F729">IFERROR(xlookup(E729,contacts!B:B,contacts!A:A),"")</f>
        <v/>
      </c>
      <c r="G729" s="19"/>
      <c r="H729" s="8" t="str">
        <f aca="false">IFERROR(__xludf.dummyfunction("IFERROR(INDEX(FILTER(addresses!B:B, (addresses!A:A=F729)*(addresses!C:C=G729)), 1), """")"),"")</f>
        <v/>
      </c>
      <c r="J729" s="10"/>
    </row>
    <row r="730" customFormat="false" ht="15.75" hidden="false" customHeight="false" outlineLevel="0" collapsed="false">
      <c r="B730" s="6" t="str">
        <f aca="false" t="array" ref="B730:B730">IFERROR(xlookup(F730,contacts!A:A,contacts!C:C),"")</f>
        <v/>
      </c>
      <c r="E730" s="19"/>
      <c r="F730" s="8" t="str">
        <f aca="false" t="array" ref="F730:F730">IFERROR(xlookup(E730,contacts!B:B,contacts!A:A),"")</f>
        <v/>
      </c>
      <c r="G730" s="19"/>
      <c r="H730" s="8" t="str">
        <f aca="false">IFERROR(__xludf.dummyfunction("IFERROR(INDEX(FILTER(addresses!B:B, (addresses!A:A=F730)*(addresses!C:C=G730)), 1), """")"),"")</f>
        <v/>
      </c>
      <c r="J730" s="10"/>
    </row>
    <row r="731" customFormat="false" ht="15.75" hidden="false" customHeight="false" outlineLevel="0" collapsed="false">
      <c r="B731" s="6" t="str">
        <f aca="false" t="array" ref="B731:B731">IFERROR(xlookup(F731,contacts!A:A,contacts!C:C),"")</f>
        <v/>
      </c>
      <c r="E731" s="19"/>
      <c r="F731" s="8" t="str">
        <f aca="false" t="array" ref="F731:F731">IFERROR(xlookup(E731,contacts!B:B,contacts!A:A),"")</f>
        <v/>
      </c>
      <c r="G731" s="19"/>
      <c r="H731" s="8" t="str">
        <f aca="false">IFERROR(__xludf.dummyfunction("IFERROR(INDEX(FILTER(addresses!B:B, (addresses!A:A=F731)*(addresses!C:C=G731)), 1), """")"),"")</f>
        <v/>
      </c>
      <c r="J731" s="10"/>
    </row>
    <row r="732" customFormat="false" ht="15.75" hidden="false" customHeight="false" outlineLevel="0" collapsed="false">
      <c r="B732" s="6" t="str">
        <f aca="false" t="array" ref="B732:B732">IFERROR(xlookup(F732,contacts!A:A,contacts!C:C),"")</f>
        <v/>
      </c>
      <c r="E732" s="19"/>
      <c r="F732" s="8" t="str">
        <f aca="false" t="array" ref="F732:F732">IFERROR(xlookup(E732,contacts!B:B,contacts!A:A),"")</f>
        <v/>
      </c>
      <c r="G732" s="19"/>
      <c r="H732" s="8" t="str">
        <f aca="false">IFERROR(__xludf.dummyfunction("IFERROR(INDEX(FILTER(addresses!B:B, (addresses!A:A=F732)*(addresses!C:C=G732)), 1), """")"),"")</f>
        <v/>
      </c>
      <c r="J732" s="10"/>
    </row>
    <row r="733" customFormat="false" ht="15.75" hidden="false" customHeight="false" outlineLevel="0" collapsed="false">
      <c r="B733" s="6" t="str">
        <f aca="false" t="array" ref="B733:B733">IFERROR(xlookup(F733,contacts!A:A,contacts!C:C),"")</f>
        <v/>
      </c>
      <c r="E733" s="19"/>
      <c r="F733" s="8" t="str">
        <f aca="false" t="array" ref="F733:F733">IFERROR(xlookup(E733,contacts!B:B,contacts!A:A),"")</f>
        <v/>
      </c>
      <c r="G733" s="19"/>
      <c r="H733" s="8" t="str">
        <f aca="false">IFERROR(__xludf.dummyfunction("IFERROR(INDEX(FILTER(addresses!B:B, (addresses!A:A=F733)*(addresses!C:C=G733)), 1), """")"),"")</f>
        <v/>
      </c>
      <c r="J733" s="10"/>
    </row>
    <row r="734" customFormat="false" ht="15.75" hidden="false" customHeight="false" outlineLevel="0" collapsed="false">
      <c r="B734" s="6" t="str">
        <f aca="false" t="array" ref="B734:B734">IFERROR(xlookup(F734,contacts!A:A,contacts!C:C),"")</f>
        <v/>
      </c>
      <c r="E734" s="19"/>
      <c r="F734" s="8" t="str">
        <f aca="false" t="array" ref="F734:F734">IFERROR(xlookup(E734,contacts!B:B,contacts!A:A),"")</f>
        <v/>
      </c>
      <c r="G734" s="19"/>
      <c r="H734" s="8" t="str">
        <f aca="false">IFERROR(__xludf.dummyfunction("IFERROR(INDEX(FILTER(addresses!B:B, (addresses!A:A=F734)*(addresses!C:C=G734)), 1), """")"),"")</f>
        <v/>
      </c>
      <c r="J734" s="10"/>
    </row>
    <row r="735" customFormat="false" ht="15.75" hidden="false" customHeight="false" outlineLevel="0" collapsed="false">
      <c r="B735" s="6" t="str">
        <f aca="false" t="array" ref="B735:B735">IFERROR(xlookup(F735,contacts!A:A,contacts!C:C),"")</f>
        <v/>
      </c>
      <c r="E735" s="19"/>
      <c r="F735" s="8" t="str">
        <f aca="false" t="array" ref="F735:F735">IFERROR(xlookup(E735,contacts!B:B,contacts!A:A),"")</f>
        <v/>
      </c>
      <c r="G735" s="19"/>
      <c r="H735" s="8" t="str">
        <f aca="false">IFERROR(__xludf.dummyfunction("IFERROR(INDEX(FILTER(addresses!B:B, (addresses!A:A=F735)*(addresses!C:C=G735)), 1), """")"),"")</f>
        <v/>
      </c>
      <c r="J735" s="10"/>
    </row>
    <row r="736" customFormat="false" ht="15.75" hidden="false" customHeight="false" outlineLevel="0" collapsed="false">
      <c r="B736" s="6" t="str">
        <f aca="false" t="array" ref="B736:B736">IFERROR(xlookup(F736,contacts!A:A,contacts!C:C),"")</f>
        <v/>
      </c>
      <c r="E736" s="19"/>
      <c r="F736" s="8" t="str">
        <f aca="false" t="array" ref="F736:F736">IFERROR(xlookup(E736,contacts!B:B,contacts!A:A),"")</f>
        <v/>
      </c>
      <c r="G736" s="19"/>
      <c r="H736" s="8" t="str">
        <f aca="false">IFERROR(__xludf.dummyfunction("IFERROR(INDEX(FILTER(addresses!B:B, (addresses!A:A=F736)*(addresses!C:C=G736)), 1), """")"),"")</f>
        <v/>
      </c>
      <c r="J736" s="10"/>
    </row>
    <row r="737" customFormat="false" ht="15.75" hidden="false" customHeight="false" outlineLevel="0" collapsed="false">
      <c r="B737" s="6" t="str">
        <f aca="false" t="array" ref="B737:B737">IFERROR(xlookup(F737,contacts!A:A,contacts!C:C),"")</f>
        <v/>
      </c>
      <c r="E737" s="19"/>
      <c r="F737" s="8" t="str">
        <f aca="false" t="array" ref="F737:F737">IFERROR(xlookup(E737,contacts!B:B,contacts!A:A),"")</f>
        <v/>
      </c>
      <c r="G737" s="19"/>
      <c r="H737" s="8" t="str">
        <f aca="false">IFERROR(__xludf.dummyfunction("IFERROR(INDEX(FILTER(addresses!B:B, (addresses!A:A=F737)*(addresses!C:C=G737)), 1), """")"),"")</f>
        <v/>
      </c>
      <c r="J737" s="10"/>
    </row>
    <row r="738" customFormat="false" ht="15.75" hidden="false" customHeight="false" outlineLevel="0" collapsed="false">
      <c r="B738" s="6" t="str">
        <f aca="false" t="array" ref="B738:B738">IFERROR(xlookup(F738,contacts!A:A,contacts!C:C),"")</f>
        <v/>
      </c>
      <c r="E738" s="19"/>
      <c r="F738" s="8" t="str">
        <f aca="false" t="array" ref="F738:F738">IFERROR(xlookup(E738,contacts!B:B,contacts!A:A),"")</f>
        <v/>
      </c>
      <c r="G738" s="19"/>
      <c r="H738" s="8" t="str">
        <f aca="false">IFERROR(__xludf.dummyfunction("IFERROR(INDEX(FILTER(addresses!B:B, (addresses!A:A=F738)*(addresses!C:C=G738)), 1), """")"),"")</f>
        <v/>
      </c>
      <c r="J738" s="10"/>
    </row>
    <row r="739" customFormat="false" ht="15.75" hidden="false" customHeight="false" outlineLevel="0" collapsed="false">
      <c r="B739" s="6" t="str">
        <f aca="false" t="array" ref="B739:B739">IFERROR(xlookup(F739,contacts!A:A,contacts!C:C),"")</f>
        <v/>
      </c>
      <c r="E739" s="19"/>
      <c r="F739" s="8" t="str">
        <f aca="false" t="array" ref="F739:F739">IFERROR(xlookup(E739,contacts!B:B,contacts!A:A),"")</f>
        <v/>
      </c>
      <c r="G739" s="19"/>
      <c r="H739" s="8" t="str">
        <f aca="false">IFERROR(__xludf.dummyfunction("IFERROR(INDEX(FILTER(addresses!B:B, (addresses!A:A=F739)*(addresses!C:C=G739)), 1), """")"),"")</f>
        <v/>
      </c>
      <c r="J739" s="10"/>
    </row>
    <row r="740" customFormat="false" ht="15.75" hidden="false" customHeight="false" outlineLevel="0" collapsed="false">
      <c r="B740" s="6" t="str">
        <f aca="false" t="array" ref="B740:B740">IFERROR(xlookup(F740,contacts!A:A,contacts!C:C),"")</f>
        <v/>
      </c>
      <c r="E740" s="19"/>
      <c r="F740" s="8" t="str">
        <f aca="false" t="array" ref="F740:F740">IFERROR(xlookup(E740,contacts!B:B,contacts!A:A),"")</f>
        <v/>
      </c>
      <c r="G740" s="19"/>
      <c r="H740" s="8" t="str">
        <f aca="false">IFERROR(__xludf.dummyfunction("IFERROR(INDEX(FILTER(addresses!B:B, (addresses!A:A=F740)*(addresses!C:C=G740)), 1), """")"),"")</f>
        <v/>
      </c>
      <c r="J740" s="10"/>
    </row>
    <row r="741" customFormat="false" ht="15.75" hidden="false" customHeight="false" outlineLevel="0" collapsed="false">
      <c r="B741" s="6" t="str">
        <f aca="false" t="array" ref="B741:B741">IFERROR(xlookup(F741,contacts!A:A,contacts!C:C),"")</f>
        <v/>
      </c>
      <c r="E741" s="19"/>
      <c r="F741" s="8" t="str">
        <f aca="false" t="array" ref="F741:F741">IFERROR(xlookup(E741,contacts!B:B,contacts!A:A),"")</f>
        <v/>
      </c>
      <c r="G741" s="19"/>
      <c r="H741" s="8" t="str">
        <f aca="false">IFERROR(__xludf.dummyfunction("IFERROR(INDEX(FILTER(addresses!B:B, (addresses!A:A=F741)*(addresses!C:C=G741)), 1), """")"),"")</f>
        <v/>
      </c>
      <c r="J741" s="10"/>
    </row>
    <row r="742" customFormat="false" ht="15.75" hidden="false" customHeight="false" outlineLevel="0" collapsed="false">
      <c r="B742" s="6" t="str">
        <f aca="false" t="array" ref="B742:B742">IFERROR(xlookup(F742,contacts!A:A,contacts!C:C),"")</f>
        <v/>
      </c>
      <c r="E742" s="19"/>
      <c r="F742" s="8" t="str">
        <f aca="false" t="array" ref="F742:F742">IFERROR(xlookup(E742,contacts!B:B,contacts!A:A),"")</f>
        <v/>
      </c>
      <c r="G742" s="19"/>
      <c r="H742" s="8" t="str">
        <f aca="false">IFERROR(__xludf.dummyfunction("IFERROR(INDEX(FILTER(addresses!B:B, (addresses!A:A=F742)*(addresses!C:C=G742)), 1), """")"),"")</f>
        <v/>
      </c>
      <c r="J742" s="10"/>
    </row>
    <row r="743" customFormat="false" ht="15.75" hidden="false" customHeight="false" outlineLevel="0" collapsed="false">
      <c r="B743" s="6" t="str">
        <f aca="false" t="array" ref="B743:B743">IFERROR(xlookup(F743,contacts!A:A,contacts!C:C),"")</f>
        <v/>
      </c>
      <c r="E743" s="19"/>
      <c r="F743" s="8" t="str">
        <f aca="false" t="array" ref="F743:F743">IFERROR(xlookup(E743,contacts!B:B,contacts!A:A),"")</f>
        <v/>
      </c>
      <c r="G743" s="19"/>
      <c r="H743" s="8" t="str">
        <f aca="false">IFERROR(__xludf.dummyfunction("IFERROR(INDEX(FILTER(addresses!B:B, (addresses!A:A=F743)*(addresses!C:C=G743)), 1), """")"),"")</f>
        <v/>
      </c>
      <c r="J743" s="10"/>
    </row>
    <row r="744" customFormat="false" ht="15.75" hidden="false" customHeight="false" outlineLevel="0" collapsed="false">
      <c r="B744" s="6" t="str">
        <f aca="false" t="array" ref="B744:B744">IFERROR(xlookup(F744,contacts!A:A,contacts!C:C),"")</f>
        <v/>
      </c>
      <c r="E744" s="19"/>
      <c r="F744" s="8" t="str">
        <f aca="false" t="array" ref="F744:F744">IFERROR(xlookup(E744,contacts!B:B,contacts!A:A),"")</f>
        <v/>
      </c>
      <c r="G744" s="19"/>
      <c r="H744" s="8" t="str">
        <f aca="false">IFERROR(__xludf.dummyfunction("IFERROR(INDEX(FILTER(addresses!B:B, (addresses!A:A=F744)*(addresses!C:C=G744)), 1), """")"),"")</f>
        <v/>
      </c>
      <c r="J744" s="10"/>
    </row>
    <row r="745" customFormat="false" ht="15.75" hidden="false" customHeight="false" outlineLevel="0" collapsed="false">
      <c r="B745" s="6" t="str">
        <f aca="false" t="array" ref="B745:B745">IFERROR(xlookup(F745,contacts!A:A,contacts!C:C),"")</f>
        <v/>
      </c>
      <c r="E745" s="19"/>
      <c r="F745" s="8" t="str">
        <f aca="false" t="array" ref="F745:F745">IFERROR(xlookup(E745,contacts!B:B,contacts!A:A),"")</f>
        <v/>
      </c>
      <c r="G745" s="19"/>
      <c r="H745" s="8" t="str">
        <f aca="false">IFERROR(__xludf.dummyfunction("IFERROR(INDEX(FILTER(addresses!B:B, (addresses!A:A=F745)*(addresses!C:C=G745)), 1), """")"),"")</f>
        <v/>
      </c>
      <c r="J745" s="10"/>
    </row>
    <row r="746" customFormat="false" ht="15.75" hidden="false" customHeight="false" outlineLevel="0" collapsed="false">
      <c r="B746" s="6" t="str">
        <f aca="false" t="array" ref="B746:B746">IFERROR(xlookup(F746,contacts!A:A,contacts!C:C),"")</f>
        <v/>
      </c>
      <c r="E746" s="19"/>
      <c r="F746" s="8" t="str">
        <f aca="false" t="array" ref="F746:F746">IFERROR(xlookup(E746,contacts!B:B,contacts!A:A),"")</f>
        <v/>
      </c>
      <c r="G746" s="19"/>
      <c r="H746" s="8" t="str">
        <f aca="false">IFERROR(__xludf.dummyfunction("IFERROR(INDEX(FILTER(addresses!B:B, (addresses!A:A=F746)*(addresses!C:C=G746)), 1), """")"),"")</f>
        <v/>
      </c>
      <c r="J746" s="10"/>
    </row>
    <row r="747" customFormat="false" ht="15.75" hidden="false" customHeight="false" outlineLevel="0" collapsed="false">
      <c r="B747" s="6" t="str">
        <f aca="false" t="array" ref="B747:B747">IFERROR(xlookup(F747,contacts!A:A,contacts!C:C),"")</f>
        <v/>
      </c>
      <c r="E747" s="19"/>
      <c r="F747" s="8" t="str">
        <f aca="false" t="array" ref="F747:F747">IFERROR(xlookup(E747,contacts!B:B,contacts!A:A),"")</f>
        <v/>
      </c>
      <c r="G747" s="19"/>
      <c r="H747" s="8" t="str">
        <f aca="false">IFERROR(__xludf.dummyfunction("IFERROR(INDEX(FILTER(addresses!B:B, (addresses!A:A=F747)*(addresses!C:C=G747)), 1), """")"),"")</f>
        <v/>
      </c>
      <c r="J747" s="10"/>
    </row>
    <row r="748" customFormat="false" ht="15.75" hidden="false" customHeight="false" outlineLevel="0" collapsed="false">
      <c r="B748" s="6" t="str">
        <f aca="false" t="array" ref="B748:B748">IFERROR(xlookup(F748,contacts!A:A,contacts!C:C),"")</f>
        <v/>
      </c>
      <c r="E748" s="19"/>
      <c r="F748" s="8" t="str">
        <f aca="false" t="array" ref="F748:F748">IFERROR(xlookup(E748,contacts!B:B,contacts!A:A),"")</f>
        <v/>
      </c>
      <c r="G748" s="19"/>
      <c r="H748" s="8" t="str">
        <f aca="false">IFERROR(__xludf.dummyfunction("IFERROR(INDEX(FILTER(addresses!B:B, (addresses!A:A=F748)*(addresses!C:C=G748)), 1), """")"),"")</f>
        <v/>
      </c>
      <c r="J748" s="10"/>
    </row>
    <row r="749" customFormat="false" ht="15.75" hidden="false" customHeight="false" outlineLevel="0" collapsed="false">
      <c r="B749" s="6" t="str">
        <f aca="false" t="array" ref="B749:B749">IFERROR(xlookup(F749,contacts!A:A,contacts!C:C),"")</f>
        <v/>
      </c>
      <c r="E749" s="19"/>
      <c r="F749" s="8" t="str">
        <f aca="false" t="array" ref="F749:F749">IFERROR(xlookup(E749,contacts!B:B,contacts!A:A),"")</f>
        <v/>
      </c>
      <c r="G749" s="19"/>
      <c r="H749" s="8" t="str">
        <f aca="false">IFERROR(__xludf.dummyfunction("IFERROR(INDEX(FILTER(addresses!B:B, (addresses!A:A=F749)*(addresses!C:C=G749)), 1), """")"),"")</f>
        <v/>
      </c>
      <c r="J749" s="10"/>
    </row>
    <row r="750" customFormat="false" ht="15.75" hidden="false" customHeight="false" outlineLevel="0" collapsed="false">
      <c r="B750" s="6" t="str">
        <f aca="false" t="array" ref="B750:B750">IFERROR(xlookup(F750,contacts!A:A,contacts!C:C),"")</f>
        <v/>
      </c>
      <c r="E750" s="19"/>
      <c r="F750" s="8" t="str">
        <f aca="false" t="array" ref="F750:F750">IFERROR(xlookup(E750,contacts!B:B,contacts!A:A),"")</f>
        <v/>
      </c>
      <c r="G750" s="19"/>
      <c r="H750" s="8" t="str">
        <f aca="false">IFERROR(__xludf.dummyfunction("IFERROR(INDEX(FILTER(addresses!B:B, (addresses!A:A=F750)*(addresses!C:C=G750)), 1), """")"),"")</f>
        <v/>
      </c>
      <c r="J750" s="10"/>
    </row>
    <row r="751" customFormat="false" ht="15.75" hidden="false" customHeight="false" outlineLevel="0" collapsed="false">
      <c r="B751" s="6" t="str">
        <f aca="false" t="array" ref="B751:B751">IFERROR(xlookup(F751,contacts!A:A,contacts!C:C),"")</f>
        <v/>
      </c>
      <c r="E751" s="19"/>
      <c r="F751" s="8" t="str">
        <f aca="false" t="array" ref="F751:F751">IFERROR(xlookup(E751,contacts!B:B,contacts!A:A),"")</f>
        <v/>
      </c>
      <c r="G751" s="19"/>
      <c r="H751" s="8" t="str">
        <f aca="false">IFERROR(__xludf.dummyfunction("IFERROR(INDEX(FILTER(addresses!B:B, (addresses!A:A=F751)*(addresses!C:C=G751)), 1), """")"),"")</f>
        <v/>
      </c>
      <c r="J751" s="10"/>
    </row>
    <row r="752" customFormat="false" ht="15.75" hidden="false" customHeight="false" outlineLevel="0" collapsed="false">
      <c r="B752" s="6" t="str">
        <f aca="false" t="array" ref="B752:B752">IFERROR(xlookup(F752,contacts!A:A,contacts!C:C),"")</f>
        <v/>
      </c>
      <c r="E752" s="19"/>
      <c r="F752" s="8" t="str">
        <f aca="false" t="array" ref="F752:F752">IFERROR(xlookup(E752,contacts!B:B,contacts!A:A),"")</f>
        <v/>
      </c>
      <c r="G752" s="19"/>
      <c r="H752" s="8" t="str">
        <f aca="false">IFERROR(__xludf.dummyfunction("IFERROR(INDEX(FILTER(addresses!B:B, (addresses!A:A=F752)*(addresses!C:C=G752)), 1), """")"),"")</f>
        <v/>
      </c>
      <c r="J752" s="10"/>
    </row>
    <row r="753" customFormat="false" ht="15.75" hidden="false" customHeight="false" outlineLevel="0" collapsed="false">
      <c r="B753" s="6" t="str">
        <f aca="false" t="array" ref="B753:B753">IFERROR(xlookup(F753,contacts!A:A,contacts!C:C),"")</f>
        <v/>
      </c>
      <c r="E753" s="19"/>
      <c r="F753" s="8" t="str">
        <f aca="false" t="array" ref="F753:F753">IFERROR(xlookup(E753,contacts!B:B,contacts!A:A),"")</f>
        <v/>
      </c>
      <c r="G753" s="19"/>
      <c r="H753" s="8" t="str">
        <f aca="false">IFERROR(__xludf.dummyfunction("IFERROR(INDEX(FILTER(addresses!B:B, (addresses!A:A=F753)*(addresses!C:C=G753)), 1), """")"),"")</f>
        <v/>
      </c>
      <c r="J753" s="10"/>
    </row>
    <row r="754" customFormat="false" ht="15.75" hidden="false" customHeight="false" outlineLevel="0" collapsed="false">
      <c r="B754" s="6" t="str">
        <f aca="false" t="array" ref="B754:B754">IFERROR(xlookup(F754,contacts!A:A,contacts!C:C),"")</f>
        <v/>
      </c>
      <c r="E754" s="19"/>
      <c r="F754" s="8" t="str">
        <f aca="false" t="array" ref="F754:F754">IFERROR(xlookup(E754,contacts!B:B,contacts!A:A),"")</f>
        <v/>
      </c>
      <c r="G754" s="19"/>
      <c r="H754" s="8" t="str">
        <f aca="false">IFERROR(__xludf.dummyfunction("IFERROR(INDEX(FILTER(addresses!B:B, (addresses!A:A=F754)*(addresses!C:C=G754)), 1), """")"),"")</f>
        <v/>
      </c>
      <c r="J754" s="10"/>
    </row>
    <row r="755" customFormat="false" ht="15.75" hidden="false" customHeight="false" outlineLevel="0" collapsed="false">
      <c r="B755" s="6" t="str">
        <f aca="false" t="array" ref="B755:B755">IFERROR(xlookup(F755,contacts!A:A,contacts!C:C),"")</f>
        <v/>
      </c>
      <c r="E755" s="19"/>
      <c r="F755" s="8" t="str">
        <f aca="false" t="array" ref="F755:F755">IFERROR(xlookup(E755,contacts!B:B,contacts!A:A),"")</f>
        <v/>
      </c>
      <c r="G755" s="19"/>
      <c r="H755" s="8" t="str">
        <f aca="false">IFERROR(__xludf.dummyfunction("IFERROR(INDEX(FILTER(addresses!B:B, (addresses!A:A=F755)*(addresses!C:C=G755)), 1), """")"),"")</f>
        <v/>
      </c>
      <c r="J755" s="10"/>
    </row>
    <row r="756" customFormat="false" ht="15.75" hidden="false" customHeight="false" outlineLevel="0" collapsed="false">
      <c r="B756" s="6" t="str">
        <f aca="false" t="array" ref="B756:B756">IFERROR(xlookup(F756,contacts!A:A,contacts!C:C),"")</f>
        <v/>
      </c>
      <c r="E756" s="19"/>
      <c r="F756" s="8" t="str">
        <f aca="false" t="array" ref="F756:F756">IFERROR(xlookup(E756,contacts!B:B,contacts!A:A),"")</f>
        <v/>
      </c>
      <c r="G756" s="19"/>
      <c r="H756" s="8" t="str">
        <f aca="false">IFERROR(__xludf.dummyfunction("IFERROR(INDEX(FILTER(addresses!B:B, (addresses!A:A=F756)*(addresses!C:C=G756)), 1), """")"),"")</f>
        <v/>
      </c>
      <c r="J756" s="10"/>
    </row>
    <row r="757" customFormat="false" ht="15.75" hidden="false" customHeight="false" outlineLevel="0" collapsed="false">
      <c r="B757" s="6" t="str">
        <f aca="false" t="array" ref="B757:B757">IFERROR(xlookup(F757,contacts!A:A,contacts!C:C),"")</f>
        <v/>
      </c>
      <c r="E757" s="19"/>
      <c r="F757" s="8" t="str">
        <f aca="false" t="array" ref="F757:F757">IFERROR(xlookup(E757,contacts!B:B,contacts!A:A),"")</f>
        <v/>
      </c>
      <c r="G757" s="19"/>
      <c r="H757" s="8" t="str">
        <f aca="false">IFERROR(__xludf.dummyfunction("IFERROR(INDEX(FILTER(addresses!B:B, (addresses!A:A=F757)*(addresses!C:C=G757)), 1), """")"),"")</f>
        <v/>
      </c>
      <c r="J757" s="10"/>
    </row>
    <row r="758" customFormat="false" ht="15.75" hidden="false" customHeight="false" outlineLevel="0" collapsed="false">
      <c r="B758" s="6" t="str">
        <f aca="false" t="array" ref="B758:B758">IFERROR(xlookup(F758,contacts!A:A,contacts!C:C),"")</f>
        <v/>
      </c>
      <c r="E758" s="19"/>
      <c r="F758" s="8" t="str">
        <f aca="false" t="array" ref="F758:F758">IFERROR(xlookup(E758,contacts!B:B,contacts!A:A),"")</f>
        <v/>
      </c>
      <c r="G758" s="19"/>
      <c r="H758" s="8" t="str">
        <f aca="false">IFERROR(__xludf.dummyfunction("IFERROR(INDEX(FILTER(addresses!B:B, (addresses!A:A=F758)*(addresses!C:C=G758)), 1), """")"),"")</f>
        <v/>
      </c>
      <c r="J758" s="10"/>
    </row>
    <row r="759" customFormat="false" ht="15.75" hidden="false" customHeight="false" outlineLevel="0" collapsed="false">
      <c r="B759" s="6" t="str">
        <f aca="false" t="array" ref="B759:B759">IFERROR(xlookup(F759,contacts!A:A,contacts!C:C),"")</f>
        <v/>
      </c>
      <c r="E759" s="19"/>
      <c r="F759" s="8" t="str">
        <f aca="false" t="array" ref="F759:F759">IFERROR(xlookup(E759,contacts!B:B,contacts!A:A),"")</f>
        <v/>
      </c>
      <c r="G759" s="19"/>
      <c r="H759" s="8" t="str">
        <f aca="false">IFERROR(__xludf.dummyfunction("IFERROR(INDEX(FILTER(addresses!B:B, (addresses!A:A=F759)*(addresses!C:C=G759)), 1), """")"),"")</f>
        <v/>
      </c>
      <c r="J759" s="10"/>
    </row>
    <row r="760" customFormat="false" ht="15.75" hidden="false" customHeight="false" outlineLevel="0" collapsed="false">
      <c r="B760" s="6" t="str">
        <f aca="false" t="array" ref="B760:B760">IFERROR(xlookup(F760,contacts!A:A,contacts!C:C),"")</f>
        <v/>
      </c>
      <c r="E760" s="19"/>
      <c r="F760" s="8" t="str">
        <f aca="false" t="array" ref="F760:F760">IFERROR(xlookup(E760,contacts!B:B,contacts!A:A),"")</f>
        <v/>
      </c>
      <c r="G760" s="19"/>
      <c r="H760" s="8" t="str">
        <f aca="false">IFERROR(__xludf.dummyfunction("IFERROR(INDEX(FILTER(addresses!B:B, (addresses!A:A=F760)*(addresses!C:C=G760)), 1), """")"),"")</f>
        <v/>
      </c>
      <c r="J760" s="10"/>
    </row>
    <row r="761" customFormat="false" ht="15.75" hidden="false" customHeight="false" outlineLevel="0" collapsed="false">
      <c r="B761" s="6" t="str">
        <f aca="false" t="array" ref="B761:B761">IFERROR(xlookup(F761,contacts!A:A,contacts!C:C),"")</f>
        <v/>
      </c>
      <c r="E761" s="19"/>
      <c r="F761" s="8" t="str">
        <f aca="false" t="array" ref="F761:F761">IFERROR(xlookup(E761,contacts!B:B,contacts!A:A),"")</f>
        <v/>
      </c>
      <c r="G761" s="19"/>
      <c r="H761" s="8" t="str">
        <f aca="false">IFERROR(__xludf.dummyfunction("IFERROR(INDEX(FILTER(addresses!B:B, (addresses!A:A=F761)*(addresses!C:C=G761)), 1), """")"),"")</f>
        <v/>
      </c>
      <c r="J761" s="10"/>
    </row>
    <row r="762" customFormat="false" ht="15.75" hidden="false" customHeight="false" outlineLevel="0" collapsed="false">
      <c r="B762" s="6" t="str">
        <f aca="false" t="array" ref="B762:B762">IFERROR(xlookup(F762,contacts!A:A,contacts!C:C),"")</f>
        <v/>
      </c>
      <c r="E762" s="19"/>
      <c r="F762" s="8" t="str">
        <f aca="false" t="array" ref="F762:F762">IFERROR(xlookup(E762,contacts!B:B,contacts!A:A),"")</f>
        <v/>
      </c>
      <c r="G762" s="19"/>
      <c r="H762" s="8" t="str">
        <f aca="false">IFERROR(__xludf.dummyfunction("IFERROR(INDEX(FILTER(addresses!B:B, (addresses!A:A=F762)*(addresses!C:C=G762)), 1), """")"),"")</f>
        <v/>
      </c>
      <c r="J762" s="10"/>
    </row>
    <row r="763" customFormat="false" ht="15.75" hidden="false" customHeight="false" outlineLevel="0" collapsed="false">
      <c r="B763" s="6" t="str">
        <f aca="false" t="array" ref="B763:B763">IFERROR(xlookup(F763,contacts!A:A,contacts!C:C),"")</f>
        <v/>
      </c>
      <c r="E763" s="19"/>
      <c r="F763" s="8" t="str">
        <f aca="false" t="array" ref="F763:F763">IFERROR(xlookup(E763,contacts!B:B,contacts!A:A),"")</f>
        <v/>
      </c>
      <c r="G763" s="19"/>
      <c r="H763" s="8" t="str">
        <f aca="false">IFERROR(__xludf.dummyfunction("IFERROR(INDEX(FILTER(addresses!B:B, (addresses!A:A=F763)*(addresses!C:C=G763)), 1), """")"),"")</f>
        <v/>
      </c>
      <c r="J763" s="10"/>
    </row>
    <row r="764" customFormat="false" ht="15.75" hidden="false" customHeight="false" outlineLevel="0" collapsed="false">
      <c r="B764" s="6" t="str">
        <f aca="false" t="array" ref="B764:B764">IFERROR(xlookup(F764,contacts!A:A,contacts!C:C),"")</f>
        <v/>
      </c>
      <c r="E764" s="19"/>
      <c r="F764" s="8" t="str">
        <f aca="false" t="array" ref="F764:F764">IFERROR(xlookup(E764,contacts!B:B,contacts!A:A),"")</f>
        <v/>
      </c>
      <c r="G764" s="19"/>
      <c r="H764" s="8" t="str">
        <f aca="false">IFERROR(__xludf.dummyfunction("IFERROR(INDEX(FILTER(addresses!B:B, (addresses!A:A=F764)*(addresses!C:C=G764)), 1), """")"),"")</f>
        <v/>
      </c>
      <c r="J764" s="10"/>
    </row>
    <row r="765" customFormat="false" ht="15.75" hidden="false" customHeight="false" outlineLevel="0" collapsed="false">
      <c r="B765" s="6" t="str">
        <f aca="false" t="array" ref="B765:B765">IFERROR(xlookup(F765,contacts!A:A,contacts!C:C),"")</f>
        <v/>
      </c>
      <c r="E765" s="19"/>
      <c r="F765" s="8" t="str">
        <f aca="false" t="array" ref="F765:F765">IFERROR(xlookup(E765,contacts!B:B,contacts!A:A),"")</f>
        <v/>
      </c>
      <c r="G765" s="19"/>
      <c r="H765" s="8" t="str">
        <f aca="false">IFERROR(__xludf.dummyfunction("IFERROR(INDEX(FILTER(addresses!B:B, (addresses!A:A=F765)*(addresses!C:C=G765)), 1), """")"),"")</f>
        <v/>
      </c>
      <c r="J765" s="10"/>
    </row>
    <row r="766" customFormat="false" ht="15.75" hidden="false" customHeight="false" outlineLevel="0" collapsed="false">
      <c r="B766" s="6" t="str">
        <f aca="false" t="array" ref="B766:B766">IFERROR(xlookup(F766,contacts!A:A,contacts!C:C),"")</f>
        <v/>
      </c>
      <c r="E766" s="19"/>
      <c r="F766" s="8" t="str">
        <f aca="false" t="array" ref="F766:F766">IFERROR(xlookup(E766,contacts!B:B,contacts!A:A),"")</f>
        <v/>
      </c>
      <c r="G766" s="19"/>
      <c r="H766" s="8" t="str">
        <f aca="false">IFERROR(__xludf.dummyfunction("IFERROR(INDEX(FILTER(addresses!B:B, (addresses!A:A=F766)*(addresses!C:C=G766)), 1), """")"),"")</f>
        <v/>
      </c>
      <c r="J766" s="10"/>
    </row>
    <row r="767" customFormat="false" ht="15.75" hidden="false" customHeight="false" outlineLevel="0" collapsed="false">
      <c r="B767" s="6" t="str">
        <f aca="false" t="array" ref="B767:B767">IFERROR(xlookup(F767,contacts!A:A,contacts!C:C),"")</f>
        <v/>
      </c>
      <c r="E767" s="19"/>
      <c r="F767" s="8" t="str">
        <f aca="false" t="array" ref="F767:F767">IFERROR(xlookup(E767,contacts!B:B,contacts!A:A),"")</f>
        <v/>
      </c>
      <c r="G767" s="19"/>
      <c r="H767" s="8" t="str">
        <f aca="false">IFERROR(__xludf.dummyfunction("IFERROR(INDEX(FILTER(addresses!B:B, (addresses!A:A=F767)*(addresses!C:C=G767)), 1), """")"),"")</f>
        <v/>
      </c>
      <c r="J767" s="10"/>
    </row>
    <row r="768" customFormat="false" ht="15.75" hidden="false" customHeight="false" outlineLevel="0" collapsed="false">
      <c r="B768" s="6" t="str">
        <f aca="false" t="array" ref="B768:B768">IFERROR(xlookup(F768,contacts!A:A,contacts!C:C),"")</f>
        <v/>
      </c>
      <c r="E768" s="19"/>
      <c r="F768" s="8" t="str">
        <f aca="false" t="array" ref="F768:F768">IFERROR(xlookup(E768,contacts!B:B,contacts!A:A),"")</f>
        <v/>
      </c>
      <c r="G768" s="19"/>
      <c r="H768" s="8" t="str">
        <f aca="false">IFERROR(__xludf.dummyfunction("IFERROR(INDEX(FILTER(addresses!B:B, (addresses!A:A=F768)*(addresses!C:C=G768)), 1), """")"),"")</f>
        <v/>
      </c>
      <c r="J768" s="10"/>
    </row>
    <row r="769" customFormat="false" ht="15.75" hidden="false" customHeight="false" outlineLevel="0" collapsed="false">
      <c r="B769" s="6" t="str">
        <f aca="false" t="array" ref="B769:B769">IFERROR(xlookup(F769,contacts!A:A,contacts!C:C),"")</f>
        <v/>
      </c>
      <c r="E769" s="19"/>
      <c r="F769" s="8" t="str">
        <f aca="false" t="array" ref="F769:F769">IFERROR(xlookup(E769,contacts!B:B,contacts!A:A),"")</f>
        <v/>
      </c>
      <c r="G769" s="19"/>
      <c r="H769" s="8" t="str">
        <f aca="false">IFERROR(__xludf.dummyfunction("IFERROR(INDEX(FILTER(addresses!B:B, (addresses!A:A=F769)*(addresses!C:C=G769)), 1), """")"),"")</f>
        <v/>
      </c>
      <c r="J769" s="10"/>
    </row>
    <row r="770" customFormat="false" ht="15.75" hidden="false" customHeight="false" outlineLevel="0" collapsed="false">
      <c r="B770" s="6" t="str">
        <f aca="false" t="array" ref="B770:B770">IFERROR(xlookup(F770,contacts!A:A,contacts!C:C),"")</f>
        <v/>
      </c>
      <c r="E770" s="19"/>
      <c r="F770" s="8" t="str">
        <f aca="false" t="array" ref="F770:F770">IFERROR(xlookup(E770,contacts!B:B,contacts!A:A),"")</f>
        <v/>
      </c>
      <c r="G770" s="19"/>
      <c r="H770" s="8" t="str">
        <f aca="false">IFERROR(__xludf.dummyfunction("IFERROR(INDEX(FILTER(addresses!B:B, (addresses!A:A=F770)*(addresses!C:C=G770)), 1), """")"),"")</f>
        <v/>
      </c>
      <c r="J770" s="10"/>
    </row>
    <row r="771" customFormat="false" ht="15.75" hidden="false" customHeight="false" outlineLevel="0" collapsed="false">
      <c r="B771" s="6" t="str">
        <f aca="false" t="array" ref="B771:B771">IFERROR(xlookup(F771,contacts!A:A,contacts!C:C),"")</f>
        <v/>
      </c>
      <c r="E771" s="19"/>
      <c r="F771" s="8" t="str">
        <f aca="false" t="array" ref="F771:F771">IFERROR(xlookup(E771,contacts!B:B,contacts!A:A),"")</f>
        <v/>
      </c>
      <c r="G771" s="19"/>
      <c r="H771" s="8" t="str">
        <f aca="false">IFERROR(__xludf.dummyfunction("IFERROR(INDEX(FILTER(addresses!B:B, (addresses!A:A=F771)*(addresses!C:C=G771)), 1), """")"),"")</f>
        <v/>
      </c>
      <c r="J771" s="10"/>
    </row>
    <row r="772" customFormat="false" ht="15.75" hidden="false" customHeight="false" outlineLevel="0" collapsed="false">
      <c r="B772" s="6" t="str">
        <f aca="false" t="array" ref="B772:B772">IFERROR(xlookup(F772,contacts!A:A,contacts!C:C),"")</f>
        <v/>
      </c>
      <c r="E772" s="19"/>
      <c r="F772" s="8" t="str">
        <f aca="false" t="array" ref="F772:F772">IFERROR(xlookup(E772,contacts!B:B,contacts!A:A),"")</f>
        <v/>
      </c>
      <c r="G772" s="19"/>
      <c r="H772" s="8" t="str">
        <f aca="false">IFERROR(__xludf.dummyfunction("IFERROR(INDEX(FILTER(addresses!B:B, (addresses!A:A=F772)*(addresses!C:C=G772)), 1), """")"),"")</f>
        <v/>
      </c>
      <c r="J772" s="10"/>
    </row>
    <row r="773" customFormat="false" ht="15.75" hidden="false" customHeight="false" outlineLevel="0" collapsed="false">
      <c r="B773" s="6" t="str">
        <f aca="false" t="array" ref="B773:B773">IFERROR(xlookup(F773,contacts!A:A,contacts!C:C),"")</f>
        <v/>
      </c>
      <c r="E773" s="19"/>
      <c r="F773" s="8" t="str">
        <f aca="false" t="array" ref="F773:F773">IFERROR(xlookup(E773,contacts!B:B,contacts!A:A),"")</f>
        <v/>
      </c>
      <c r="G773" s="19"/>
      <c r="H773" s="8" t="str">
        <f aca="false">IFERROR(__xludf.dummyfunction("IFERROR(INDEX(FILTER(addresses!B:B, (addresses!A:A=F773)*(addresses!C:C=G773)), 1), """")"),"")</f>
        <v/>
      </c>
      <c r="J773" s="10"/>
    </row>
    <row r="774" customFormat="false" ht="15.75" hidden="false" customHeight="false" outlineLevel="0" collapsed="false">
      <c r="B774" s="6" t="str">
        <f aca="false" t="array" ref="B774:B774">IFERROR(xlookup(F774,contacts!A:A,contacts!C:C),"")</f>
        <v/>
      </c>
      <c r="E774" s="19"/>
      <c r="F774" s="8" t="str">
        <f aca="false" t="array" ref="F774:F774">IFERROR(xlookup(E774,contacts!B:B,contacts!A:A),"")</f>
        <v/>
      </c>
      <c r="G774" s="19"/>
      <c r="H774" s="8" t="str">
        <f aca="false">IFERROR(__xludf.dummyfunction("IFERROR(INDEX(FILTER(addresses!B:B, (addresses!A:A=F774)*(addresses!C:C=G774)), 1), """")"),"")</f>
        <v/>
      </c>
      <c r="J774" s="10"/>
    </row>
    <row r="775" customFormat="false" ht="15.75" hidden="false" customHeight="false" outlineLevel="0" collapsed="false">
      <c r="B775" s="6" t="str">
        <f aca="false" t="array" ref="B775:B775">IFERROR(xlookup(F775,contacts!A:A,contacts!C:C),"")</f>
        <v/>
      </c>
      <c r="E775" s="19"/>
      <c r="F775" s="8" t="str">
        <f aca="false" t="array" ref="F775:F775">IFERROR(xlookup(E775,contacts!B:B,contacts!A:A),"")</f>
        <v/>
      </c>
      <c r="G775" s="19"/>
      <c r="H775" s="8" t="str">
        <f aca="false">IFERROR(__xludf.dummyfunction("IFERROR(INDEX(FILTER(addresses!B:B, (addresses!A:A=F775)*(addresses!C:C=G775)), 1), """")"),"")</f>
        <v/>
      </c>
      <c r="J775" s="10"/>
    </row>
    <row r="776" customFormat="false" ht="15.75" hidden="false" customHeight="false" outlineLevel="0" collapsed="false">
      <c r="B776" s="6" t="str">
        <f aca="false" t="array" ref="B776:B776">IFERROR(xlookup(F776,contacts!A:A,contacts!C:C),"")</f>
        <v/>
      </c>
      <c r="E776" s="19"/>
      <c r="F776" s="8" t="str">
        <f aca="false" t="array" ref="F776:F776">IFERROR(xlookup(E776,contacts!B:B,contacts!A:A),"")</f>
        <v/>
      </c>
      <c r="G776" s="19"/>
      <c r="H776" s="8" t="str">
        <f aca="false">IFERROR(__xludf.dummyfunction("IFERROR(INDEX(FILTER(addresses!B:B, (addresses!A:A=F776)*(addresses!C:C=G776)), 1), """")"),"")</f>
        <v/>
      </c>
      <c r="J776" s="10"/>
    </row>
    <row r="777" customFormat="false" ht="15.75" hidden="false" customHeight="false" outlineLevel="0" collapsed="false">
      <c r="B777" s="6" t="str">
        <f aca="false" t="array" ref="B777:B777">IFERROR(xlookup(F777,contacts!A:A,contacts!C:C),"")</f>
        <v/>
      </c>
      <c r="E777" s="19"/>
      <c r="F777" s="8" t="str">
        <f aca="false" t="array" ref="F777:F777">IFERROR(xlookup(E777,contacts!B:B,contacts!A:A),"")</f>
        <v/>
      </c>
      <c r="G777" s="19"/>
      <c r="H777" s="8" t="str">
        <f aca="false">IFERROR(__xludf.dummyfunction("IFERROR(INDEX(FILTER(addresses!B:B, (addresses!A:A=F777)*(addresses!C:C=G777)), 1), """")"),"")</f>
        <v/>
      </c>
      <c r="J777" s="10"/>
    </row>
    <row r="778" customFormat="false" ht="15.75" hidden="false" customHeight="false" outlineLevel="0" collapsed="false">
      <c r="B778" s="6" t="str">
        <f aca="false" t="array" ref="B778:B778">IFERROR(xlookup(F778,contacts!A:A,contacts!C:C),"")</f>
        <v/>
      </c>
      <c r="E778" s="19"/>
      <c r="F778" s="8" t="str">
        <f aca="false" t="array" ref="F778:F778">IFERROR(xlookup(E778,contacts!B:B,contacts!A:A),"")</f>
        <v/>
      </c>
      <c r="G778" s="19"/>
      <c r="H778" s="8" t="str">
        <f aca="false">IFERROR(__xludf.dummyfunction("IFERROR(INDEX(FILTER(addresses!B:B, (addresses!A:A=F778)*(addresses!C:C=G778)), 1), """")"),"")</f>
        <v/>
      </c>
      <c r="J778" s="10"/>
    </row>
    <row r="779" customFormat="false" ht="15.75" hidden="false" customHeight="false" outlineLevel="0" collapsed="false">
      <c r="B779" s="6" t="str">
        <f aca="false" t="array" ref="B779:B779">IFERROR(xlookup(F779,contacts!A:A,contacts!C:C),"")</f>
        <v/>
      </c>
      <c r="E779" s="19"/>
      <c r="F779" s="8" t="str">
        <f aca="false" t="array" ref="F779:F779">IFERROR(xlookup(E779,contacts!B:B,contacts!A:A),"")</f>
        <v/>
      </c>
      <c r="G779" s="19"/>
      <c r="H779" s="8" t="str">
        <f aca="false">IFERROR(__xludf.dummyfunction("IFERROR(INDEX(FILTER(addresses!B:B, (addresses!A:A=F779)*(addresses!C:C=G779)), 1), """")"),"")</f>
        <v/>
      </c>
      <c r="J779" s="10"/>
    </row>
    <row r="780" customFormat="false" ht="15.75" hidden="false" customHeight="false" outlineLevel="0" collapsed="false">
      <c r="B780" s="6" t="str">
        <f aca="false" t="array" ref="B780:B780">IFERROR(xlookup(F780,contacts!A:A,contacts!C:C),"")</f>
        <v/>
      </c>
      <c r="E780" s="19"/>
      <c r="F780" s="8" t="str">
        <f aca="false" t="array" ref="F780:F780">IFERROR(xlookup(E780,contacts!B:B,contacts!A:A),"")</f>
        <v/>
      </c>
      <c r="G780" s="19"/>
      <c r="H780" s="8" t="str">
        <f aca="false">IFERROR(__xludf.dummyfunction("IFERROR(INDEX(FILTER(addresses!B:B, (addresses!A:A=F780)*(addresses!C:C=G780)), 1), """")"),"")</f>
        <v/>
      </c>
      <c r="J780" s="10"/>
    </row>
    <row r="781" customFormat="false" ht="15.75" hidden="false" customHeight="false" outlineLevel="0" collapsed="false">
      <c r="B781" s="6" t="str">
        <f aca="false" t="array" ref="B781:B781">IFERROR(xlookup(F781,contacts!A:A,contacts!C:C),"")</f>
        <v/>
      </c>
      <c r="E781" s="19"/>
      <c r="F781" s="8" t="str">
        <f aca="false" t="array" ref="F781:F781">IFERROR(xlookup(E781,contacts!B:B,contacts!A:A),"")</f>
        <v/>
      </c>
      <c r="G781" s="19"/>
      <c r="H781" s="8" t="str">
        <f aca="false">IFERROR(__xludf.dummyfunction("IFERROR(INDEX(FILTER(addresses!B:B, (addresses!A:A=F781)*(addresses!C:C=G781)), 1), """")"),"")</f>
        <v/>
      </c>
      <c r="J781" s="10"/>
    </row>
    <row r="782" customFormat="false" ht="15.75" hidden="false" customHeight="false" outlineLevel="0" collapsed="false">
      <c r="B782" s="6" t="str">
        <f aca="false" t="array" ref="B782:B782">IFERROR(xlookup(F782,contacts!A:A,contacts!C:C),"")</f>
        <v/>
      </c>
      <c r="E782" s="19"/>
      <c r="F782" s="8" t="str">
        <f aca="false" t="array" ref="F782:F782">IFERROR(xlookup(E782,contacts!B:B,contacts!A:A),"")</f>
        <v/>
      </c>
      <c r="G782" s="19"/>
      <c r="H782" s="8" t="str">
        <f aca="false">IFERROR(__xludf.dummyfunction("IFERROR(INDEX(FILTER(addresses!B:B, (addresses!A:A=F782)*(addresses!C:C=G782)), 1), """")"),"")</f>
        <v/>
      </c>
      <c r="J782" s="10"/>
    </row>
    <row r="783" customFormat="false" ht="15.75" hidden="false" customHeight="false" outlineLevel="0" collapsed="false">
      <c r="B783" s="6" t="str">
        <f aca="false" t="array" ref="B783:B783">IFERROR(xlookup(F783,contacts!A:A,contacts!C:C),"")</f>
        <v/>
      </c>
      <c r="E783" s="19"/>
      <c r="F783" s="8" t="str">
        <f aca="false" t="array" ref="F783:F783">IFERROR(xlookup(E783,contacts!B:B,contacts!A:A),"")</f>
        <v/>
      </c>
      <c r="G783" s="19"/>
      <c r="H783" s="8" t="str">
        <f aca="false">IFERROR(__xludf.dummyfunction("IFERROR(INDEX(FILTER(addresses!B:B, (addresses!A:A=F783)*(addresses!C:C=G783)), 1), """")"),"")</f>
        <v/>
      </c>
      <c r="J783" s="10"/>
    </row>
    <row r="784" customFormat="false" ht="15.75" hidden="false" customHeight="false" outlineLevel="0" collapsed="false">
      <c r="B784" s="6" t="str">
        <f aca="false" t="array" ref="B784:B784">IFERROR(xlookup(F784,contacts!A:A,contacts!C:C),"")</f>
        <v/>
      </c>
      <c r="E784" s="19"/>
      <c r="F784" s="8" t="str">
        <f aca="false" t="array" ref="F784:F784">IFERROR(xlookup(E784,contacts!B:B,contacts!A:A),"")</f>
        <v/>
      </c>
      <c r="G784" s="19"/>
      <c r="H784" s="8" t="str">
        <f aca="false">IFERROR(__xludf.dummyfunction("IFERROR(INDEX(FILTER(addresses!B:B, (addresses!A:A=F784)*(addresses!C:C=G784)), 1), """")"),"")</f>
        <v/>
      </c>
      <c r="J784" s="10"/>
    </row>
    <row r="785" customFormat="false" ht="15.75" hidden="false" customHeight="false" outlineLevel="0" collapsed="false">
      <c r="B785" s="6" t="str">
        <f aca="false" t="array" ref="B785:B785">IFERROR(xlookup(F785,contacts!A:A,contacts!C:C),"")</f>
        <v/>
      </c>
      <c r="E785" s="19"/>
      <c r="F785" s="8" t="str">
        <f aca="false" t="array" ref="F785:F785">IFERROR(xlookup(E785,contacts!B:B,contacts!A:A),"")</f>
        <v/>
      </c>
      <c r="G785" s="19"/>
      <c r="H785" s="8" t="str">
        <f aca="false">IFERROR(__xludf.dummyfunction("IFERROR(INDEX(FILTER(addresses!B:B, (addresses!A:A=F785)*(addresses!C:C=G785)), 1), """")"),"")</f>
        <v/>
      </c>
      <c r="J785" s="10"/>
    </row>
    <row r="786" customFormat="false" ht="15.75" hidden="false" customHeight="false" outlineLevel="0" collapsed="false">
      <c r="B786" s="6" t="str">
        <f aca="false" t="array" ref="B786:B786">IFERROR(xlookup(F786,contacts!A:A,contacts!C:C),"")</f>
        <v/>
      </c>
      <c r="E786" s="19"/>
      <c r="F786" s="8" t="str">
        <f aca="false" t="array" ref="F786:F786">IFERROR(xlookup(E786,contacts!B:B,contacts!A:A),"")</f>
        <v/>
      </c>
      <c r="G786" s="19"/>
      <c r="H786" s="8" t="str">
        <f aca="false">IFERROR(__xludf.dummyfunction("IFERROR(INDEX(FILTER(addresses!B:B, (addresses!A:A=F786)*(addresses!C:C=G786)), 1), """")"),"")</f>
        <v/>
      </c>
      <c r="J786" s="10"/>
    </row>
    <row r="787" customFormat="false" ht="15.75" hidden="false" customHeight="false" outlineLevel="0" collapsed="false">
      <c r="B787" s="6" t="str">
        <f aca="false" t="array" ref="B787:B787">IFERROR(xlookup(F787,contacts!A:A,contacts!C:C),"")</f>
        <v/>
      </c>
      <c r="E787" s="19"/>
      <c r="F787" s="8" t="str">
        <f aca="false" t="array" ref="F787:F787">IFERROR(xlookup(E787,contacts!B:B,contacts!A:A),"")</f>
        <v/>
      </c>
      <c r="G787" s="19"/>
      <c r="H787" s="8" t="str">
        <f aca="false">IFERROR(__xludf.dummyfunction("IFERROR(INDEX(FILTER(addresses!B:B, (addresses!A:A=F787)*(addresses!C:C=G787)), 1), """")"),"")</f>
        <v/>
      </c>
      <c r="J787" s="10"/>
    </row>
    <row r="788" customFormat="false" ht="15.75" hidden="false" customHeight="false" outlineLevel="0" collapsed="false">
      <c r="B788" s="6" t="str">
        <f aca="false" t="array" ref="B788:B788">IFERROR(xlookup(F788,contacts!A:A,contacts!C:C),"")</f>
        <v/>
      </c>
      <c r="E788" s="19"/>
      <c r="F788" s="8" t="str">
        <f aca="false" t="array" ref="F788:F788">IFERROR(xlookup(E788,contacts!B:B,contacts!A:A),"")</f>
        <v/>
      </c>
      <c r="G788" s="19"/>
      <c r="H788" s="8" t="str">
        <f aca="false">IFERROR(__xludf.dummyfunction("IFERROR(INDEX(FILTER(addresses!B:B, (addresses!A:A=F788)*(addresses!C:C=G788)), 1), """")"),"")</f>
        <v/>
      </c>
      <c r="J788" s="10"/>
    </row>
    <row r="789" customFormat="false" ht="15.75" hidden="false" customHeight="false" outlineLevel="0" collapsed="false">
      <c r="B789" s="6" t="str">
        <f aca="false" t="array" ref="B789:B789">IFERROR(xlookup(F789,contacts!A:A,contacts!C:C),"")</f>
        <v/>
      </c>
      <c r="E789" s="19"/>
      <c r="F789" s="8" t="str">
        <f aca="false" t="array" ref="F789:F789">IFERROR(xlookup(E789,contacts!B:B,contacts!A:A),"")</f>
        <v/>
      </c>
      <c r="G789" s="19"/>
      <c r="H789" s="8" t="str">
        <f aca="false">IFERROR(__xludf.dummyfunction("IFERROR(INDEX(FILTER(addresses!B:B, (addresses!A:A=F789)*(addresses!C:C=G789)), 1), """")"),"")</f>
        <v/>
      </c>
      <c r="J789" s="10"/>
    </row>
    <row r="790" customFormat="false" ht="15.75" hidden="false" customHeight="false" outlineLevel="0" collapsed="false">
      <c r="B790" s="6" t="str">
        <f aca="false" t="array" ref="B790:B790">IFERROR(xlookup(F790,contacts!A:A,contacts!C:C),"")</f>
        <v/>
      </c>
      <c r="E790" s="19"/>
      <c r="F790" s="8" t="str">
        <f aca="false" t="array" ref="F790:F790">IFERROR(xlookup(E790,contacts!B:B,contacts!A:A),"")</f>
        <v/>
      </c>
      <c r="G790" s="19"/>
      <c r="H790" s="8" t="str">
        <f aca="false">IFERROR(__xludf.dummyfunction("IFERROR(INDEX(FILTER(addresses!B:B, (addresses!A:A=F790)*(addresses!C:C=G790)), 1), """")"),"")</f>
        <v/>
      </c>
      <c r="J790" s="10"/>
    </row>
    <row r="791" customFormat="false" ht="15.75" hidden="false" customHeight="false" outlineLevel="0" collapsed="false">
      <c r="B791" s="6" t="str">
        <f aca="false" t="array" ref="B791:B791">IFERROR(xlookup(F791,contacts!A:A,contacts!C:C),"")</f>
        <v/>
      </c>
      <c r="E791" s="19"/>
      <c r="F791" s="8" t="str">
        <f aca="false" t="array" ref="F791:F791">IFERROR(xlookup(E791,contacts!B:B,contacts!A:A),"")</f>
        <v/>
      </c>
      <c r="G791" s="19"/>
      <c r="H791" s="8" t="str">
        <f aca="false">IFERROR(__xludf.dummyfunction("IFERROR(INDEX(FILTER(addresses!B:B, (addresses!A:A=F791)*(addresses!C:C=G791)), 1), """")"),"")</f>
        <v/>
      </c>
      <c r="J791" s="10"/>
    </row>
    <row r="792" customFormat="false" ht="15.75" hidden="false" customHeight="false" outlineLevel="0" collapsed="false">
      <c r="B792" s="6" t="str">
        <f aca="false" t="array" ref="B792:B792">IFERROR(xlookup(F792,contacts!A:A,contacts!C:C),"")</f>
        <v/>
      </c>
      <c r="E792" s="19"/>
      <c r="F792" s="8" t="str">
        <f aca="false" t="array" ref="F792:F792">IFERROR(xlookup(E792,contacts!B:B,contacts!A:A),"")</f>
        <v/>
      </c>
      <c r="G792" s="19"/>
      <c r="H792" s="8" t="str">
        <f aca="false">IFERROR(__xludf.dummyfunction("IFERROR(INDEX(FILTER(addresses!B:B, (addresses!A:A=F792)*(addresses!C:C=G792)), 1), """")"),"")</f>
        <v/>
      </c>
      <c r="J792" s="10"/>
    </row>
    <row r="793" customFormat="false" ht="15.75" hidden="false" customHeight="false" outlineLevel="0" collapsed="false">
      <c r="B793" s="6" t="str">
        <f aca="false" t="array" ref="B793:B793">IFERROR(xlookup(F793,contacts!A:A,contacts!C:C),"")</f>
        <v/>
      </c>
      <c r="E793" s="19"/>
      <c r="F793" s="8" t="str">
        <f aca="false" t="array" ref="F793:F793">IFERROR(xlookup(E793,contacts!B:B,contacts!A:A),"")</f>
        <v/>
      </c>
      <c r="G793" s="19"/>
      <c r="H793" s="8" t="str">
        <f aca="false">IFERROR(__xludf.dummyfunction("IFERROR(INDEX(FILTER(addresses!B:B, (addresses!A:A=F793)*(addresses!C:C=G793)), 1), """")"),"")</f>
        <v/>
      </c>
      <c r="J793" s="10"/>
    </row>
    <row r="794" customFormat="false" ht="15.75" hidden="false" customHeight="false" outlineLevel="0" collapsed="false">
      <c r="B794" s="6" t="str">
        <f aca="false" t="array" ref="B794:B794">IFERROR(xlookup(F794,contacts!A:A,contacts!C:C),"")</f>
        <v/>
      </c>
      <c r="E794" s="19"/>
      <c r="F794" s="8" t="str">
        <f aca="false" t="array" ref="F794:F794">IFERROR(xlookup(E794,contacts!B:B,contacts!A:A),"")</f>
        <v/>
      </c>
      <c r="G794" s="19"/>
      <c r="H794" s="8" t="str">
        <f aca="false">IFERROR(__xludf.dummyfunction("IFERROR(INDEX(FILTER(addresses!B:B, (addresses!A:A=F794)*(addresses!C:C=G794)), 1), """")"),"")</f>
        <v/>
      </c>
      <c r="J794" s="10"/>
    </row>
    <row r="795" customFormat="false" ht="15.75" hidden="false" customHeight="false" outlineLevel="0" collapsed="false">
      <c r="B795" s="6" t="str">
        <f aca="false" t="array" ref="B795:B795">IFERROR(xlookup(F795,contacts!A:A,contacts!C:C),"")</f>
        <v/>
      </c>
      <c r="E795" s="19"/>
      <c r="F795" s="8" t="str">
        <f aca="false" t="array" ref="F795:F795">IFERROR(xlookup(E795,contacts!B:B,contacts!A:A),"")</f>
        <v/>
      </c>
      <c r="G795" s="19"/>
      <c r="H795" s="8" t="str">
        <f aca="false">IFERROR(__xludf.dummyfunction("IFERROR(INDEX(FILTER(addresses!B:B, (addresses!A:A=F795)*(addresses!C:C=G795)), 1), """")"),"")</f>
        <v/>
      </c>
      <c r="J795" s="10"/>
    </row>
    <row r="796" customFormat="false" ht="15.75" hidden="false" customHeight="false" outlineLevel="0" collapsed="false">
      <c r="B796" s="6" t="str">
        <f aca="false" t="array" ref="B796:B796">IFERROR(xlookup(F796,contacts!A:A,contacts!C:C),"")</f>
        <v/>
      </c>
      <c r="E796" s="19"/>
      <c r="F796" s="8" t="str">
        <f aca="false" t="array" ref="F796:F796">IFERROR(xlookup(E796,contacts!B:B,contacts!A:A),"")</f>
        <v/>
      </c>
      <c r="G796" s="19"/>
      <c r="H796" s="8" t="str">
        <f aca="false">IFERROR(__xludf.dummyfunction("IFERROR(INDEX(FILTER(addresses!B:B, (addresses!A:A=F796)*(addresses!C:C=G796)), 1), """")"),"")</f>
        <v/>
      </c>
      <c r="J796" s="10"/>
    </row>
    <row r="797" customFormat="false" ht="15.75" hidden="false" customHeight="false" outlineLevel="0" collapsed="false">
      <c r="B797" s="6" t="str">
        <f aca="false" t="array" ref="B797:B797">IFERROR(xlookup(F797,contacts!A:A,contacts!C:C),"")</f>
        <v/>
      </c>
      <c r="E797" s="19"/>
      <c r="F797" s="8" t="str">
        <f aca="false" t="array" ref="F797:F797">IFERROR(xlookup(E797,contacts!B:B,contacts!A:A),"")</f>
        <v/>
      </c>
      <c r="G797" s="19"/>
      <c r="H797" s="8" t="str">
        <f aca="false">IFERROR(__xludf.dummyfunction("IFERROR(INDEX(FILTER(addresses!B:B, (addresses!A:A=F797)*(addresses!C:C=G797)), 1), """")"),"")</f>
        <v/>
      </c>
      <c r="J797" s="10"/>
    </row>
    <row r="798" customFormat="false" ht="15.75" hidden="false" customHeight="false" outlineLevel="0" collapsed="false">
      <c r="B798" s="6" t="str">
        <f aca="false" t="array" ref="B798:B798">IFERROR(xlookup(F798,contacts!A:A,contacts!C:C),"")</f>
        <v/>
      </c>
      <c r="E798" s="19"/>
      <c r="F798" s="8" t="str">
        <f aca="false" t="array" ref="F798:F798">IFERROR(xlookup(E798,contacts!B:B,contacts!A:A),"")</f>
        <v/>
      </c>
      <c r="G798" s="19"/>
      <c r="H798" s="8" t="str">
        <f aca="false">IFERROR(__xludf.dummyfunction("IFERROR(INDEX(FILTER(addresses!B:B, (addresses!A:A=F798)*(addresses!C:C=G798)), 1), """")"),"")</f>
        <v/>
      </c>
      <c r="J798" s="10"/>
    </row>
    <row r="799" customFormat="false" ht="15.75" hidden="false" customHeight="false" outlineLevel="0" collapsed="false">
      <c r="B799" s="6" t="str">
        <f aca="false" t="array" ref="B799:B799">IFERROR(xlookup(F799,contacts!A:A,contacts!C:C),"")</f>
        <v/>
      </c>
      <c r="E799" s="19"/>
      <c r="F799" s="8" t="str">
        <f aca="false" t="array" ref="F799:F799">IFERROR(xlookup(E799,contacts!B:B,contacts!A:A),"")</f>
        <v/>
      </c>
      <c r="G799" s="19"/>
      <c r="H799" s="8" t="str">
        <f aca="false">IFERROR(__xludf.dummyfunction("IFERROR(INDEX(FILTER(addresses!B:B, (addresses!A:A=F799)*(addresses!C:C=G799)), 1), """")"),"")</f>
        <v/>
      </c>
      <c r="J799" s="10"/>
    </row>
    <row r="800" customFormat="false" ht="15.75" hidden="false" customHeight="false" outlineLevel="0" collapsed="false">
      <c r="B800" s="6" t="str">
        <f aca="false" t="array" ref="B800:B800">IFERROR(xlookup(F800,contacts!A:A,contacts!C:C),"")</f>
        <v/>
      </c>
      <c r="E800" s="19"/>
      <c r="F800" s="8" t="str">
        <f aca="false" t="array" ref="F800:F800">IFERROR(xlookup(E800,contacts!B:B,contacts!A:A),"")</f>
        <v/>
      </c>
      <c r="G800" s="19"/>
      <c r="H800" s="8" t="str">
        <f aca="false">IFERROR(__xludf.dummyfunction("IFERROR(INDEX(FILTER(addresses!B:B, (addresses!A:A=F800)*(addresses!C:C=G800)), 1), """")"),"")</f>
        <v/>
      </c>
      <c r="J800" s="10"/>
    </row>
    <row r="801" customFormat="false" ht="15.75" hidden="false" customHeight="false" outlineLevel="0" collapsed="false">
      <c r="B801" s="6" t="str">
        <f aca="false" t="array" ref="B801:B801">IFERROR(xlookup(F801,contacts!A:A,contacts!C:C),"")</f>
        <v/>
      </c>
      <c r="E801" s="19"/>
      <c r="F801" s="8" t="str">
        <f aca="false" t="array" ref="F801:F801">IFERROR(xlookup(E801,contacts!B:B,contacts!A:A),"")</f>
        <v/>
      </c>
      <c r="G801" s="19"/>
      <c r="H801" s="8" t="str">
        <f aca="false">IFERROR(__xludf.dummyfunction("IFERROR(INDEX(FILTER(addresses!B:B, (addresses!A:A=F801)*(addresses!C:C=G801)), 1), """")"),"")</f>
        <v/>
      </c>
      <c r="J801" s="10"/>
    </row>
    <row r="802" customFormat="false" ht="15.75" hidden="false" customHeight="false" outlineLevel="0" collapsed="false">
      <c r="B802" s="6" t="str">
        <f aca="false" t="array" ref="B802:B802">IFERROR(xlookup(F802,contacts!A:A,contacts!C:C),"")</f>
        <v/>
      </c>
      <c r="E802" s="19"/>
      <c r="F802" s="8" t="str">
        <f aca="false" t="array" ref="F802:F802">IFERROR(xlookup(E802,contacts!B:B,contacts!A:A),"")</f>
        <v/>
      </c>
      <c r="G802" s="19"/>
      <c r="H802" s="8" t="str">
        <f aca="false">IFERROR(__xludf.dummyfunction("IFERROR(INDEX(FILTER(addresses!B:B, (addresses!A:A=F802)*(addresses!C:C=G802)), 1), """")"),"")</f>
        <v/>
      </c>
      <c r="J802" s="10"/>
    </row>
    <row r="803" customFormat="false" ht="15.75" hidden="false" customHeight="false" outlineLevel="0" collapsed="false">
      <c r="B803" s="6" t="str">
        <f aca="false" t="array" ref="B803:B803">IFERROR(xlookup(F803,contacts!A:A,contacts!C:C),"")</f>
        <v/>
      </c>
      <c r="E803" s="19"/>
      <c r="F803" s="8" t="str">
        <f aca="false" t="array" ref="F803:F803">IFERROR(xlookup(E803,contacts!B:B,contacts!A:A),"")</f>
        <v/>
      </c>
      <c r="G803" s="19"/>
      <c r="H803" s="8" t="str">
        <f aca="false">IFERROR(__xludf.dummyfunction("IFERROR(INDEX(FILTER(addresses!B:B, (addresses!A:A=F803)*(addresses!C:C=G803)), 1), """")"),"")</f>
        <v/>
      </c>
      <c r="J803" s="10"/>
    </row>
    <row r="804" customFormat="false" ht="15.75" hidden="false" customHeight="false" outlineLevel="0" collapsed="false">
      <c r="B804" s="6" t="str">
        <f aca="false" t="array" ref="B804:B804">IFERROR(xlookup(F804,contacts!A:A,contacts!C:C),"")</f>
        <v/>
      </c>
      <c r="E804" s="19"/>
      <c r="F804" s="8" t="str">
        <f aca="false" t="array" ref="F804:F804">IFERROR(xlookup(E804,contacts!B:B,contacts!A:A),"")</f>
        <v/>
      </c>
      <c r="G804" s="19"/>
      <c r="H804" s="8" t="str">
        <f aca="false">IFERROR(__xludf.dummyfunction("IFERROR(INDEX(FILTER(addresses!B:B, (addresses!A:A=F804)*(addresses!C:C=G804)), 1), """")"),"")</f>
        <v/>
      </c>
      <c r="J804" s="10"/>
    </row>
    <row r="805" customFormat="false" ht="15.75" hidden="false" customHeight="false" outlineLevel="0" collapsed="false">
      <c r="B805" s="6" t="str">
        <f aca="false" t="array" ref="B805:B805">IFERROR(xlookup(F805,contacts!A:A,contacts!C:C),"")</f>
        <v/>
      </c>
      <c r="E805" s="19"/>
      <c r="F805" s="8" t="str">
        <f aca="false" t="array" ref="F805:F805">IFERROR(xlookup(E805,contacts!B:B,contacts!A:A),"")</f>
        <v/>
      </c>
      <c r="G805" s="19"/>
      <c r="H805" s="8" t="str">
        <f aca="false">IFERROR(__xludf.dummyfunction("IFERROR(INDEX(FILTER(addresses!B:B, (addresses!A:A=F805)*(addresses!C:C=G805)), 1), """")"),"")</f>
        <v/>
      </c>
      <c r="J805" s="10"/>
    </row>
    <row r="806" customFormat="false" ht="15.75" hidden="false" customHeight="false" outlineLevel="0" collapsed="false">
      <c r="B806" s="6" t="str">
        <f aca="false" t="array" ref="B806:B806">IFERROR(xlookup(F806,contacts!A:A,contacts!C:C),"")</f>
        <v/>
      </c>
      <c r="E806" s="19"/>
      <c r="F806" s="8" t="str">
        <f aca="false" t="array" ref="F806:F806">IFERROR(xlookup(E806,contacts!B:B,contacts!A:A),"")</f>
        <v/>
      </c>
      <c r="G806" s="19"/>
      <c r="H806" s="8" t="str">
        <f aca="false">IFERROR(__xludf.dummyfunction("IFERROR(INDEX(FILTER(addresses!B:B, (addresses!A:A=F806)*(addresses!C:C=G806)), 1), """")"),"")</f>
        <v/>
      </c>
      <c r="J806" s="10"/>
    </row>
    <row r="807" customFormat="false" ht="15.75" hidden="false" customHeight="false" outlineLevel="0" collapsed="false">
      <c r="B807" s="6" t="str">
        <f aca="false" t="array" ref="B807:B807">IFERROR(xlookup(F807,contacts!A:A,contacts!C:C),"")</f>
        <v/>
      </c>
      <c r="E807" s="19"/>
      <c r="F807" s="8" t="str">
        <f aca="false" t="array" ref="F807:F807">IFERROR(xlookup(E807,contacts!B:B,contacts!A:A),"")</f>
        <v/>
      </c>
      <c r="G807" s="19"/>
      <c r="H807" s="8" t="str">
        <f aca="false">IFERROR(__xludf.dummyfunction("IFERROR(INDEX(FILTER(addresses!B:B, (addresses!A:A=F807)*(addresses!C:C=G807)), 1), """")"),"")</f>
        <v/>
      </c>
      <c r="J807" s="10"/>
    </row>
    <row r="808" customFormat="false" ht="15.75" hidden="false" customHeight="false" outlineLevel="0" collapsed="false">
      <c r="B808" s="6" t="str">
        <f aca="false" t="array" ref="B808:B808">IFERROR(xlookup(F808,contacts!A:A,contacts!C:C),"")</f>
        <v/>
      </c>
      <c r="E808" s="19"/>
      <c r="F808" s="8" t="str">
        <f aca="false" t="array" ref="F808:F808">IFERROR(xlookup(E808,contacts!B:B,contacts!A:A),"")</f>
        <v/>
      </c>
      <c r="G808" s="19"/>
      <c r="H808" s="8" t="str">
        <f aca="false">IFERROR(__xludf.dummyfunction("IFERROR(INDEX(FILTER(addresses!B:B, (addresses!A:A=F808)*(addresses!C:C=G808)), 1), """")"),"")</f>
        <v/>
      </c>
      <c r="J808" s="10"/>
    </row>
    <row r="809" customFormat="false" ht="15.75" hidden="false" customHeight="false" outlineLevel="0" collapsed="false">
      <c r="B809" s="6" t="str">
        <f aca="false" t="array" ref="B809:B809">IFERROR(xlookup(F809,contacts!A:A,contacts!C:C),"")</f>
        <v/>
      </c>
      <c r="E809" s="19"/>
      <c r="F809" s="8" t="str">
        <f aca="false" t="array" ref="F809:F809">IFERROR(xlookup(E809,contacts!B:B,contacts!A:A),"")</f>
        <v/>
      </c>
      <c r="G809" s="19"/>
      <c r="H809" s="8" t="str">
        <f aca="false">IFERROR(__xludf.dummyfunction("IFERROR(INDEX(FILTER(addresses!B:B, (addresses!A:A=F809)*(addresses!C:C=G809)), 1), """")"),"")</f>
        <v/>
      </c>
      <c r="J809" s="10"/>
    </row>
    <row r="810" customFormat="false" ht="15.75" hidden="false" customHeight="false" outlineLevel="0" collapsed="false">
      <c r="B810" s="6" t="str">
        <f aca="false" t="array" ref="B810:B810">IFERROR(xlookup(F810,contacts!A:A,contacts!C:C),"")</f>
        <v/>
      </c>
      <c r="E810" s="19"/>
      <c r="F810" s="8" t="str">
        <f aca="false" t="array" ref="F810:F810">IFERROR(xlookup(E810,contacts!B:B,contacts!A:A),"")</f>
        <v/>
      </c>
      <c r="G810" s="19"/>
      <c r="H810" s="8" t="str">
        <f aca="false">IFERROR(__xludf.dummyfunction("IFERROR(INDEX(FILTER(addresses!B:B, (addresses!A:A=F810)*(addresses!C:C=G810)), 1), """")"),"")</f>
        <v/>
      </c>
      <c r="J810" s="10"/>
    </row>
    <row r="811" customFormat="false" ht="15.75" hidden="false" customHeight="false" outlineLevel="0" collapsed="false">
      <c r="B811" s="6" t="str">
        <f aca="false" t="array" ref="B811:B811">IFERROR(xlookup(F811,contacts!A:A,contacts!C:C),"")</f>
        <v/>
      </c>
      <c r="E811" s="19"/>
      <c r="F811" s="8" t="str">
        <f aca="false" t="array" ref="F811:F811">IFERROR(xlookup(E811,contacts!B:B,contacts!A:A),"")</f>
        <v/>
      </c>
      <c r="G811" s="19"/>
      <c r="H811" s="8" t="str">
        <f aca="false">IFERROR(__xludf.dummyfunction("IFERROR(INDEX(FILTER(addresses!B:B, (addresses!A:A=F811)*(addresses!C:C=G811)), 1), """")"),"")</f>
        <v/>
      </c>
      <c r="J811" s="10"/>
    </row>
    <row r="812" customFormat="false" ht="15.75" hidden="false" customHeight="false" outlineLevel="0" collapsed="false">
      <c r="B812" s="6" t="str">
        <f aca="false" t="array" ref="B812:B812">IFERROR(xlookup(F812,contacts!A:A,contacts!C:C),"")</f>
        <v/>
      </c>
      <c r="E812" s="19"/>
      <c r="F812" s="8" t="str">
        <f aca="false" t="array" ref="F812:F812">IFERROR(xlookup(E812,contacts!B:B,contacts!A:A),"")</f>
        <v/>
      </c>
      <c r="G812" s="19"/>
      <c r="H812" s="8" t="str">
        <f aca="false">IFERROR(__xludf.dummyfunction("IFERROR(INDEX(FILTER(addresses!B:B, (addresses!A:A=F812)*(addresses!C:C=G812)), 1), """")"),"")</f>
        <v/>
      </c>
      <c r="J812" s="10"/>
    </row>
    <row r="813" customFormat="false" ht="15.75" hidden="false" customHeight="false" outlineLevel="0" collapsed="false">
      <c r="B813" s="6" t="str">
        <f aca="false" t="array" ref="B813:B813">IFERROR(xlookup(F813,contacts!A:A,contacts!C:C),"")</f>
        <v/>
      </c>
      <c r="E813" s="19"/>
      <c r="F813" s="8" t="str">
        <f aca="false" t="array" ref="F813:F813">IFERROR(xlookup(E813,contacts!B:B,contacts!A:A),"")</f>
        <v/>
      </c>
      <c r="G813" s="19"/>
      <c r="H813" s="8" t="str">
        <f aca="false">IFERROR(__xludf.dummyfunction("IFERROR(INDEX(FILTER(addresses!B:B, (addresses!A:A=F813)*(addresses!C:C=G813)), 1), """")"),"")</f>
        <v/>
      </c>
      <c r="J813" s="10"/>
    </row>
    <row r="814" customFormat="false" ht="15.75" hidden="false" customHeight="false" outlineLevel="0" collapsed="false">
      <c r="B814" s="6" t="str">
        <f aca="false" t="array" ref="B814:B814">IFERROR(xlookup(F814,contacts!A:A,contacts!C:C),"")</f>
        <v/>
      </c>
      <c r="E814" s="19"/>
      <c r="F814" s="8" t="str">
        <f aca="false" t="array" ref="F814:F814">IFERROR(xlookup(E814,contacts!B:B,contacts!A:A),"")</f>
        <v/>
      </c>
      <c r="G814" s="19"/>
      <c r="H814" s="8" t="str">
        <f aca="false">IFERROR(__xludf.dummyfunction("IFERROR(INDEX(FILTER(addresses!B:B, (addresses!A:A=F814)*(addresses!C:C=G814)), 1), """")"),"")</f>
        <v/>
      </c>
      <c r="J814" s="10"/>
    </row>
    <row r="815" customFormat="false" ht="15.75" hidden="false" customHeight="false" outlineLevel="0" collapsed="false">
      <c r="B815" s="6" t="str">
        <f aca="false" t="array" ref="B815:B815">IFERROR(xlookup(F815,contacts!A:A,contacts!C:C),"")</f>
        <v/>
      </c>
      <c r="E815" s="19"/>
      <c r="F815" s="8" t="str">
        <f aca="false" t="array" ref="F815:F815">IFERROR(xlookup(E815,contacts!B:B,contacts!A:A),"")</f>
        <v/>
      </c>
      <c r="G815" s="19"/>
      <c r="H815" s="8" t="str">
        <f aca="false">IFERROR(__xludf.dummyfunction("IFERROR(INDEX(FILTER(addresses!B:B, (addresses!A:A=F815)*(addresses!C:C=G815)), 1), """")"),"")</f>
        <v/>
      </c>
      <c r="J815" s="10"/>
    </row>
    <row r="816" customFormat="false" ht="15.75" hidden="false" customHeight="false" outlineLevel="0" collapsed="false">
      <c r="B816" s="6" t="str">
        <f aca="false" t="array" ref="B816:B816">IFERROR(xlookup(F816,contacts!A:A,contacts!C:C),"")</f>
        <v/>
      </c>
      <c r="E816" s="19"/>
      <c r="F816" s="8" t="str">
        <f aca="false" t="array" ref="F816:F816">IFERROR(xlookup(E816,contacts!B:B,contacts!A:A),"")</f>
        <v/>
      </c>
      <c r="G816" s="19"/>
      <c r="H816" s="8" t="str">
        <f aca="false">IFERROR(__xludf.dummyfunction("IFERROR(INDEX(FILTER(addresses!B:B, (addresses!A:A=F816)*(addresses!C:C=G816)), 1), """")"),"")</f>
        <v/>
      </c>
      <c r="J816" s="10"/>
    </row>
    <row r="817" customFormat="false" ht="15.75" hidden="false" customHeight="false" outlineLevel="0" collapsed="false">
      <c r="B817" s="6" t="str">
        <f aca="false" t="array" ref="B817:B817">IFERROR(xlookup(F817,contacts!A:A,contacts!C:C),"")</f>
        <v/>
      </c>
      <c r="E817" s="19"/>
      <c r="F817" s="8" t="str">
        <f aca="false" t="array" ref="F817:F817">IFERROR(xlookup(E817,contacts!B:B,contacts!A:A),"")</f>
        <v/>
      </c>
      <c r="G817" s="19"/>
      <c r="H817" s="8" t="str">
        <f aca="false">IFERROR(__xludf.dummyfunction("IFERROR(INDEX(FILTER(addresses!B:B, (addresses!A:A=F817)*(addresses!C:C=G817)), 1), """")"),"")</f>
        <v/>
      </c>
      <c r="J817" s="10"/>
    </row>
    <row r="818" customFormat="false" ht="15.75" hidden="false" customHeight="false" outlineLevel="0" collapsed="false">
      <c r="B818" s="6" t="str">
        <f aca="false" t="array" ref="B818:B818">IFERROR(xlookup(F818,contacts!A:A,contacts!C:C),"")</f>
        <v/>
      </c>
      <c r="E818" s="19"/>
      <c r="F818" s="8" t="str">
        <f aca="false" t="array" ref="F818:F818">IFERROR(xlookup(E818,contacts!B:B,contacts!A:A),"")</f>
        <v/>
      </c>
      <c r="G818" s="19"/>
      <c r="H818" s="8" t="str">
        <f aca="false">IFERROR(__xludf.dummyfunction("IFERROR(INDEX(FILTER(addresses!B:B, (addresses!A:A=F818)*(addresses!C:C=G818)), 1), """")"),"")</f>
        <v/>
      </c>
      <c r="J818" s="10"/>
    </row>
    <row r="819" customFormat="false" ht="15.75" hidden="false" customHeight="false" outlineLevel="0" collapsed="false">
      <c r="B819" s="6" t="str">
        <f aca="false" t="array" ref="B819:B819">IFERROR(xlookup(F819,contacts!A:A,contacts!C:C),"")</f>
        <v/>
      </c>
      <c r="E819" s="19"/>
      <c r="F819" s="8" t="str">
        <f aca="false" t="array" ref="F819:F819">IFERROR(xlookup(E819,contacts!B:B,contacts!A:A),"")</f>
        <v/>
      </c>
      <c r="G819" s="19"/>
      <c r="H819" s="8" t="str">
        <f aca="false">IFERROR(__xludf.dummyfunction("IFERROR(INDEX(FILTER(addresses!B:B, (addresses!A:A=F819)*(addresses!C:C=G819)), 1), """")"),"")</f>
        <v/>
      </c>
      <c r="J819" s="10"/>
    </row>
    <row r="820" customFormat="false" ht="15.75" hidden="false" customHeight="false" outlineLevel="0" collapsed="false">
      <c r="B820" s="6" t="str">
        <f aca="false" t="array" ref="B820:B820">IFERROR(xlookup(F820,contacts!A:A,contacts!C:C),"")</f>
        <v/>
      </c>
      <c r="E820" s="19"/>
      <c r="F820" s="8" t="str">
        <f aca="false" t="array" ref="F820:F820">IFERROR(xlookup(E820,contacts!B:B,contacts!A:A),"")</f>
        <v/>
      </c>
      <c r="G820" s="19"/>
      <c r="H820" s="8" t="str">
        <f aca="false">IFERROR(__xludf.dummyfunction("IFERROR(INDEX(FILTER(addresses!B:B, (addresses!A:A=F820)*(addresses!C:C=G820)), 1), """")"),"")</f>
        <v/>
      </c>
      <c r="J820" s="10"/>
    </row>
    <row r="821" customFormat="false" ht="15.75" hidden="false" customHeight="false" outlineLevel="0" collapsed="false">
      <c r="B821" s="6" t="str">
        <f aca="false" t="array" ref="B821:B821">IFERROR(xlookup(F821,contacts!A:A,contacts!C:C),"")</f>
        <v/>
      </c>
      <c r="E821" s="19"/>
      <c r="F821" s="8" t="str">
        <f aca="false" t="array" ref="F821:F821">IFERROR(xlookup(E821,contacts!B:B,contacts!A:A),"")</f>
        <v/>
      </c>
      <c r="G821" s="19"/>
      <c r="H821" s="8" t="str">
        <f aca="false">IFERROR(__xludf.dummyfunction("IFERROR(INDEX(FILTER(addresses!B:B, (addresses!A:A=F821)*(addresses!C:C=G821)), 1), """")"),"")</f>
        <v/>
      </c>
      <c r="J821" s="10"/>
    </row>
    <row r="822" customFormat="false" ht="15.75" hidden="false" customHeight="false" outlineLevel="0" collapsed="false">
      <c r="B822" s="6" t="str">
        <f aca="false" t="array" ref="B822:B822">IFERROR(xlookup(F822,contacts!A:A,contacts!C:C),"")</f>
        <v/>
      </c>
      <c r="E822" s="19"/>
      <c r="F822" s="8" t="str">
        <f aca="false" t="array" ref="F822:F822">IFERROR(xlookup(E822,contacts!B:B,contacts!A:A),"")</f>
        <v/>
      </c>
      <c r="G822" s="19"/>
      <c r="H822" s="8" t="str">
        <f aca="false">IFERROR(__xludf.dummyfunction("IFERROR(INDEX(FILTER(addresses!B:B, (addresses!A:A=F822)*(addresses!C:C=G822)), 1), """")"),"")</f>
        <v/>
      </c>
      <c r="J822" s="10"/>
    </row>
    <row r="823" customFormat="false" ht="15.75" hidden="false" customHeight="false" outlineLevel="0" collapsed="false">
      <c r="B823" s="6" t="str">
        <f aca="false" t="array" ref="B823:B823">IFERROR(xlookup(F823,contacts!A:A,contacts!C:C),"")</f>
        <v/>
      </c>
      <c r="E823" s="19"/>
      <c r="F823" s="8" t="str">
        <f aca="false" t="array" ref="F823:F823">IFERROR(xlookup(E823,contacts!B:B,contacts!A:A),"")</f>
        <v/>
      </c>
      <c r="G823" s="19"/>
      <c r="H823" s="8" t="str">
        <f aca="false">IFERROR(__xludf.dummyfunction("IFERROR(INDEX(FILTER(addresses!B:B, (addresses!A:A=F823)*(addresses!C:C=G823)), 1), """")"),"")</f>
        <v/>
      </c>
      <c r="J823" s="10"/>
    </row>
    <row r="824" customFormat="false" ht="15.75" hidden="false" customHeight="false" outlineLevel="0" collapsed="false">
      <c r="B824" s="6" t="str">
        <f aca="false" t="array" ref="B824:B824">IFERROR(xlookup(F824,contacts!A:A,contacts!C:C),"")</f>
        <v/>
      </c>
      <c r="E824" s="19"/>
      <c r="F824" s="8" t="str">
        <f aca="false" t="array" ref="F824:F824">IFERROR(xlookup(E824,contacts!B:B,contacts!A:A),"")</f>
        <v/>
      </c>
      <c r="G824" s="19"/>
      <c r="H824" s="8" t="str">
        <f aca="false">IFERROR(__xludf.dummyfunction("IFERROR(INDEX(FILTER(addresses!B:B, (addresses!A:A=F824)*(addresses!C:C=G824)), 1), """")"),"")</f>
        <v/>
      </c>
      <c r="J824" s="10"/>
    </row>
    <row r="825" customFormat="false" ht="15.75" hidden="false" customHeight="false" outlineLevel="0" collapsed="false">
      <c r="B825" s="6" t="str">
        <f aca="false" t="array" ref="B825:B825">IFERROR(xlookup(F825,contacts!A:A,contacts!C:C),"")</f>
        <v/>
      </c>
      <c r="E825" s="19"/>
      <c r="F825" s="8" t="str">
        <f aca="false" t="array" ref="F825:F825">IFERROR(xlookup(E825,contacts!B:B,contacts!A:A),"")</f>
        <v/>
      </c>
      <c r="G825" s="19"/>
      <c r="H825" s="8" t="str">
        <f aca="false">IFERROR(__xludf.dummyfunction("IFERROR(INDEX(FILTER(addresses!B:B, (addresses!A:A=F825)*(addresses!C:C=G825)), 1), """")"),"")</f>
        <v/>
      </c>
      <c r="J825" s="10"/>
    </row>
    <row r="826" customFormat="false" ht="15.75" hidden="false" customHeight="false" outlineLevel="0" collapsed="false">
      <c r="B826" s="6" t="str">
        <f aca="false" t="array" ref="B826:B826">IFERROR(xlookup(F826,contacts!A:A,contacts!C:C),"")</f>
        <v/>
      </c>
      <c r="E826" s="19"/>
      <c r="F826" s="8" t="str">
        <f aca="false" t="array" ref="F826:F826">IFERROR(xlookup(E826,contacts!B:B,contacts!A:A),"")</f>
        <v/>
      </c>
      <c r="G826" s="19"/>
      <c r="H826" s="8" t="str">
        <f aca="false">IFERROR(__xludf.dummyfunction("IFERROR(INDEX(FILTER(addresses!B:B, (addresses!A:A=F826)*(addresses!C:C=G826)), 1), """")"),"")</f>
        <v/>
      </c>
      <c r="J826" s="10"/>
    </row>
    <row r="827" customFormat="false" ht="15.75" hidden="false" customHeight="false" outlineLevel="0" collapsed="false">
      <c r="B827" s="6" t="str">
        <f aca="false" t="array" ref="B827:B827">IFERROR(xlookup(F827,contacts!A:A,contacts!C:C),"")</f>
        <v/>
      </c>
      <c r="E827" s="19"/>
      <c r="F827" s="8" t="str">
        <f aca="false" t="array" ref="F827:F827">IFERROR(xlookup(E827,contacts!B:B,contacts!A:A),"")</f>
        <v/>
      </c>
      <c r="G827" s="19"/>
      <c r="H827" s="8" t="str">
        <f aca="false">IFERROR(__xludf.dummyfunction("IFERROR(INDEX(FILTER(addresses!B:B, (addresses!A:A=F827)*(addresses!C:C=G827)), 1), """")"),"")</f>
        <v/>
      </c>
      <c r="J827" s="10"/>
    </row>
    <row r="828" customFormat="false" ht="15.75" hidden="false" customHeight="false" outlineLevel="0" collapsed="false">
      <c r="B828" s="6" t="str">
        <f aca="false" t="array" ref="B828:B828">IFERROR(xlookup(F828,contacts!A:A,contacts!C:C),"")</f>
        <v/>
      </c>
      <c r="E828" s="19"/>
      <c r="F828" s="8" t="str">
        <f aca="false" t="array" ref="F828:F828">IFERROR(xlookup(E828,contacts!B:B,contacts!A:A),"")</f>
        <v/>
      </c>
      <c r="G828" s="19"/>
      <c r="H828" s="8" t="str">
        <f aca="false">IFERROR(__xludf.dummyfunction("IFERROR(INDEX(FILTER(addresses!B:B, (addresses!A:A=F828)*(addresses!C:C=G828)), 1), """")"),"")</f>
        <v/>
      </c>
      <c r="J828" s="10"/>
    </row>
    <row r="829" customFormat="false" ht="15.75" hidden="false" customHeight="false" outlineLevel="0" collapsed="false">
      <c r="B829" s="6" t="str">
        <f aca="false" t="array" ref="B829:B829">IFERROR(xlookup(F829,contacts!A:A,contacts!C:C),"")</f>
        <v/>
      </c>
      <c r="E829" s="19"/>
      <c r="F829" s="8" t="str">
        <f aca="false" t="array" ref="F829:F829">IFERROR(xlookup(E829,contacts!B:B,contacts!A:A),"")</f>
        <v/>
      </c>
      <c r="G829" s="19"/>
      <c r="H829" s="8" t="str">
        <f aca="false">IFERROR(__xludf.dummyfunction("IFERROR(INDEX(FILTER(addresses!B:B, (addresses!A:A=F829)*(addresses!C:C=G829)), 1), """")"),"")</f>
        <v/>
      </c>
      <c r="J829" s="10"/>
    </row>
    <row r="830" customFormat="false" ht="15.75" hidden="false" customHeight="false" outlineLevel="0" collapsed="false">
      <c r="B830" s="6" t="str">
        <f aca="false" t="array" ref="B830:B830">IFERROR(xlookup(F830,contacts!A:A,contacts!C:C),"")</f>
        <v/>
      </c>
      <c r="E830" s="19"/>
      <c r="F830" s="8" t="str">
        <f aca="false" t="array" ref="F830:F830">IFERROR(xlookup(E830,contacts!B:B,contacts!A:A),"")</f>
        <v/>
      </c>
      <c r="G830" s="19"/>
      <c r="H830" s="8" t="str">
        <f aca="false">IFERROR(__xludf.dummyfunction("IFERROR(INDEX(FILTER(addresses!B:B, (addresses!A:A=F830)*(addresses!C:C=G830)), 1), """")"),"")</f>
        <v/>
      </c>
      <c r="J830" s="10"/>
    </row>
    <row r="831" customFormat="false" ht="15.75" hidden="false" customHeight="false" outlineLevel="0" collapsed="false">
      <c r="B831" s="6" t="str">
        <f aca="false" t="array" ref="B831:B831">IFERROR(xlookup(F831,contacts!A:A,contacts!C:C),"")</f>
        <v/>
      </c>
      <c r="E831" s="19"/>
      <c r="F831" s="8" t="str">
        <f aca="false" t="array" ref="F831:F831">IFERROR(xlookup(E831,contacts!B:B,contacts!A:A),"")</f>
        <v/>
      </c>
      <c r="G831" s="19"/>
      <c r="H831" s="8" t="str">
        <f aca="false">IFERROR(__xludf.dummyfunction("IFERROR(INDEX(FILTER(addresses!B:B, (addresses!A:A=F831)*(addresses!C:C=G831)), 1), """")"),"")</f>
        <v/>
      </c>
      <c r="J831" s="10"/>
    </row>
    <row r="832" customFormat="false" ht="15.75" hidden="false" customHeight="false" outlineLevel="0" collapsed="false">
      <c r="B832" s="6" t="str">
        <f aca="false" t="array" ref="B832:B832">IFERROR(xlookup(F832,contacts!A:A,contacts!C:C),"")</f>
        <v/>
      </c>
      <c r="E832" s="19"/>
      <c r="F832" s="8" t="str">
        <f aca="false" t="array" ref="F832:F832">IFERROR(xlookup(E832,contacts!B:B,contacts!A:A),"")</f>
        <v/>
      </c>
      <c r="G832" s="19"/>
      <c r="H832" s="8" t="str">
        <f aca="false">IFERROR(__xludf.dummyfunction("IFERROR(INDEX(FILTER(addresses!B:B, (addresses!A:A=F832)*(addresses!C:C=G832)), 1), """")"),"")</f>
        <v/>
      </c>
      <c r="J832" s="10"/>
    </row>
    <row r="833" customFormat="false" ht="15.75" hidden="false" customHeight="false" outlineLevel="0" collapsed="false">
      <c r="B833" s="6" t="str">
        <f aca="false" t="array" ref="B833:B833">IFERROR(xlookup(F833,contacts!A:A,contacts!C:C),"")</f>
        <v/>
      </c>
      <c r="E833" s="19"/>
      <c r="F833" s="8" t="str">
        <f aca="false" t="array" ref="F833:F833">IFERROR(xlookup(E833,contacts!B:B,contacts!A:A),"")</f>
        <v/>
      </c>
      <c r="G833" s="19"/>
      <c r="H833" s="8" t="str">
        <f aca="false">IFERROR(__xludf.dummyfunction("IFERROR(INDEX(FILTER(addresses!B:B, (addresses!A:A=F833)*(addresses!C:C=G833)), 1), """")"),"")</f>
        <v/>
      </c>
      <c r="J833" s="10"/>
    </row>
    <row r="834" customFormat="false" ht="15.75" hidden="false" customHeight="false" outlineLevel="0" collapsed="false">
      <c r="B834" s="6" t="str">
        <f aca="false" t="array" ref="B834:B834">IFERROR(xlookup(F834,contacts!A:A,contacts!C:C),"")</f>
        <v/>
      </c>
      <c r="E834" s="19"/>
      <c r="F834" s="8" t="str">
        <f aca="false" t="array" ref="F834:F834">IFERROR(xlookup(E834,contacts!B:B,contacts!A:A),"")</f>
        <v/>
      </c>
      <c r="G834" s="19"/>
      <c r="H834" s="8" t="str">
        <f aca="false">IFERROR(__xludf.dummyfunction("IFERROR(INDEX(FILTER(addresses!B:B, (addresses!A:A=F834)*(addresses!C:C=G834)), 1), """")"),"")</f>
        <v/>
      </c>
      <c r="J834" s="10"/>
    </row>
    <row r="835" customFormat="false" ht="15.75" hidden="false" customHeight="false" outlineLevel="0" collapsed="false">
      <c r="B835" s="6" t="str">
        <f aca="false" t="array" ref="B835:B835">IFERROR(xlookup(F835,contacts!A:A,contacts!C:C),"")</f>
        <v/>
      </c>
      <c r="E835" s="19"/>
      <c r="F835" s="8" t="str">
        <f aca="false" t="array" ref="F835:F835">IFERROR(xlookup(E835,contacts!B:B,contacts!A:A),"")</f>
        <v/>
      </c>
      <c r="G835" s="19"/>
      <c r="H835" s="8" t="str">
        <f aca="false">IFERROR(__xludf.dummyfunction("IFERROR(INDEX(FILTER(addresses!B:B, (addresses!A:A=F835)*(addresses!C:C=G835)), 1), """")"),"")</f>
        <v/>
      </c>
      <c r="J835" s="10"/>
    </row>
    <row r="836" customFormat="false" ht="15.75" hidden="false" customHeight="false" outlineLevel="0" collapsed="false">
      <c r="B836" s="6" t="str">
        <f aca="false" t="array" ref="B836:B836">IFERROR(xlookup(F836,contacts!A:A,contacts!C:C),"")</f>
        <v/>
      </c>
      <c r="E836" s="19"/>
      <c r="F836" s="8" t="str">
        <f aca="false" t="array" ref="F836:F836">IFERROR(xlookup(E836,contacts!B:B,contacts!A:A),"")</f>
        <v/>
      </c>
      <c r="G836" s="19"/>
      <c r="H836" s="8" t="str">
        <f aca="false">IFERROR(__xludf.dummyfunction("IFERROR(INDEX(FILTER(addresses!B:B, (addresses!A:A=F836)*(addresses!C:C=G836)), 1), """")"),"")</f>
        <v/>
      </c>
      <c r="J836" s="10"/>
    </row>
    <row r="837" customFormat="false" ht="15.75" hidden="false" customHeight="false" outlineLevel="0" collapsed="false">
      <c r="B837" s="6" t="str">
        <f aca="false" t="array" ref="B837:B837">IFERROR(xlookup(F837,contacts!A:A,contacts!C:C),"")</f>
        <v/>
      </c>
      <c r="E837" s="19"/>
      <c r="F837" s="8" t="str">
        <f aca="false" t="array" ref="F837:F837">IFERROR(xlookup(E837,contacts!B:B,contacts!A:A),"")</f>
        <v/>
      </c>
      <c r="G837" s="19"/>
      <c r="H837" s="8" t="str">
        <f aca="false">IFERROR(__xludf.dummyfunction("IFERROR(INDEX(FILTER(addresses!B:B, (addresses!A:A=F837)*(addresses!C:C=G837)), 1), """")"),"")</f>
        <v/>
      </c>
      <c r="J837" s="10"/>
    </row>
    <row r="838" customFormat="false" ht="15.75" hidden="false" customHeight="false" outlineLevel="0" collapsed="false">
      <c r="B838" s="6" t="str">
        <f aca="false" t="array" ref="B838:B838">IFERROR(xlookup(F838,contacts!A:A,contacts!C:C),"")</f>
        <v/>
      </c>
      <c r="E838" s="19"/>
      <c r="F838" s="8" t="str">
        <f aca="false" t="array" ref="F838:F838">IFERROR(xlookup(E838,contacts!B:B,contacts!A:A),"")</f>
        <v/>
      </c>
      <c r="G838" s="19"/>
      <c r="H838" s="8" t="str">
        <f aca="false">IFERROR(__xludf.dummyfunction("IFERROR(INDEX(FILTER(addresses!B:B, (addresses!A:A=F838)*(addresses!C:C=G838)), 1), """")"),"")</f>
        <v/>
      </c>
      <c r="J838" s="10"/>
    </row>
    <row r="839" customFormat="false" ht="15.75" hidden="false" customHeight="false" outlineLevel="0" collapsed="false">
      <c r="B839" s="6" t="str">
        <f aca="false" t="array" ref="B839:B839">IFERROR(xlookup(F839,contacts!A:A,contacts!C:C),"")</f>
        <v/>
      </c>
      <c r="E839" s="19"/>
      <c r="F839" s="8" t="str">
        <f aca="false" t="array" ref="F839:F839">IFERROR(xlookup(E839,contacts!B:B,contacts!A:A),"")</f>
        <v/>
      </c>
      <c r="G839" s="19"/>
      <c r="H839" s="8" t="str">
        <f aca="false">IFERROR(__xludf.dummyfunction("IFERROR(INDEX(FILTER(addresses!B:B, (addresses!A:A=F839)*(addresses!C:C=G839)), 1), """")"),"")</f>
        <v/>
      </c>
      <c r="J839" s="10"/>
    </row>
    <row r="840" customFormat="false" ht="15.75" hidden="false" customHeight="false" outlineLevel="0" collapsed="false">
      <c r="B840" s="6" t="str">
        <f aca="false" t="array" ref="B840:B840">IFERROR(xlookup(F840,contacts!A:A,contacts!C:C),"")</f>
        <v/>
      </c>
      <c r="E840" s="19"/>
      <c r="F840" s="8" t="str">
        <f aca="false" t="array" ref="F840:F840">IFERROR(xlookup(E840,contacts!B:B,contacts!A:A),"")</f>
        <v/>
      </c>
      <c r="G840" s="19"/>
      <c r="H840" s="8" t="str">
        <f aca="false">IFERROR(__xludf.dummyfunction("IFERROR(INDEX(FILTER(addresses!B:B, (addresses!A:A=F840)*(addresses!C:C=G840)), 1), """")"),"")</f>
        <v/>
      </c>
      <c r="J840" s="10"/>
    </row>
    <row r="841" customFormat="false" ht="15.75" hidden="false" customHeight="false" outlineLevel="0" collapsed="false">
      <c r="B841" s="6" t="str">
        <f aca="false" t="array" ref="B841:B841">IFERROR(xlookup(F841,contacts!A:A,contacts!C:C),"")</f>
        <v/>
      </c>
      <c r="E841" s="19"/>
      <c r="F841" s="8" t="str">
        <f aca="false" t="array" ref="F841:F841">IFERROR(xlookup(E841,contacts!B:B,contacts!A:A),"")</f>
        <v/>
      </c>
      <c r="G841" s="19"/>
      <c r="H841" s="8" t="str">
        <f aca="false">IFERROR(__xludf.dummyfunction("IFERROR(INDEX(FILTER(addresses!B:B, (addresses!A:A=F841)*(addresses!C:C=G841)), 1), """")"),"")</f>
        <v/>
      </c>
      <c r="J841" s="10"/>
    </row>
    <row r="842" customFormat="false" ht="15.75" hidden="false" customHeight="false" outlineLevel="0" collapsed="false">
      <c r="B842" s="6" t="str">
        <f aca="false" t="array" ref="B842:B842">IFERROR(xlookup(F842,contacts!A:A,contacts!C:C),"")</f>
        <v/>
      </c>
      <c r="E842" s="19"/>
      <c r="F842" s="8" t="str">
        <f aca="false" t="array" ref="F842:F842">IFERROR(xlookup(E842,contacts!B:B,contacts!A:A),"")</f>
        <v/>
      </c>
      <c r="G842" s="19"/>
      <c r="H842" s="8" t="str">
        <f aca="false">IFERROR(__xludf.dummyfunction("IFERROR(INDEX(FILTER(addresses!B:B, (addresses!A:A=F842)*(addresses!C:C=G842)), 1), """")"),"")</f>
        <v/>
      </c>
      <c r="J842" s="10"/>
    </row>
    <row r="843" customFormat="false" ht="15.75" hidden="false" customHeight="false" outlineLevel="0" collapsed="false">
      <c r="B843" s="6" t="str">
        <f aca="false" t="array" ref="B843:B843">IFERROR(xlookup(F843,contacts!A:A,contacts!C:C),"")</f>
        <v/>
      </c>
      <c r="E843" s="19"/>
      <c r="F843" s="8" t="str">
        <f aca="false" t="array" ref="F843:F843">IFERROR(xlookup(E843,contacts!B:B,contacts!A:A),"")</f>
        <v/>
      </c>
      <c r="G843" s="19"/>
      <c r="H843" s="8" t="str">
        <f aca="false">IFERROR(__xludf.dummyfunction("IFERROR(INDEX(FILTER(addresses!B:B, (addresses!A:A=F843)*(addresses!C:C=G843)), 1), """")"),"")</f>
        <v/>
      </c>
      <c r="J843" s="10"/>
    </row>
    <row r="844" customFormat="false" ht="15.75" hidden="false" customHeight="false" outlineLevel="0" collapsed="false">
      <c r="B844" s="6" t="str">
        <f aca="false" t="array" ref="B844:B844">IFERROR(xlookup(F844,contacts!A:A,contacts!C:C),"")</f>
        <v/>
      </c>
      <c r="E844" s="19"/>
      <c r="F844" s="8" t="str">
        <f aca="false" t="array" ref="F844:F844">IFERROR(xlookup(E844,contacts!B:B,contacts!A:A),"")</f>
        <v/>
      </c>
      <c r="G844" s="19"/>
      <c r="H844" s="8" t="str">
        <f aca="false">IFERROR(__xludf.dummyfunction("IFERROR(INDEX(FILTER(addresses!B:B, (addresses!A:A=F844)*(addresses!C:C=G844)), 1), """")"),"")</f>
        <v/>
      </c>
      <c r="J844" s="10"/>
    </row>
    <row r="845" customFormat="false" ht="15.75" hidden="false" customHeight="false" outlineLevel="0" collapsed="false">
      <c r="B845" s="6" t="str">
        <f aca="false" t="array" ref="B845:B845">IFERROR(xlookup(F845,contacts!A:A,contacts!C:C),"")</f>
        <v/>
      </c>
      <c r="E845" s="19"/>
      <c r="F845" s="8" t="str">
        <f aca="false" t="array" ref="F845:F845">IFERROR(xlookup(E845,contacts!B:B,contacts!A:A),"")</f>
        <v/>
      </c>
      <c r="G845" s="19"/>
      <c r="H845" s="8" t="str">
        <f aca="false">IFERROR(__xludf.dummyfunction("IFERROR(INDEX(FILTER(addresses!B:B, (addresses!A:A=F845)*(addresses!C:C=G845)), 1), """")"),"")</f>
        <v/>
      </c>
      <c r="J845" s="10"/>
    </row>
    <row r="846" customFormat="false" ht="15.75" hidden="false" customHeight="false" outlineLevel="0" collapsed="false">
      <c r="B846" s="6" t="str">
        <f aca="false" t="array" ref="B846:B846">IFERROR(xlookup(F846,contacts!A:A,contacts!C:C),"")</f>
        <v/>
      </c>
      <c r="E846" s="19"/>
      <c r="F846" s="8" t="str">
        <f aca="false" t="array" ref="F846:F846">IFERROR(xlookup(E846,contacts!B:B,contacts!A:A),"")</f>
        <v/>
      </c>
      <c r="G846" s="19"/>
      <c r="H846" s="8" t="str">
        <f aca="false">IFERROR(__xludf.dummyfunction("IFERROR(INDEX(FILTER(addresses!B:B, (addresses!A:A=F846)*(addresses!C:C=G846)), 1), """")"),"")</f>
        <v/>
      </c>
      <c r="J846" s="10"/>
    </row>
    <row r="847" customFormat="false" ht="15.75" hidden="false" customHeight="false" outlineLevel="0" collapsed="false">
      <c r="B847" s="6" t="str">
        <f aca="false" t="array" ref="B847:B847">IFERROR(xlookup(F847,contacts!A:A,contacts!C:C),"")</f>
        <v/>
      </c>
      <c r="E847" s="19"/>
      <c r="F847" s="8" t="str">
        <f aca="false" t="array" ref="F847:F847">IFERROR(xlookup(E847,contacts!B:B,contacts!A:A),"")</f>
        <v/>
      </c>
      <c r="G847" s="19"/>
      <c r="H847" s="8" t="str">
        <f aca="false">IFERROR(__xludf.dummyfunction("IFERROR(INDEX(FILTER(addresses!B:B, (addresses!A:A=F847)*(addresses!C:C=G847)), 1), """")"),"")</f>
        <v/>
      </c>
      <c r="J847" s="10"/>
    </row>
    <row r="848" customFormat="false" ht="15.75" hidden="false" customHeight="false" outlineLevel="0" collapsed="false">
      <c r="B848" s="6" t="str">
        <f aca="false" t="array" ref="B848:B848">IFERROR(xlookup(F848,contacts!A:A,contacts!C:C),"")</f>
        <v/>
      </c>
      <c r="E848" s="19"/>
      <c r="F848" s="8" t="str">
        <f aca="false" t="array" ref="F848:F848">IFERROR(xlookup(E848,contacts!B:B,contacts!A:A),"")</f>
        <v/>
      </c>
      <c r="G848" s="19"/>
      <c r="H848" s="8" t="str">
        <f aca="false">IFERROR(__xludf.dummyfunction("IFERROR(INDEX(FILTER(addresses!B:B, (addresses!A:A=F848)*(addresses!C:C=G848)), 1), """")"),"")</f>
        <v/>
      </c>
      <c r="J848" s="10"/>
    </row>
    <row r="849" customFormat="false" ht="15.75" hidden="false" customHeight="false" outlineLevel="0" collapsed="false">
      <c r="B849" s="6" t="str">
        <f aca="false" t="array" ref="B849:B849">IFERROR(xlookup(F849,contacts!A:A,contacts!C:C),"")</f>
        <v/>
      </c>
      <c r="E849" s="19"/>
      <c r="F849" s="8" t="str">
        <f aca="false" t="array" ref="F849:F849">IFERROR(xlookup(E849,contacts!B:B,contacts!A:A),"")</f>
        <v/>
      </c>
      <c r="G849" s="19"/>
      <c r="H849" s="8" t="str">
        <f aca="false">IFERROR(__xludf.dummyfunction("IFERROR(INDEX(FILTER(addresses!B:B, (addresses!A:A=F849)*(addresses!C:C=G849)), 1), """")"),"")</f>
        <v/>
      </c>
      <c r="J849" s="10"/>
    </row>
    <row r="850" customFormat="false" ht="15.75" hidden="false" customHeight="false" outlineLevel="0" collapsed="false">
      <c r="B850" s="6" t="str">
        <f aca="false" t="array" ref="B850:B850">IFERROR(xlookup(F850,contacts!A:A,contacts!C:C),"")</f>
        <v/>
      </c>
      <c r="E850" s="19"/>
      <c r="F850" s="8" t="str">
        <f aca="false" t="array" ref="F850:F850">IFERROR(xlookup(E850,contacts!B:B,contacts!A:A),"")</f>
        <v/>
      </c>
      <c r="G850" s="19"/>
      <c r="H850" s="8" t="str">
        <f aca="false">IFERROR(__xludf.dummyfunction("IFERROR(INDEX(FILTER(addresses!B:B, (addresses!A:A=F850)*(addresses!C:C=G850)), 1), """")"),"")</f>
        <v/>
      </c>
      <c r="J850" s="10"/>
    </row>
    <row r="851" customFormat="false" ht="15.75" hidden="false" customHeight="false" outlineLevel="0" collapsed="false">
      <c r="B851" s="6" t="str">
        <f aca="false" t="array" ref="B851:B851">IFERROR(xlookup(F851,contacts!A:A,contacts!C:C),"")</f>
        <v/>
      </c>
      <c r="E851" s="19"/>
      <c r="F851" s="8" t="str">
        <f aca="false" t="array" ref="F851:F851">IFERROR(xlookup(E851,contacts!B:B,contacts!A:A),"")</f>
        <v/>
      </c>
      <c r="G851" s="19"/>
      <c r="H851" s="8" t="str">
        <f aca="false">IFERROR(__xludf.dummyfunction("IFERROR(INDEX(FILTER(addresses!B:B, (addresses!A:A=F851)*(addresses!C:C=G851)), 1), """")"),"")</f>
        <v/>
      </c>
      <c r="J851" s="10"/>
    </row>
    <row r="852" customFormat="false" ht="15.75" hidden="false" customHeight="false" outlineLevel="0" collapsed="false">
      <c r="B852" s="6" t="str">
        <f aca="false" t="array" ref="B852:B852">IFERROR(xlookup(F852,contacts!A:A,contacts!C:C),"")</f>
        <v/>
      </c>
      <c r="E852" s="19"/>
      <c r="F852" s="8" t="str">
        <f aca="false" t="array" ref="F852:F852">IFERROR(xlookup(E852,contacts!B:B,contacts!A:A),"")</f>
        <v/>
      </c>
      <c r="G852" s="19"/>
      <c r="H852" s="8" t="str">
        <f aca="false">IFERROR(__xludf.dummyfunction("IFERROR(INDEX(FILTER(addresses!B:B, (addresses!A:A=F852)*(addresses!C:C=G852)), 1), """")"),"")</f>
        <v/>
      </c>
      <c r="J852" s="10"/>
    </row>
    <row r="853" customFormat="false" ht="15.75" hidden="false" customHeight="false" outlineLevel="0" collapsed="false">
      <c r="B853" s="6" t="str">
        <f aca="false" t="array" ref="B853:B853">IFERROR(xlookup(F853,contacts!A:A,contacts!C:C),"")</f>
        <v/>
      </c>
      <c r="E853" s="19"/>
      <c r="F853" s="8" t="str">
        <f aca="false" t="array" ref="F853:F853">IFERROR(xlookup(E853,contacts!B:B,contacts!A:A),"")</f>
        <v/>
      </c>
      <c r="G853" s="19"/>
      <c r="H853" s="8" t="str">
        <f aca="false">IFERROR(__xludf.dummyfunction("IFERROR(INDEX(FILTER(addresses!B:B, (addresses!A:A=F853)*(addresses!C:C=G853)), 1), """")"),"")</f>
        <v/>
      </c>
      <c r="J853" s="10"/>
    </row>
    <row r="854" customFormat="false" ht="15.75" hidden="false" customHeight="false" outlineLevel="0" collapsed="false">
      <c r="B854" s="6" t="str">
        <f aca="false" t="array" ref="B854:B854">IFERROR(xlookup(F854,contacts!A:A,contacts!C:C),"")</f>
        <v/>
      </c>
      <c r="E854" s="19"/>
      <c r="F854" s="8" t="str">
        <f aca="false" t="array" ref="F854:F854">IFERROR(xlookup(E854,contacts!B:B,contacts!A:A),"")</f>
        <v/>
      </c>
      <c r="G854" s="19"/>
      <c r="H854" s="8" t="str">
        <f aca="false">IFERROR(__xludf.dummyfunction("IFERROR(INDEX(FILTER(addresses!B:B, (addresses!A:A=F854)*(addresses!C:C=G854)), 1), """")"),"")</f>
        <v/>
      </c>
      <c r="J854" s="10"/>
    </row>
    <row r="855" customFormat="false" ht="15.75" hidden="false" customHeight="false" outlineLevel="0" collapsed="false">
      <c r="B855" s="6" t="str">
        <f aca="false" t="array" ref="B855:B855">IFERROR(xlookup(F855,contacts!A:A,contacts!C:C),"")</f>
        <v/>
      </c>
      <c r="E855" s="19"/>
      <c r="F855" s="8" t="str">
        <f aca="false" t="array" ref="F855:F855">IFERROR(xlookup(E855,contacts!B:B,contacts!A:A),"")</f>
        <v/>
      </c>
      <c r="G855" s="19"/>
      <c r="H855" s="8" t="str">
        <f aca="false">IFERROR(__xludf.dummyfunction("IFERROR(INDEX(FILTER(addresses!B:B, (addresses!A:A=F855)*(addresses!C:C=G855)), 1), """")"),"")</f>
        <v/>
      </c>
      <c r="J855" s="10"/>
    </row>
    <row r="856" customFormat="false" ht="15.75" hidden="false" customHeight="false" outlineLevel="0" collapsed="false">
      <c r="B856" s="6" t="str">
        <f aca="false" t="array" ref="B856:B856">IFERROR(xlookup(F856,contacts!A:A,contacts!C:C),"")</f>
        <v/>
      </c>
      <c r="E856" s="19"/>
      <c r="F856" s="8" t="str">
        <f aca="false" t="array" ref="F856:F856">IFERROR(xlookup(E856,contacts!B:B,contacts!A:A),"")</f>
        <v/>
      </c>
      <c r="G856" s="19"/>
      <c r="H856" s="8" t="str">
        <f aca="false">IFERROR(__xludf.dummyfunction("IFERROR(INDEX(FILTER(addresses!B:B, (addresses!A:A=F856)*(addresses!C:C=G856)), 1), """")"),"")</f>
        <v/>
      </c>
      <c r="J856" s="10"/>
    </row>
    <row r="857" customFormat="false" ht="15.75" hidden="false" customHeight="false" outlineLevel="0" collapsed="false">
      <c r="B857" s="6" t="str">
        <f aca="false" t="array" ref="B857:B857">IFERROR(xlookup(F857,contacts!A:A,contacts!C:C),"")</f>
        <v/>
      </c>
      <c r="E857" s="19"/>
      <c r="F857" s="8" t="str">
        <f aca="false" t="array" ref="F857:F857">IFERROR(xlookup(E857,contacts!B:B,contacts!A:A),"")</f>
        <v/>
      </c>
      <c r="G857" s="19"/>
      <c r="H857" s="8" t="str">
        <f aca="false">IFERROR(__xludf.dummyfunction("IFERROR(INDEX(FILTER(addresses!B:B, (addresses!A:A=F857)*(addresses!C:C=G857)), 1), """")"),"")</f>
        <v/>
      </c>
      <c r="J857" s="10"/>
    </row>
    <row r="858" customFormat="false" ht="15.75" hidden="false" customHeight="false" outlineLevel="0" collapsed="false">
      <c r="B858" s="6" t="str">
        <f aca="false" t="array" ref="B858:B858">IFERROR(xlookup(F858,contacts!A:A,contacts!C:C),"")</f>
        <v/>
      </c>
      <c r="E858" s="19"/>
      <c r="F858" s="8" t="str">
        <f aca="false" t="array" ref="F858:F858">IFERROR(xlookup(E858,contacts!B:B,contacts!A:A),"")</f>
        <v/>
      </c>
      <c r="G858" s="19"/>
      <c r="H858" s="8" t="str">
        <f aca="false">IFERROR(__xludf.dummyfunction("IFERROR(INDEX(FILTER(addresses!B:B, (addresses!A:A=F858)*(addresses!C:C=G858)), 1), """")"),"")</f>
        <v/>
      </c>
      <c r="J858" s="10"/>
    </row>
    <row r="859" customFormat="false" ht="15.75" hidden="false" customHeight="false" outlineLevel="0" collapsed="false">
      <c r="B859" s="6" t="str">
        <f aca="false" t="array" ref="B859:B859">IFERROR(xlookup(F859,contacts!A:A,contacts!C:C),"")</f>
        <v/>
      </c>
      <c r="E859" s="19"/>
      <c r="F859" s="8" t="str">
        <f aca="false" t="array" ref="F859:F859">IFERROR(xlookup(E859,contacts!B:B,contacts!A:A),"")</f>
        <v/>
      </c>
      <c r="G859" s="19"/>
      <c r="H859" s="8" t="str">
        <f aca="false">IFERROR(__xludf.dummyfunction("IFERROR(INDEX(FILTER(addresses!B:B, (addresses!A:A=F859)*(addresses!C:C=G859)), 1), """")"),"")</f>
        <v/>
      </c>
      <c r="J859" s="10"/>
    </row>
    <row r="860" customFormat="false" ht="15.75" hidden="false" customHeight="false" outlineLevel="0" collapsed="false">
      <c r="B860" s="6" t="str">
        <f aca="false" t="array" ref="B860:B860">IFERROR(xlookup(F860,contacts!A:A,contacts!C:C),"")</f>
        <v/>
      </c>
      <c r="E860" s="19"/>
      <c r="F860" s="8" t="str">
        <f aca="false" t="array" ref="F860:F860">IFERROR(xlookup(E860,contacts!B:B,contacts!A:A),"")</f>
        <v/>
      </c>
      <c r="G860" s="19"/>
      <c r="H860" s="8" t="str">
        <f aca="false">IFERROR(__xludf.dummyfunction("IFERROR(INDEX(FILTER(addresses!B:B, (addresses!A:A=F860)*(addresses!C:C=G860)), 1), """")"),"")</f>
        <v/>
      </c>
      <c r="J860" s="10"/>
    </row>
    <row r="861" customFormat="false" ht="15.75" hidden="false" customHeight="false" outlineLevel="0" collapsed="false">
      <c r="B861" s="6" t="str">
        <f aca="false" t="array" ref="B861:B861">IFERROR(xlookup(F861,contacts!A:A,contacts!C:C),"")</f>
        <v/>
      </c>
      <c r="E861" s="19"/>
      <c r="F861" s="8" t="str">
        <f aca="false" t="array" ref="F861:F861">IFERROR(xlookup(E861,contacts!B:B,contacts!A:A),"")</f>
        <v/>
      </c>
      <c r="G861" s="19"/>
      <c r="H861" s="8" t="str">
        <f aca="false">IFERROR(__xludf.dummyfunction("IFERROR(INDEX(FILTER(addresses!B:B, (addresses!A:A=F861)*(addresses!C:C=G861)), 1), """")"),"")</f>
        <v/>
      </c>
      <c r="J861" s="10"/>
    </row>
    <row r="862" customFormat="false" ht="15.75" hidden="false" customHeight="false" outlineLevel="0" collapsed="false">
      <c r="B862" s="6" t="str">
        <f aca="false" t="array" ref="B862:B862">IFERROR(xlookup(F862,contacts!A:A,contacts!C:C),"")</f>
        <v/>
      </c>
      <c r="E862" s="19"/>
      <c r="F862" s="8" t="str">
        <f aca="false" t="array" ref="F862:F862">IFERROR(xlookup(E862,contacts!B:B,contacts!A:A),"")</f>
        <v/>
      </c>
      <c r="G862" s="19"/>
      <c r="H862" s="8" t="str">
        <f aca="false">IFERROR(__xludf.dummyfunction("IFERROR(INDEX(FILTER(addresses!B:B, (addresses!A:A=F862)*(addresses!C:C=G862)), 1), """")"),"")</f>
        <v/>
      </c>
      <c r="J862" s="10"/>
    </row>
    <row r="863" customFormat="false" ht="15.75" hidden="false" customHeight="false" outlineLevel="0" collapsed="false">
      <c r="B863" s="6" t="str">
        <f aca="false" t="array" ref="B863:B863">IFERROR(xlookup(F863,contacts!A:A,contacts!C:C),"")</f>
        <v/>
      </c>
      <c r="E863" s="19"/>
      <c r="F863" s="8" t="str">
        <f aca="false" t="array" ref="F863:F863">IFERROR(xlookup(E863,contacts!B:B,contacts!A:A),"")</f>
        <v/>
      </c>
      <c r="G863" s="19"/>
      <c r="H863" s="8" t="str">
        <f aca="false">IFERROR(__xludf.dummyfunction("IFERROR(INDEX(FILTER(addresses!B:B, (addresses!A:A=F863)*(addresses!C:C=G863)), 1), """")"),"")</f>
        <v/>
      </c>
      <c r="J863" s="10"/>
    </row>
    <row r="864" customFormat="false" ht="15.75" hidden="false" customHeight="false" outlineLevel="0" collapsed="false">
      <c r="B864" s="6" t="str">
        <f aca="false" t="array" ref="B864:B864">IFERROR(xlookup(F864,contacts!A:A,contacts!C:C),"")</f>
        <v/>
      </c>
      <c r="E864" s="19"/>
      <c r="F864" s="8" t="str">
        <f aca="false" t="array" ref="F864:F864">IFERROR(xlookup(E864,contacts!B:B,contacts!A:A),"")</f>
        <v/>
      </c>
      <c r="G864" s="19"/>
      <c r="H864" s="8" t="str">
        <f aca="false">IFERROR(__xludf.dummyfunction("IFERROR(INDEX(FILTER(addresses!B:B, (addresses!A:A=F864)*(addresses!C:C=G864)), 1), """")"),"")</f>
        <v/>
      </c>
      <c r="J864" s="10"/>
    </row>
    <row r="865" customFormat="false" ht="15.75" hidden="false" customHeight="false" outlineLevel="0" collapsed="false">
      <c r="B865" s="6" t="str">
        <f aca="false" t="array" ref="B865:B865">IFERROR(xlookup(F865,contacts!A:A,contacts!C:C),"")</f>
        <v/>
      </c>
      <c r="E865" s="19"/>
      <c r="F865" s="8" t="str">
        <f aca="false" t="array" ref="F865:F865">IFERROR(xlookup(E865,contacts!B:B,contacts!A:A),"")</f>
        <v/>
      </c>
      <c r="G865" s="19"/>
      <c r="H865" s="8" t="str">
        <f aca="false">IFERROR(__xludf.dummyfunction("IFERROR(INDEX(FILTER(addresses!B:B, (addresses!A:A=F865)*(addresses!C:C=G865)), 1), """")"),"")</f>
        <v/>
      </c>
      <c r="J865" s="10"/>
    </row>
    <row r="866" customFormat="false" ht="15.75" hidden="false" customHeight="false" outlineLevel="0" collapsed="false">
      <c r="B866" s="6" t="str">
        <f aca="false" t="array" ref="B866:B866">IFERROR(xlookup(F866,contacts!A:A,contacts!C:C),"")</f>
        <v/>
      </c>
      <c r="E866" s="19"/>
      <c r="F866" s="8" t="str">
        <f aca="false" t="array" ref="F866:F866">IFERROR(xlookup(E866,contacts!B:B,contacts!A:A),"")</f>
        <v/>
      </c>
      <c r="G866" s="19"/>
      <c r="H866" s="8" t="str">
        <f aca="false">IFERROR(__xludf.dummyfunction("IFERROR(INDEX(FILTER(addresses!B:B, (addresses!A:A=F866)*(addresses!C:C=G866)), 1), """")"),"")</f>
        <v/>
      </c>
      <c r="J866" s="10"/>
    </row>
    <row r="867" customFormat="false" ht="15.75" hidden="false" customHeight="false" outlineLevel="0" collapsed="false">
      <c r="B867" s="6" t="str">
        <f aca="false" t="array" ref="B867:B867">IFERROR(xlookup(F867,contacts!A:A,contacts!C:C),"")</f>
        <v/>
      </c>
      <c r="E867" s="19"/>
      <c r="F867" s="8" t="str">
        <f aca="false" t="array" ref="F867:F867">IFERROR(xlookup(E867,contacts!B:B,contacts!A:A),"")</f>
        <v/>
      </c>
      <c r="G867" s="19"/>
      <c r="H867" s="8" t="str">
        <f aca="false">IFERROR(__xludf.dummyfunction("IFERROR(INDEX(FILTER(addresses!B:B, (addresses!A:A=F867)*(addresses!C:C=G867)), 1), """")"),"")</f>
        <v/>
      </c>
      <c r="J867" s="10"/>
    </row>
    <row r="868" customFormat="false" ht="15.75" hidden="false" customHeight="false" outlineLevel="0" collapsed="false">
      <c r="B868" s="6" t="str">
        <f aca="false" t="array" ref="B868:B868">IFERROR(xlookup(F868,contacts!A:A,contacts!C:C),"")</f>
        <v/>
      </c>
      <c r="E868" s="19"/>
      <c r="F868" s="8" t="str">
        <f aca="false" t="array" ref="F868:F868">IFERROR(xlookup(E868,contacts!B:B,contacts!A:A),"")</f>
        <v/>
      </c>
      <c r="G868" s="19"/>
      <c r="H868" s="8" t="str">
        <f aca="false">IFERROR(__xludf.dummyfunction("IFERROR(INDEX(FILTER(addresses!B:B, (addresses!A:A=F868)*(addresses!C:C=G868)), 1), """")"),"")</f>
        <v/>
      </c>
      <c r="J868" s="10"/>
    </row>
    <row r="869" customFormat="false" ht="15.75" hidden="false" customHeight="false" outlineLevel="0" collapsed="false">
      <c r="B869" s="6" t="str">
        <f aca="false" t="array" ref="B869:B869">IFERROR(xlookup(F869,contacts!A:A,contacts!C:C),"")</f>
        <v/>
      </c>
      <c r="E869" s="19"/>
      <c r="F869" s="8" t="str">
        <f aca="false" t="array" ref="F869:F869">IFERROR(xlookup(E869,contacts!B:B,contacts!A:A),"")</f>
        <v/>
      </c>
      <c r="G869" s="19"/>
      <c r="H869" s="8" t="str">
        <f aca="false">IFERROR(__xludf.dummyfunction("IFERROR(INDEX(FILTER(addresses!B:B, (addresses!A:A=F869)*(addresses!C:C=G869)), 1), """")"),"")</f>
        <v/>
      </c>
      <c r="J869" s="10"/>
    </row>
    <row r="870" customFormat="false" ht="15.75" hidden="false" customHeight="false" outlineLevel="0" collapsed="false">
      <c r="B870" s="6" t="str">
        <f aca="false" t="array" ref="B870:B870">IFERROR(xlookup(F870,contacts!A:A,contacts!C:C),"")</f>
        <v/>
      </c>
      <c r="E870" s="19"/>
      <c r="F870" s="8" t="str">
        <f aca="false" t="array" ref="F870:F870">IFERROR(xlookup(E870,contacts!B:B,contacts!A:A),"")</f>
        <v/>
      </c>
      <c r="G870" s="19"/>
      <c r="H870" s="8" t="str">
        <f aca="false">IFERROR(__xludf.dummyfunction("IFERROR(INDEX(FILTER(addresses!B:B, (addresses!A:A=F870)*(addresses!C:C=G870)), 1), """")"),"")</f>
        <v/>
      </c>
      <c r="J870" s="10"/>
    </row>
    <row r="871" customFormat="false" ht="15.75" hidden="false" customHeight="false" outlineLevel="0" collapsed="false">
      <c r="B871" s="6" t="str">
        <f aca="false" t="array" ref="B871:B871">IFERROR(xlookup(F871,contacts!A:A,contacts!C:C),"")</f>
        <v/>
      </c>
      <c r="E871" s="19"/>
      <c r="F871" s="8" t="str">
        <f aca="false" t="array" ref="F871:F871">IFERROR(xlookup(E871,contacts!B:B,contacts!A:A),"")</f>
        <v/>
      </c>
      <c r="G871" s="19"/>
      <c r="H871" s="8" t="str">
        <f aca="false">IFERROR(__xludf.dummyfunction("IFERROR(INDEX(FILTER(addresses!B:B, (addresses!A:A=F871)*(addresses!C:C=G871)), 1), """")"),"")</f>
        <v/>
      </c>
      <c r="J871" s="10"/>
    </row>
    <row r="872" customFormat="false" ht="15.75" hidden="false" customHeight="false" outlineLevel="0" collapsed="false">
      <c r="B872" s="6" t="str">
        <f aca="false" t="array" ref="B872:B872">IFERROR(xlookup(F872,contacts!A:A,contacts!C:C),"")</f>
        <v/>
      </c>
      <c r="E872" s="19"/>
      <c r="F872" s="8" t="str">
        <f aca="false" t="array" ref="F872:F872">IFERROR(xlookup(E872,contacts!B:B,contacts!A:A),"")</f>
        <v/>
      </c>
      <c r="G872" s="19"/>
      <c r="H872" s="8" t="str">
        <f aca="false">IFERROR(__xludf.dummyfunction("IFERROR(INDEX(FILTER(addresses!B:B, (addresses!A:A=F872)*(addresses!C:C=G872)), 1), """")"),"")</f>
        <v/>
      </c>
      <c r="J872" s="10"/>
    </row>
    <row r="873" customFormat="false" ht="15.75" hidden="false" customHeight="false" outlineLevel="0" collapsed="false">
      <c r="B873" s="6" t="str">
        <f aca="false" t="array" ref="B873:B873">IFERROR(xlookup(F873,contacts!A:A,contacts!C:C),"")</f>
        <v/>
      </c>
      <c r="E873" s="19"/>
      <c r="F873" s="8" t="str">
        <f aca="false" t="array" ref="F873:F873">IFERROR(xlookup(E873,contacts!B:B,contacts!A:A),"")</f>
        <v/>
      </c>
      <c r="G873" s="19"/>
      <c r="H873" s="8" t="str">
        <f aca="false">IFERROR(__xludf.dummyfunction("IFERROR(INDEX(FILTER(addresses!B:B, (addresses!A:A=F873)*(addresses!C:C=G873)), 1), """")"),"")</f>
        <v/>
      </c>
      <c r="J873" s="10"/>
    </row>
    <row r="874" customFormat="false" ht="15.75" hidden="false" customHeight="false" outlineLevel="0" collapsed="false">
      <c r="B874" s="6" t="str">
        <f aca="false" t="array" ref="B874:B874">IFERROR(xlookup(F874,contacts!A:A,contacts!C:C),"")</f>
        <v/>
      </c>
      <c r="E874" s="19"/>
      <c r="F874" s="8" t="str">
        <f aca="false" t="array" ref="F874:F874">IFERROR(xlookup(E874,contacts!B:B,contacts!A:A),"")</f>
        <v/>
      </c>
      <c r="G874" s="19"/>
      <c r="H874" s="8" t="str">
        <f aca="false">IFERROR(__xludf.dummyfunction("IFERROR(INDEX(FILTER(addresses!B:B, (addresses!A:A=F874)*(addresses!C:C=G874)), 1), """")"),"")</f>
        <v/>
      </c>
      <c r="J874" s="10"/>
    </row>
    <row r="875" customFormat="false" ht="15.75" hidden="false" customHeight="false" outlineLevel="0" collapsed="false">
      <c r="B875" s="6" t="str">
        <f aca="false" t="array" ref="B875:B875">IFERROR(xlookup(F875,contacts!A:A,contacts!C:C),"")</f>
        <v/>
      </c>
      <c r="E875" s="19"/>
      <c r="F875" s="8" t="str">
        <f aca="false" t="array" ref="F875:F875">IFERROR(xlookup(E875,contacts!B:B,contacts!A:A),"")</f>
        <v/>
      </c>
      <c r="G875" s="19"/>
      <c r="H875" s="8" t="str">
        <f aca="false">IFERROR(__xludf.dummyfunction("IFERROR(INDEX(FILTER(addresses!B:B, (addresses!A:A=F875)*(addresses!C:C=G875)), 1), """")"),"")</f>
        <v/>
      </c>
      <c r="J875" s="10"/>
    </row>
    <row r="876" customFormat="false" ht="15.75" hidden="false" customHeight="false" outlineLevel="0" collapsed="false">
      <c r="B876" s="6" t="str">
        <f aca="false" t="array" ref="B876:B876">IFERROR(xlookup(F876,contacts!A:A,contacts!C:C),"")</f>
        <v/>
      </c>
      <c r="E876" s="19"/>
      <c r="F876" s="8" t="str">
        <f aca="false" t="array" ref="F876:F876">IFERROR(xlookup(E876,contacts!B:B,contacts!A:A),"")</f>
        <v/>
      </c>
      <c r="G876" s="19"/>
      <c r="H876" s="8" t="str">
        <f aca="false">IFERROR(__xludf.dummyfunction("IFERROR(INDEX(FILTER(addresses!B:B, (addresses!A:A=F876)*(addresses!C:C=G876)), 1), """")"),"")</f>
        <v/>
      </c>
      <c r="J876" s="10"/>
    </row>
    <row r="877" customFormat="false" ht="15.75" hidden="false" customHeight="false" outlineLevel="0" collapsed="false">
      <c r="B877" s="6" t="str">
        <f aca="false" t="array" ref="B877:B877">IFERROR(xlookup(F877,contacts!A:A,contacts!C:C),"")</f>
        <v/>
      </c>
      <c r="E877" s="19"/>
      <c r="F877" s="8" t="str">
        <f aca="false" t="array" ref="F877:F877">IFERROR(xlookup(E877,contacts!B:B,contacts!A:A),"")</f>
        <v/>
      </c>
      <c r="G877" s="19"/>
      <c r="H877" s="8" t="str">
        <f aca="false">IFERROR(__xludf.dummyfunction("IFERROR(INDEX(FILTER(addresses!B:B, (addresses!A:A=F877)*(addresses!C:C=G877)), 1), """")"),"")</f>
        <v/>
      </c>
      <c r="J877" s="10"/>
    </row>
    <row r="878" customFormat="false" ht="15.75" hidden="false" customHeight="false" outlineLevel="0" collapsed="false">
      <c r="B878" s="6" t="str">
        <f aca="false" t="array" ref="B878:B878">IFERROR(xlookup(F878,contacts!A:A,contacts!C:C),"")</f>
        <v/>
      </c>
      <c r="E878" s="19"/>
      <c r="F878" s="8" t="str">
        <f aca="false" t="array" ref="F878:F878">IFERROR(xlookup(E878,contacts!B:B,contacts!A:A),"")</f>
        <v/>
      </c>
      <c r="G878" s="19"/>
      <c r="H878" s="8" t="str">
        <f aca="false">IFERROR(__xludf.dummyfunction("IFERROR(INDEX(FILTER(addresses!B:B, (addresses!A:A=F878)*(addresses!C:C=G878)), 1), """")"),"")</f>
        <v/>
      </c>
      <c r="J878" s="10"/>
    </row>
    <row r="879" customFormat="false" ht="15.75" hidden="false" customHeight="false" outlineLevel="0" collapsed="false">
      <c r="B879" s="6" t="str">
        <f aca="false" t="array" ref="B879:B879">IFERROR(xlookup(F879,contacts!A:A,contacts!C:C),"")</f>
        <v/>
      </c>
      <c r="E879" s="19"/>
      <c r="F879" s="8" t="str">
        <f aca="false" t="array" ref="F879:F879">IFERROR(xlookup(E879,contacts!B:B,contacts!A:A),"")</f>
        <v/>
      </c>
      <c r="G879" s="19"/>
      <c r="H879" s="8" t="str">
        <f aca="false">IFERROR(__xludf.dummyfunction("IFERROR(INDEX(FILTER(addresses!B:B, (addresses!A:A=F879)*(addresses!C:C=G879)), 1), """")"),"")</f>
        <v/>
      </c>
      <c r="J879" s="10"/>
    </row>
    <row r="880" customFormat="false" ht="15.75" hidden="false" customHeight="false" outlineLevel="0" collapsed="false">
      <c r="B880" s="6" t="str">
        <f aca="false" t="array" ref="B880:B880">IFERROR(xlookup(F880,contacts!A:A,contacts!C:C),"")</f>
        <v/>
      </c>
      <c r="E880" s="19"/>
      <c r="F880" s="8" t="str">
        <f aca="false" t="array" ref="F880:F880">IFERROR(xlookup(E880,contacts!B:B,contacts!A:A),"")</f>
        <v/>
      </c>
      <c r="G880" s="19"/>
      <c r="H880" s="8" t="str">
        <f aca="false">IFERROR(__xludf.dummyfunction("IFERROR(INDEX(FILTER(addresses!B:B, (addresses!A:A=F880)*(addresses!C:C=G880)), 1), """")"),"")</f>
        <v/>
      </c>
      <c r="J880" s="10"/>
    </row>
    <row r="881" customFormat="false" ht="15.75" hidden="false" customHeight="false" outlineLevel="0" collapsed="false">
      <c r="B881" s="6" t="str">
        <f aca="false" t="array" ref="B881:B881">IFERROR(xlookup(F881,contacts!A:A,contacts!C:C),"")</f>
        <v/>
      </c>
      <c r="E881" s="19"/>
      <c r="F881" s="8" t="str">
        <f aca="false" t="array" ref="F881:F881">IFERROR(xlookup(E881,contacts!B:B,contacts!A:A),"")</f>
        <v/>
      </c>
      <c r="G881" s="19"/>
      <c r="H881" s="8" t="str">
        <f aca="false">IFERROR(__xludf.dummyfunction("IFERROR(INDEX(FILTER(addresses!B:B, (addresses!A:A=F881)*(addresses!C:C=G881)), 1), """")"),"")</f>
        <v/>
      </c>
      <c r="J881" s="10"/>
    </row>
    <row r="882" customFormat="false" ht="15.75" hidden="false" customHeight="false" outlineLevel="0" collapsed="false">
      <c r="B882" s="6" t="str">
        <f aca="false" t="array" ref="B882:B882">IFERROR(xlookup(F882,contacts!A:A,contacts!C:C),"")</f>
        <v/>
      </c>
      <c r="E882" s="19"/>
      <c r="F882" s="8" t="str">
        <f aca="false" t="array" ref="F882:F882">IFERROR(xlookup(E882,contacts!B:B,contacts!A:A),"")</f>
        <v/>
      </c>
      <c r="G882" s="19"/>
      <c r="H882" s="8" t="str">
        <f aca="false">IFERROR(__xludf.dummyfunction("IFERROR(INDEX(FILTER(addresses!B:B, (addresses!A:A=F882)*(addresses!C:C=G882)), 1), """")"),"")</f>
        <v/>
      </c>
      <c r="J882" s="10"/>
    </row>
    <row r="883" customFormat="false" ht="15.75" hidden="false" customHeight="false" outlineLevel="0" collapsed="false">
      <c r="B883" s="6" t="str">
        <f aca="false" t="array" ref="B883:B883">IFERROR(xlookup(F883,contacts!A:A,contacts!C:C),"")</f>
        <v/>
      </c>
      <c r="E883" s="19"/>
      <c r="F883" s="8" t="str">
        <f aca="false" t="array" ref="F883:F883">IFERROR(xlookup(E883,contacts!B:B,contacts!A:A),"")</f>
        <v/>
      </c>
      <c r="G883" s="19"/>
      <c r="H883" s="8" t="str">
        <f aca="false">IFERROR(__xludf.dummyfunction("IFERROR(INDEX(FILTER(addresses!B:B, (addresses!A:A=F883)*(addresses!C:C=G883)), 1), """")"),"")</f>
        <v/>
      </c>
      <c r="J883" s="10"/>
    </row>
    <row r="884" customFormat="false" ht="15.75" hidden="false" customHeight="false" outlineLevel="0" collapsed="false">
      <c r="B884" s="6" t="str">
        <f aca="false" t="array" ref="B884:B884">IFERROR(xlookup(F884,contacts!A:A,contacts!C:C),"")</f>
        <v/>
      </c>
      <c r="E884" s="19"/>
      <c r="F884" s="8" t="str">
        <f aca="false" t="array" ref="F884:F884">IFERROR(xlookup(E884,contacts!B:B,contacts!A:A),"")</f>
        <v/>
      </c>
      <c r="G884" s="19"/>
      <c r="H884" s="8" t="str">
        <f aca="false">IFERROR(__xludf.dummyfunction("IFERROR(INDEX(FILTER(addresses!B:B, (addresses!A:A=F884)*(addresses!C:C=G884)), 1), """")"),"")</f>
        <v/>
      </c>
      <c r="J884" s="10"/>
    </row>
    <row r="885" customFormat="false" ht="15.75" hidden="false" customHeight="false" outlineLevel="0" collapsed="false">
      <c r="B885" s="6" t="str">
        <f aca="false" t="array" ref="B885:B885">IFERROR(xlookup(F885,contacts!A:A,contacts!C:C),"")</f>
        <v/>
      </c>
      <c r="E885" s="19"/>
      <c r="F885" s="8" t="str">
        <f aca="false" t="array" ref="F885:F885">IFERROR(xlookup(E885,contacts!B:B,contacts!A:A),"")</f>
        <v/>
      </c>
      <c r="G885" s="19"/>
      <c r="H885" s="8" t="str">
        <f aca="false">IFERROR(__xludf.dummyfunction("IFERROR(INDEX(FILTER(addresses!B:B, (addresses!A:A=F885)*(addresses!C:C=G885)), 1), """")"),"")</f>
        <v/>
      </c>
      <c r="J885" s="10"/>
    </row>
    <row r="886" customFormat="false" ht="15.75" hidden="false" customHeight="false" outlineLevel="0" collapsed="false">
      <c r="B886" s="6" t="str">
        <f aca="false" t="array" ref="B886:B886">IFERROR(xlookup(F886,contacts!A:A,contacts!C:C),"")</f>
        <v/>
      </c>
      <c r="E886" s="19"/>
      <c r="F886" s="8" t="str">
        <f aca="false" t="array" ref="F886:F886">IFERROR(xlookup(E886,contacts!B:B,contacts!A:A),"")</f>
        <v/>
      </c>
      <c r="G886" s="19"/>
      <c r="H886" s="8" t="str">
        <f aca="false">IFERROR(__xludf.dummyfunction("IFERROR(INDEX(FILTER(addresses!B:B, (addresses!A:A=F886)*(addresses!C:C=G886)), 1), """")"),"")</f>
        <v/>
      </c>
      <c r="J886" s="10"/>
    </row>
    <row r="887" customFormat="false" ht="15.75" hidden="false" customHeight="false" outlineLevel="0" collapsed="false">
      <c r="B887" s="6" t="str">
        <f aca="false" t="array" ref="B887:B887">IFERROR(xlookup(F887,contacts!A:A,contacts!C:C),"")</f>
        <v/>
      </c>
      <c r="E887" s="19"/>
      <c r="F887" s="8" t="str">
        <f aca="false" t="array" ref="F887:F887">IFERROR(xlookup(E887,contacts!B:B,contacts!A:A),"")</f>
        <v/>
      </c>
      <c r="G887" s="19"/>
      <c r="H887" s="8" t="str">
        <f aca="false">IFERROR(__xludf.dummyfunction("IFERROR(INDEX(FILTER(addresses!B:B, (addresses!A:A=F887)*(addresses!C:C=G887)), 1), """")"),"")</f>
        <v/>
      </c>
      <c r="J887" s="10"/>
    </row>
    <row r="888" customFormat="false" ht="15.75" hidden="false" customHeight="false" outlineLevel="0" collapsed="false">
      <c r="B888" s="6" t="str">
        <f aca="false" t="array" ref="B888:B888">IFERROR(xlookup(F888,contacts!A:A,contacts!C:C),"")</f>
        <v/>
      </c>
      <c r="E888" s="19"/>
      <c r="F888" s="8" t="str">
        <f aca="false" t="array" ref="F888:F888">IFERROR(xlookup(E888,contacts!B:B,contacts!A:A),"")</f>
        <v/>
      </c>
      <c r="G888" s="19"/>
      <c r="H888" s="8" t="str">
        <f aca="false">IFERROR(__xludf.dummyfunction("IFERROR(INDEX(FILTER(addresses!B:B, (addresses!A:A=F888)*(addresses!C:C=G888)), 1), """")"),"")</f>
        <v/>
      </c>
      <c r="J888" s="10"/>
    </row>
    <row r="889" customFormat="false" ht="15.75" hidden="false" customHeight="false" outlineLevel="0" collapsed="false">
      <c r="B889" s="6" t="str">
        <f aca="false" t="array" ref="B889:B889">IFERROR(xlookup(F889,contacts!A:A,contacts!C:C),"")</f>
        <v/>
      </c>
      <c r="E889" s="19"/>
      <c r="F889" s="8" t="str">
        <f aca="false" t="array" ref="F889:F889">IFERROR(xlookup(E889,contacts!B:B,contacts!A:A),"")</f>
        <v/>
      </c>
      <c r="G889" s="19"/>
      <c r="H889" s="8" t="str">
        <f aca="false">IFERROR(__xludf.dummyfunction("IFERROR(INDEX(FILTER(addresses!B:B, (addresses!A:A=F889)*(addresses!C:C=G889)), 1), """")"),"")</f>
        <v/>
      </c>
      <c r="J889" s="10"/>
    </row>
    <row r="890" customFormat="false" ht="15.75" hidden="false" customHeight="false" outlineLevel="0" collapsed="false">
      <c r="B890" s="6" t="str">
        <f aca="false" t="array" ref="B890:B890">IFERROR(xlookup(F890,contacts!A:A,contacts!C:C),"")</f>
        <v/>
      </c>
      <c r="E890" s="19"/>
      <c r="F890" s="8" t="str">
        <f aca="false" t="array" ref="F890:F890">IFERROR(xlookup(E890,contacts!B:B,contacts!A:A),"")</f>
        <v/>
      </c>
      <c r="G890" s="19"/>
      <c r="H890" s="8" t="str">
        <f aca="false">IFERROR(__xludf.dummyfunction("IFERROR(INDEX(FILTER(addresses!B:B, (addresses!A:A=F890)*(addresses!C:C=G890)), 1), """")"),"")</f>
        <v/>
      </c>
      <c r="J890" s="10"/>
    </row>
    <row r="891" customFormat="false" ht="15.75" hidden="false" customHeight="false" outlineLevel="0" collapsed="false">
      <c r="B891" s="6" t="str">
        <f aca="false" t="array" ref="B891:B891">IFERROR(xlookup(F891,contacts!A:A,contacts!C:C),"")</f>
        <v/>
      </c>
      <c r="E891" s="19"/>
      <c r="F891" s="8" t="str">
        <f aca="false" t="array" ref="F891:F891">IFERROR(xlookup(E891,contacts!B:B,contacts!A:A),"")</f>
        <v/>
      </c>
      <c r="G891" s="19"/>
      <c r="H891" s="8" t="str">
        <f aca="false">IFERROR(__xludf.dummyfunction("IFERROR(INDEX(FILTER(addresses!B:B, (addresses!A:A=F891)*(addresses!C:C=G891)), 1), """")"),"")</f>
        <v/>
      </c>
      <c r="J891" s="10"/>
    </row>
    <row r="892" customFormat="false" ht="15.75" hidden="false" customHeight="false" outlineLevel="0" collapsed="false">
      <c r="B892" s="6" t="str">
        <f aca="false" t="array" ref="B892:B892">IFERROR(xlookup(F892,contacts!A:A,contacts!C:C),"")</f>
        <v/>
      </c>
      <c r="E892" s="19"/>
      <c r="F892" s="8" t="str">
        <f aca="false" t="array" ref="F892:F892">IFERROR(xlookup(E892,contacts!B:B,contacts!A:A),"")</f>
        <v/>
      </c>
      <c r="G892" s="19"/>
      <c r="H892" s="8" t="str">
        <f aca="false">IFERROR(__xludf.dummyfunction("IFERROR(INDEX(FILTER(addresses!B:B, (addresses!A:A=F892)*(addresses!C:C=G892)), 1), """")"),"")</f>
        <v/>
      </c>
      <c r="J892" s="10"/>
    </row>
    <row r="893" customFormat="false" ht="15.75" hidden="false" customHeight="false" outlineLevel="0" collapsed="false">
      <c r="B893" s="6" t="str">
        <f aca="false" t="array" ref="B893:B893">IFERROR(xlookup(F893,contacts!A:A,contacts!C:C),"")</f>
        <v/>
      </c>
      <c r="E893" s="19"/>
      <c r="F893" s="8" t="str">
        <f aca="false" t="array" ref="F893:F893">IFERROR(xlookup(E893,contacts!B:B,contacts!A:A),"")</f>
        <v/>
      </c>
      <c r="G893" s="19"/>
      <c r="H893" s="8" t="str">
        <f aca="false">IFERROR(__xludf.dummyfunction("IFERROR(INDEX(FILTER(addresses!B:B, (addresses!A:A=F893)*(addresses!C:C=G893)), 1), """")"),"")</f>
        <v/>
      </c>
      <c r="J893" s="10"/>
    </row>
    <row r="894" customFormat="false" ht="15.75" hidden="false" customHeight="false" outlineLevel="0" collapsed="false">
      <c r="B894" s="6" t="str">
        <f aca="false" t="array" ref="B894:B894">IFERROR(xlookup(F894,contacts!A:A,contacts!C:C),"")</f>
        <v/>
      </c>
      <c r="E894" s="19"/>
      <c r="F894" s="8" t="str">
        <f aca="false" t="array" ref="F894:F894">IFERROR(xlookup(E894,contacts!B:B,contacts!A:A),"")</f>
        <v/>
      </c>
      <c r="G894" s="19"/>
      <c r="H894" s="8" t="str">
        <f aca="false">IFERROR(__xludf.dummyfunction("IFERROR(INDEX(FILTER(addresses!B:B, (addresses!A:A=F894)*(addresses!C:C=G894)), 1), """")"),"")</f>
        <v/>
      </c>
      <c r="J894" s="10"/>
    </row>
    <row r="895" customFormat="false" ht="15.75" hidden="false" customHeight="false" outlineLevel="0" collapsed="false">
      <c r="B895" s="6" t="str">
        <f aca="false" t="array" ref="B895:B895">IFERROR(xlookup(F895,contacts!A:A,contacts!C:C),"")</f>
        <v/>
      </c>
      <c r="E895" s="19"/>
      <c r="F895" s="8" t="str">
        <f aca="false" t="array" ref="F895:F895">IFERROR(xlookup(E895,contacts!B:B,contacts!A:A),"")</f>
        <v/>
      </c>
      <c r="G895" s="19"/>
      <c r="H895" s="8" t="str">
        <f aca="false">IFERROR(__xludf.dummyfunction("IFERROR(INDEX(FILTER(addresses!B:B, (addresses!A:A=F895)*(addresses!C:C=G895)), 1), """")"),"")</f>
        <v/>
      </c>
      <c r="J895" s="10"/>
    </row>
    <row r="896" customFormat="false" ht="15.75" hidden="false" customHeight="false" outlineLevel="0" collapsed="false">
      <c r="B896" s="6" t="str">
        <f aca="false" t="array" ref="B896:B896">IFERROR(xlookup(F896,contacts!A:A,contacts!C:C),"")</f>
        <v/>
      </c>
      <c r="E896" s="19"/>
      <c r="F896" s="8" t="str">
        <f aca="false" t="array" ref="F896:F896">IFERROR(xlookup(E896,contacts!B:B,contacts!A:A),"")</f>
        <v/>
      </c>
      <c r="G896" s="19"/>
      <c r="H896" s="8" t="str">
        <f aca="false">IFERROR(__xludf.dummyfunction("IFERROR(INDEX(FILTER(addresses!B:B, (addresses!A:A=F896)*(addresses!C:C=G896)), 1), """")"),"")</f>
        <v/>
      </c>
      <c r="J896" s="10"/>
    </row>
    <row r="897" customFormat="false" ht="15.75" hidden="false" customHeight="false" outlineLevel="0" collapsed="false">
      <c r="B897" s="6" t="str">
        <f aca="false" t="array" ref="B897:B897">IFERROR(xlookup(F897,contacts!A:A,contacts!C:C),"")</f>
        <v/>
      </c>
      <c r="E897" s="19"/>
      <c r="F897" s="8" t="str">
        <f aca="false" t="array" ref="F897:F897">IFERROR(xlookup(E897,contacts!B:B,contacts!A:A),"")</f>
        <v/>
      </c>
      <c r="G897" s="19"/>
      <c r="H897" s="8" t="str">
        <f aca="false">IFERROR(__xludf.dummyfunction("IFERROR(INDEX(FILTER(addresses!B:B, (addresses!A:A=F897)*(addresses!C:C=G897)), 1), """")"),"")</f>
        <v/>
      </c>
      <c r="J897" s="10"/>
    </row>
    <row r="898" customFormat="false" ht="15.75" hidden="false" customHeight="false" outlineLevel="0" collapsed="false">
      <c r="B898" s="6" t="str">
        <f aca="false" t="array" ref="B898:B898">IFERROR(xlookup(F898,contacts!A:A,contacts!C:C),"")</f>
        <v/>
      </c>
      <c r="E898" s="19"/>
      <c r="F898" s="8" t="str">
        <f aca="false" t="array" ref="F898:F898">IFERROR(xlookup(E898,contacts!B:B,contacts!A:A),"")</f>
        <v/>
      </c>
      <c r="G898" s="19"/>
      <c r="H898" s="8" t="str">
        <f aca="false">IFERROR(__xludf.dummyfunction("IFERROR(INDEX(FILTER(addresses!B:B, (addresses!A:A=F898)*(addresses!C:C=G898)), 1), """")"),"")</f>
        <v/>
      </c>
      <c r="J898" s="10"/>
    </row>
    <row r="899" customFormat="false" ht="15.75" hidden="false" customHeight="false" outlineLevel="0" collapsed="false">
      <c r="B899" s="6" t="str">
        <f aca="false" t="array" ref="B899:B899">IFERROR(xlookup(F899,contacts!A:A,contacts!C:C),"")</f>
        <v/>
      </c>
      <c r="E899" s="19"/>
      <c r="F899" s="8" t="str">
        <f aca="false" t="array" ref="F899:F899">IFERROR(xlookup(E899,contacts!B:B,contacts!A:A),"")</f>
        <v/>
      </c>
      <c r="G899" s="19"/>
      <c r="H899" s="8" t="str">
        <f aca="false">IFERROR(__xludf.dummyfunction("IFERROR(INDEX(FILTER(addresses!B:B, (addresses!A:A=F899)*(addresses!C:C=G899)), 1), """")"),"")</f>
        <v/>
      </c>
      <c r="J899" s="10"/>
    </row>
    <row r="900" customFormat="false" ht="15.75" hidden="false" customHeight="false" outlineLevel="0" collapsed="false">
      <c r="B900" s="6" t="str">
        <f aca="false" t="array" ref="B900:B900">IFERROR(xlookup(F900,contacts!A:A,contacts!C:C),"")</f>
        <v/>
      </c>
      <c r="E900" s="19"/>
      <c r="F900" s="8" t="str">
        <f aca="false" t="array" ref="F900:F900">IFERROR(xlookup(E900,contacts!B:B,contacts!A:A),"")</f>
        <v/>
      </c>
      <c r="G900" s="19"/>
      <c r="H900" s="8" t="str">
        <f aca="false">IFERROR(__xludf.dummyfunction("IFERROR(INDEX(FILTER(addresses!B:B, (addresses!A:A=F900)*(addresses!C:C=G900)), 1), """")"),"")</f>
        <v/>
      </c>
      <c r="J900" s="10"/>
    </row>
    <row r="901" customFormat="false" ht="15.75" hidden="false" customHeight="false" outlineLevel="0" collapsed="false">
      <c r="B901" s="6" t="str">
        <f aca="false" t="array" ref="B901:B901">IFERROR(xlookup(F901,contacts!A:A,contacts!C:C),"")</f>
        <v/>
      </c>
      <c r="E901" s="19"/>
      <c r="F901" s="8" t="str">
        <f aca="false" t="array" ref="F901:F901">IFERROR(xlookup(E901,contacts!B:B,contacts!A:A),"")</f>
        <v/>
      </c>
      <c r="G901" s="19"/>
      <c r="H901" s="8" t="str">
        <f aca="false">IFERROR(__xludf.dummyfunction("IFERROR(INDEX(FILTER(addresses!B:B, (addresses!A:A=F901)*(addresses!C:C=G901)), 1), """")"),"")</f>
        <v/>
      </c>
      <c r="J901" s="10"/>
    </row>
    <row r="902" customFormat="false" ht="15.75" hidden="false" customHeight="false" outlineLevel="0" collapsed="false">
      <c r="B902" s="6" t="str">
        <f aca="false" t="array" ref="B902:B902">IFERROR(xlookup(F902,contacts!A:A,contacts!C:C),"")</f>
        <v/>
      </c>
      <c r="E902" s="19"/>
      <c r="F902" s="8" t="str">
        <f aca="false" t="array" ref="F902:F902">IFERROR(xlookup(E902,contacts!B:B,contacts!A:A),"")</f>
        <v/>
      </c>
      <c r="G902" s="19"/>
      <c r="H902" s="8" t="str">
        <f aca="false">IFERROR(__xludf.dummyfunction("IFERROR(INDEX(FILTER(addresses!B:B, (addresses!A:A=F902)*(addresses!C:C=G902)), 1), """")"),"")</f>
        <v/>
      </c>
      <c r="J902" s="10"/>
    </row>
    <row r="903" customFormat="false" ht="15.75" hidden="false" customHeight="false" outlineLevel="0" collapsed="false">
      <c r="B903" s="6" t="str">
        <f aca="false" t="array" ref="B903:B903">IFERROR(xlookup(F903,contacts!A:A,contacts!C:C),"")</f>
        <v/>
      </c>
      <c r="E903" s="19"/>
      <c r="F903" s="8" t="str">
        <f aca="false" t="array" ref="F903:F903">IFERROR(xlookup(E903,contacts!B:B,contacts!A:A),"")</f>
        <v/>
      </c>
      <c r="G903" s="19"/>
      <c r="H903" s="8" t="str">
        <f aca="false">IFERROR(__xludf.dummyfunction("IFERROR(INDEX(FILTER(addresses!B:B, (addresses!A:A=F903)*(addresses!C:C=G903)), 1), """")"),"")</f>
        <v/>
      </c>
      <c r="J903" s="10"/>
    </row>
    <row r="904" customFormat="false" ht="15.75" hidden="false" customHeight="false" outlineLevel="0" collapsed="false">
      <c r="B904" s="6" t="str">
        <f aca="false" t="array" ref="B904:B904">IFERROR(xlookup(F904,contacts!A:A,contacts!C:C),"")</f>
        <v/>
      </c>
      <c r="E904" s="19"/>
      <c r="F904" s="8" t="str">
        <f aca="false" t="array" ref="F904:F904">IFERROR(xlookup(E904,contacts!B:B,contacts!A:A),"")</f>
        <v/>
      </c>
      <c r="G904" s="19"/>
      <c r="H904" s="8" t="str">
        <f aca="false">IFERROR(__xludf.dummyfunction("IFERROR(INDEX(FILTER(addresses!B:B, (addresses!A:A=F904)*(addresses!C:C=G904)), 1), """")"),"")</f>
        <v/>
      </c>
      <c r="J904" s="10"/>
    </row>
    <row r="905" customFormat="false" ht="15.75" hidden="false" customHeight="false" outlineLevel="0" collapsed="false">
      <c r="B905" s="6" t="str">
        <f aca="false" t="array" ref="B905:B905">IFERROR(xlookup(F905,contacts!A:A,contacts!C:C),"")</f>
        <v/>
      </c>
      <c r="E905" s="19"/>
      <c r="F905" s="8" t="str">
        <f aca="false" t="array" ref="F905:F905">IFERROR(xlookup(E905,contacts!B:B,contacts!A:A),"")</f>
        <v/>
      </c>
      <c r="G905" s="19"/>
      <c r="H905" s="8" t="str">
        <f aca="false">IFERROR(__xludf.dummyfunction("IFERROR(INDEX(FILTER(addresses!B:B, (addresses!A:A=F905)*(addresses!C:C=G905)), 1), """")"),"")</f>
        <v/>
      </c>
      <c r="J905" s="10"/>
    </row>
    <row r="906" customFormat="false" ht="15.75" hidden="false" customHeight="false" outlineLevel="0" collapsed="false">
      <c r="B906" s="6" t="str">
        <f aca="false" t="array" ref="B906:B906">IFERROR(xlookup(F906,contacts!A:A,contacts!C:C),"")</f>
        <v/>
      </c>
      <c r="E906" s="19"/>
      <c r="F906" s="8" t="str">
        <f aca="false" t="array" ref="F906:F906">IFERROR(xlookup(E906,contacts!B:B,contacts!A:A),"")</f>
        <v/>
      </c>
      <c r="G906" s="19"/>
      <c r="H906" s="8" t="str">
        <f aca="false">IFERROR(__xludf.dummyfunction("IFERROR(INDEX(FILTER(addresses!B:B, (addresses!A:A=F906)*(addresses!C:C=G906)), 1), """")"),"")</f>
        <v/>
      </c>
      <c r="J906" s="10"/>
    </row>
    <row r="907" customFormat="false" ht="15.75" hidden="false" customHeight="false" outlineLevel="0" collapsed="false">
      <c r="B907" s="6" t="str">
        <f aca="false" t="array" ref="B907:B907">IFERROR(xlookup(F907,contacts!A:A,contacts!C:C),"")</f>
        <v/>
      </c>
      <c r="E907" s="19"/>
      <c r="F907" s="8" t="str">
        <f aca="false" t="array" ref="F907:F907">IFERROR(xlookup(E907,contacts!B:B,contacts!A:A),"")</f>
        <v/>
      </c>
      <c r="G907" s="19"/>
      <c r="H907" s="8" t="str">
        <f aca="false">IFERROR(__xludf.dummyfunction("IFERROR(INDEX(FILTER(addresses!B:B, (addresses!A:A=F907)*(addresses!C:C=G907)), 1), """")"),"")</f>
        <v/>
      </c>
      <c r="J907" s="10"/>
    </row>
    <row r="908" customFormat="false" ht="15.75" hidden="false" customHeight="false" outlineLevel="0" collapsed="false">
      <c r="B908" s="6" t="str">
        <f aca="false" t="array" ref="B908:B908">IFERROR(xlookup(F908,contacts!A:A,contacts!C:C),"")</f>
        <v/>
      </c>
      <c r="E908" s="19"/>
      <c r="F908" s="8" t="str">
        <f aca="false" t="array" ref="F908:F908">IFERROR(xlookup(E908,contacts!B:B,contacts!A:A),"")</f>
        <v/>
      </c>
      <c r="G908" s="19"/>
      <c r="H908" s="8" t="str">
        <f aca="false">IFERROR(__xludf.dummyfunction("IFERROR(INDEX(FILTER(addresses!B:B, (addresses!A:A=F908)*(addresses!C:C=G908)), 1), """")"),"")</f>
        <v/>
      </c>
      <c r="J908" s="10"/>
    </row>
    <row r="909" customFormat="false" ht="15.75" hidden="false" customHeight="false" outlineLevel="0" collapsed="false">
      <c r="B909" s="6" t="str">
        <f aca="false" t="array" ref="B909:B909">IFERROR(xlookup(F909,contacts!A:A,contacts!C:C),"")</f>
        <v/>
      </c>
      <c r="E909" s="19"/>
      <c r="F909" s="8" t="str">
        <f aca="false" t="array" ref="F909:F909">IFERROR(xlookup(E909,contacts!B:B,contacts!A:A),"")</f>
        <v/>
      </c>
      <c r="G909" s="19"/>
      <c r="H909" s="8" t="str">
        <f aca="false">IFERROR(__xludf.dummyfunction("IFERROR(INDEX(FILTER(addresses!B:B, (addresses!A:A=F909)*(addresses!C:C=G909)), 1), """")"),"")</f>
        <v/>
      </c>
      <c r="J909" s="10"/>
    </row>
    <row r="910" customFormat="false" ht="15.75" hidden="false" customHeight="false" outlineLevel="0" collapsed="false">
      <c r="B910" s="6" t="str">
        <f aca="false" t="array" ref="B910:B910">IFERROR(xlookup(F910,contacts!A:A,contacts!C:C),"")</f>
        <v/>
      </c>
      <c r="E910" s="19"/>
      <c r="F910" s="8" t="str">
        <f aca="false" t="array" ref="F910:F910">IFERROR(xlookup(E910,contacts!B:B,contacts!A:A),"")</f>
        <v/>
      </c>
      <c r="G910" s="19"/>
      <c r="H910" s="8" t="str">
        <f aca="false">IFERROR(__xludf.dummyfunction("IFERROR(INDEX(FILTER(addresses!B:B, (addresses!A:A=F910)*(addresses!C:C=G910)), 1), """")"),"")</f>
        <v/>
      </c>
      <c r="J910" s="10"/>
    </row>
    <row r="911" customFormat="false" ht="15.75" hidden="false" customHeight="false" outlineLevel="0" collapsed="false">
      <c r="B911" s="6" t="str">
        <f aca="false" t="array" ref="B911:B911">IFERROR(xlookup(F911,contacts!A:A,contacts!C:C),"")</f>
        <v/>
      </c>
      <c r="E911" s="19"/>
      <c r="F911" s="8" t="str">
        <f aca="false" t="array" ref="F911:F911">IFERROR(xlookup(E911,contacts!B:B,contacts!A:A),"")</f>
        <v/>
      </c>
      <c r="G911" s="19"/>
      <c r="H911" s="8" t="str">
        <f aca="false">IFERROR(__xludf.dummyfunction("IFERROR(INDEX(FILTER(addresses!B:B, (addresses!A:A=F911)*(addresses!C:C=G911)), 1), """")"),"")</f>
        <v/>
      </c>
      <c r="J911" s="10"/>
    </row>
    <row r="912" customFormat="false" ht="15.75" hidden="false" customHeight="false" outlineLevel="0" collapsed="false">
      <c r="B912" s="6" t="str">
        <f aca="false" t="array" ref="B912:B912">IFERROR(xlookup(F912,contacts!A:A,contacts!C:C),"")</f>
        <v/>
      </c>
      <c r="E912" s="19"/>
      <c r="F912" s="8" t="str">
        <f aca="false" t="array" ref="F912:F912">IFERROR(xlookup(E912,contacts!B:B,contacts!A:A),"")</f>
        <v/>
      </c>
      <c r="G912" s="19"/>
      <c r="H912" s="8" t="str">
        <f aca="false">IFERROR(__xludf.dummyfunction("IFERROR(INDEX(FILTER(addresses!B:B, (addresses!A:A=F912)*(addresses!C:C=G912)), 1), """")"),"")</f>
        <v/>
      </c>
      <c r="J912" s="10"/>
    </row>
    <row r="913" customFormat="false" ht="15.75" hidden="false" customHeight="false" outlineLevel="0" collapsed="false">
      <c r="B913" s="6" t="str">
        <f aca="false" t="array" ref="B913:B913">IFERROR(xlookup(F913,contacts!A:A,contacts!C:C),"")</f>
        <v/>
      </c>
      <c r="E913" s="19"/>
      <c r="F913" s="8" t="str">
        <f aca="false" t="array" ref="F913:F913">IFERROR(xlookup(E913,contacts!B:B,contacts!A:A),"")</f>
        <v/>
      </c>
      <c r="G913" s="19"/>
      <c r="H913" s="8" t="str">
        <f aca="false">IFERROR(__xludf.dummyfunction("IFERROR(INDEX(FILTER(addresses!B:B, (addresses!A:A=F913)*(addresses!C:C=G913)), 1), """")"),"")</f>
        <v/>
      </c>
      <c r="J913" s="10"/>
    </row>
    <row r="914" customFormat="false" ht="15.75" hidden="false" customHeight="false" outlineLevel="0" collapsed="false">
      <c r="B914" s="6" t="str">
        <f aca="false" t="array" ref="B914:B914">IFERROR(xlookup(F914,contacts!A:A,contacts!C:C),"")</f>
        <v/>
      </c>
      <c r="E914" s="19"/>
      <c r="F914" s="8" t="str">
        <f aca="false" t="array" ref="F914:F914">IFERROR(xlookup(E914,contacts!B:B,contacts!A:A),"")</f>
        <v/>
      </c>
      <c r="G914" s="19"/>
      <c r="H914" s="8" t="str">
        <f aca="false">IFERROR(__xludf.dummyfunction("IFERROR(INDEX(FILTER(addresses!B:B, (addresses!A:A=F914)*(addresses!C:C=G914)), 1), """")"),"")</f>
        <v/>
      </c>
      <c r="J914" s="10"/>
    </row>
    <row r="915" customFormat="false" ht="15.75" hidden="false" customHeight="false" outlineLevel="0" collapsed="false">
      <c r="B915" s="6" t="str">
        <f aca="false" t="array" ref="B915:B915">IFERROR(xlookup(F915,contacts!A:A,contacts!C:C),"")</f>
        <v/>
      </c>
      <c r="E915" s="19"/>
      <c r="F915" s="8" t="str">
        <f aca="false" t="array" ref="F915:F915">IFERROR(xlookup(E915,contacts!B:B,contacts!A:A),"")</f>
        <v/>
      </c>
      <c r="G915" s="19"/>
      <c r="H915" s="8" t="str">
        <f aca="false">IFERROR(__xludf.dummyfunction("IFERROR(INDEX(FILTER(addresses!B:B, (addresses!A:A=F915)*(addresses!C:C=G915)), 1), """")"),"")</f>
        <v/>
      </c>
      <c r="J915" s="10"/>
    </row>
    <row r="916" customFormat="false" ht="15.75" hidden="false" customHeight="false" outlineLevel="0" collapsed="false">
      <c r="B916" s="6" t="str">
        <f aca="false" t="array" ref="B916:B916">IFERROR(xlookup(F916,contacts!A:A,contacts!C:C),"")</f>
        <v/>
      </c>
      <c r="E916" s="19"/>
      <c r="F916" s="8" t="str">
        <f aca="false" t="array" ref="F916:F916">IFERROR(xlookup(E916,contacts!B:B,contacts!A:A),"")</f>
        <v/>
      </c>
      <c r="G916" s="19"/>
      <c r="H916" s="8" t="str">
        <f aca="false">IFERROR(__xludf.dummyfunction("IFERROR(INDEX(FILTER(addresses!B:B, (addresses!A:A=F916)*(addresses!C:C=G916)), 1), """")"),"")</f>
        <v/>
      </c>
      <c r="J916" s="10"/>
    </row>
    <row r="917" customFormat="false" ht="15.75" hidden="false" customHeight="false" outlineLevel="0" collapsed="false">
      <c r="B917" s="6" t="str">
        <f aca="false" t="array" ref="B917:B917">IFERROR(xlookup(F917,contacts!A:A,contacts!C:C),"")</f>
        <v/>
      </c>
      <c r="E917" s="19"/>
      <c r="F917" s="8" t="str">
        <f aca="false" t="array" ref="F917:F917">IFERROR(xlookup(E917,contacts!B:B,contacts!A:A),"")</f>
        <v/>
      </c>
      <c r="G917" s="19"/>
      <c r="H917" s="8" t="str">
        <f aca="false">IFERROR(__xludf.dummyfunction("IFERROR(INDEX(FILTER(addresses!B:B, (addresses!A:A=F917)*(addresses!C:C=G917)), 1), """")"),"")</f>
        <v/>
      </c>
      <c r="J917" s="10"/>
    </row>
    <row r="918" customFormat="false" ht="15.75" hidden="false" customHeight="false" outlineLevel="0" collapsed="false">
      <c r="B918" s="6" t="str">
        <f aca="false" t="array" ref="B918:B918">IFERROR(xlookup(F918,contacts!A:A,contacts!C:C),"")</f>
        <v/>
      </c>
      <c r="E918" s="19"/>
      <c r="F918" s="8" t="str">
        <f aca="false" t="array" ref="F918:F918">IFERROR(xlookup(E918,contacts!B:B,contacts!A:A),"")</f>
        <v/>
      </c>
      <c r="G918" s="19"/>
      <c r="H918" s="8" t="str">
        <f aca="false">IFERROR(__xludf.dummyfunction("IFERROR(INDEX(FILTER(addresses!B:B, (addresses!A:A=F918)*(addresses!C:C=G918)), 1), """")"),"")</f>
        <v/>
      </c>
      <c r="J918" s="10"/>
    </row>
    <row r="919" customFormat="false" ht="15.75" hidden="false" customHeight="false" outlineLevel="0" collapsed="false">
      <c r="B919" s="6" t="str">
        <f aca="false" t="array" ref="B919:B919">IFERROR(xlookup(F919,contacts!A:A,contacts!C:C),"")</f>
        <v/>
      </c>
      <c r="E919" s="19"/>
      <c r="F919" s="8" t="str">
        <f aca="false" t="array" ref="F919:F919">IFERROR(xlookup(E919,contacts!B:B,contacts!A:A),"")</f>
        <v/>
      </c>
      <c r="G919" s="19"/>
      <c r="H919" s="8" t="str">
        <f aca="false">IFERROR(__xludf.dummyfunction("IFERROR(INDEX(FILTER(addresses!B:B, (addresses!A:A=F919)*(addresses!C:C=G919)), 1), """")"),"")</f>
        <v/>
      </c>
      <c r="J919" s="10"/>
    </row>
    <row r="920" customFormat="false" ht="15.75" hidden="false" customHeight="false" outlineLevel="0" collapsed="false">
      <c r="B920" s="6" t="str">
        <f aca="false" t="array" ref="B920:B920">IFERROR(xlookup(F920,contacts!A:A,contacts!C:C),"")</f>
        <v/>
      </c>
      <c r="E920" s="19"/>
      <c r="F920" s="8" t="str">
        <f aca="false" t="array" ref="F920:F920">IFERROR(xlookup(E920,contacts!B:B,contacts!A:A),"")</f>
        <v/>
      </c>
      <c r="G920" s="19"/>
      <c r="H920" s="8" t="str">
        <f aca="false">IFERROR(__xludf.dummyfunction("IFERROR(INDEX(FILTER(addresses!B:B, (addresses!A:A=F920)*(addresses!C:C=G920)), 1), """")"),"")</f>
        <v/>
      </c>
      <c r="J920" s="10"/>
    </row>
    <row r="921" customFormat="false" ht="15.75" hidden="false" customHeight="false" outlineLevel="0" collapsed="false">
      <c r="B921" s="6" t="str">
        <f aca="false" t="array" ref="B921:B921">IFERROR(xlookup(F921,contacts!A:A,contacts!C:C),"")</f>
        <v/>
      </c>
      <c r="E921" s="19"/>
      <c r="F921" s="8" t="str">
        <f aca="false" t="array" ref="F921:F921">IFERROR(xlookup(E921,contacts!B:B,contacts!A:A),"")</f>
        <v/>
      </c>
      <c r="G921" s="19"/>
      <c r="H921" s="8" t="str">
        <f aca="false">IFERROR(__xludf.dummyfunction("IFERROR(INDEX(FILTER(addresses!B:B, (addresses!A:A=F921)*(addresses!C:C=G921)), 1), """")"),"")</f>
        <v/>
      </c>
      <c r="J921" s="10"/>
    </row>
    <row r="922" customFormat="false" ht="15.75" hidden="false" customHeight="false" outlineLevel="0" collapsed="false">
      <c r="B922" s="6" t="str">
        <f aca="false" t="array" ref="B922:B922">IFERROR(xlookup(F922,contacts!A:A,contacts!C:C),"")</f>
        <v/>
      </c>
      <c r="E922" s="19"/>
      <c r="F922" s="8" t="str">
        <f aca="false" t="array" ref="F922:F922">IFERROR(xlookup(E922,contacts!B:B,contacts!A:A),"")</f>
        <v/>
      </c>
      <c r="G922" s="19"/>
      <c r="H922" s="8" t="str">
        <f aca="false">IFERROR(__xludf.dummyfunction("IFERROR(INDEX(FILTER(addresses!B:B, (addresses!A:A=F922)*(addresses!C:C=G922)), 1), """")"),"")</f>
        <v/>
      </c>
      <c r="J922" s="10"/>
    </row>
    <row r="923" customFormat="false" ht="15.75" hidden="false" customHeight="false" outlineLevel="0" collapsed="false">
      <c r="B923" s="6" t="str">
        <f aca="false" t="array" ref="B923:B923">IFERROR(xlookup(F923,contacts!A:A,contacts!C:C),"")</f>
        <v/>
      </c>
      <c r="E923" s="19"/>
      <c r="F923" s="8" t="str">
        <f aca="false" t="array" ref="F923:F923">IFERROR(xlookup(E923,contacts!B:B,contacts!A:A),"")</f>
        <v/>
      </c>
      <c r="G923" s="19"/>
      <c r="H923" s="8" t="str">
        <f aca="false">IFERROR(__xludf.dummyfunction("IFERROR(INDEX(FILTER(addresses!B:B, (addresses!A:A=F923)*(addresses!C:C=G923)), 1), """")"),"")</f>
        <v/>
      </c>
      <c r="J923" s="10"/>
    </row>
    <row r="924" customFormat="false" ht="15.75" hidden="false" customHeight="false" outlineLevel="0" collapsed="false">
      <c r="B924" s="6" t="str">
        <f aca="false" t="array" ref="B924:B924">IFERROR(xlookup(F924,contacts!A:A,contacts!C:C),"")</f>
        <v/>
      </c>
      <c r="E924" s="19"/>
      <c r="F924" s="8" t="str">
        <f aca="false" t="array" ref="F924:F924">IFERROR(xlookup(E924,contacts!B:B,contacts!A:A),"")</f>
        <v/>
      </c>
      <c r="G924" s="19"/>
      <c r="H924" s="8" t="str">
        <f aca="false">IFERROR(__xludf.dummyfunction("IFERROR(INDEX(FILTER(addresses!B:B, (addresses!A:A=F924)*(addresses!C:C=G924)), 1), """")"),"")</f>
        <v/>
      </c>
      <c r="J924" s="10"/>
    </row>
    <row r="925" customFormat="false" ht="15.75" hidden="false" customHeight="false" outlineLevel="0" collapsed="false">
      <c r="B925" s="6" t="str">
        <f aca="false" t="array" ref="B925:B925">IFERROR(xlookup(F925,contacts!A:A,contacts!C:C),"")</f>
        <v/>
      </c>
      <c r="E925" s="19"/>
      <c r="F925" s="8" t="str">
        <f aca="false" t="array" ref="F925:F925">IFERROR(xlookup(E925,contacts!B:B,contacts!A:A),"")</f>
        <v/>
      </c>
      <c r="G925" s="19"/>
      <c r="H925" s="8" t="str">
        <f aca="false">IFERROR(__xludf.dummyfunction("IFERROR(INDEX(FILTER(addresses!B:B, (addresses!A:A=F925)*(addresses!C:C=G925)), 1), """")"),"")</f>
        <v/>
      </c>
      <c r="J925" s="10"/>
    </row>
    <row r="926" customFormat="false" ht="15.75" hidden="false" customHeight="false" outlineLevel="0" collapsed="false">
      <c r="B926" s="6" t="str">
        <f aca="false" t="array" ref="B926:B926">IFERROR(xlookup(F926,contacts!A:A,contacts!C:C),"")</f>
        <v/>
      </c>
      <c r="E926" s="19"/>
      <c r="F926" s="8" t="str">
        <f aca="false" t="array" ref="F926:F926">IFERROR(xlookup(E926,contacts!B:B,contacts!A:A),"")</f>
        <v/>
      </c>
      <c r="G926" s="19"/>
      <c r="H926" s="8" t="str">
        <f aca="false">IFERROR(__xludf.dummyfunction("IFERROR(INDEX(FILTER(addresses!B:B, (addresses!A:A=F926)*(addresses!C:C=G926)), 1), """")"),"")</f>
        <v/>
      </c>
      <c r="J926" s="10"/>
    </row>
    <row r="927" customFormat="false" ht="15.75" hidden="false" customHeight="false" outlineLevel="0" collapsed="false">
      <c r="B927" s="6" t="str">
        <f aca="false" t="array" ref="B927:B927">IFERROR(xlookup(F927,contacts!A:A,contacts!C:C),"")</f>
        <v/>
      </c>
      <c r="E927" s="19"/>
      <c r="F927" s="8" t="str">
        <f aca="false" t="array" ref="F927:F927">IFERROR(xlookup(E927,contacts!B:B,contacts!A:A),"")</f>
        <v/>
      </c>
      <c r="G927" s="19"/>
      <c r="H927" s="8" t="str">
        <f aca="false">IFERROR(__xludf.dummyfunction("IFERROR(INDEX(FILTER(addresses!B:B, (addresses!A:A=F927)*(addresses!C:C=G927)), 1), """")"),"")</f>
        <v/>
      </c>
      <c r="J927" s="10"/>
    </row>
    <row r="928" customFormat="false" ht="15.75" hidden="false" customHeight="false" outlineLevel="0" collapsed="false">
      <c r="B928" s="6" t="str">
        <f aca="false" t="array" ref="B928:B928">IFERROR(xlookup(F928,contacts!A:A,contacts!C:C),"")</f>
        <v/>
      </c>
      <c r="E928" s="19"/>
      <c r="F928" s="8" t="str">
        <f aca="false" t="array" ref="F928:F928">IFERROR(xlookup(E928,contacts!B:B,contacts!A:A),"")</f>
        <v/>
      </c>
      <c r="G928" s="19"/>
      <c r="H928" s="8" t="str">
        <f aca="false">IFERROR(__xludf.dummyfunction("IFERROR(INDEX(FILTER(addresses!B:B, (addresses!A:A=F928)*(addresses!C:C=G928)), 1), """")"),"")</f>
        <v/>
      </c>
      <c r="J928" s="10"/>
    </row>
    <row r="929" customFormat="false" ht="15.75" hidden="false" customHeight="false" outlineLevel="0" collapsed="false">
      <c r="B929" s="6" t="str">
        <f aca="false" t="array" ref="B929:B929">IFERROR(xlookup(F929,contacts!A:A,contacts!C:C),"")</f>
        <v/>
      </c>
      <c r="E929" s="19"/>
      <c r="F929" s="8" t="str">
        <f aca="false" t="array" ref="F929:F929">IFERROR(xlookup(E929,contacts!B:B,contacts!A:A),"")</f>
        <v/>
      </c>
      <c r="G929" s="19"/>
      <c r="H929" s="8" t="str">
        <f aca="false">IFERROR(__xludf.dummyfunction("IFERROR(INDEX(FILTER(addresses!B:B, (addresses!A:A=F929)*(addresses!C:C=G929)), 1), """")"),"")</f>
        <v/>
      </c>
      <c r="J929" s="10"/>
    </row>
    <row r="930" customFormat="false" ht="15.75" hidden="false" customHeight="false" outlineLevel="0" collapsed="false">
      <c r="B930" s="6" t="str">
        <f aca="false" t="array" ref="B930:B930">IFERROR(xlookup(F930,contacts!A:A,contacts!C:C),"")</f>
        <v/>
      </c>
      <c r="E930" s="19"/>
      <c r="F930" s="8" t="str">
        <f aca="false" t="array" ref="F930:F930">IFERROR(xlookup(E930,contacts!B:B,contacts!A:A),"")</f>
        <v/>
      </c>
      <c r="G930" s="19"/>
      <c r="H930" s="8" t="str">
        <f aca="false">IFERROR(__xludf.dummyfunction("IFERROR(INDEX(FILTER(addresses!B:B, (addresses!A:A=F930)*(addresses!C:C=G930)), 1), """")"),"")</f>
        <v/>
      </c>
      <c r="J930" s="10"/>
    </row>
    <row r="931" customFormat="false" ht="15.75" hidden="false" customHeight="false" outlineLevel="0" collapsed="false">
      <c r="B931" s="6" t="str">
        <f aca="false" t="array" ref="B931:B931">IFERROR(xlookup(F931,contacts!A:A,contacts!C:C),"")</f>
        <v/>
      </c>
      <c r="E931" s="19"/>
      <c r="F931" s="8" t="str">
        <f aca="false" t="array" ref="F931:F931">IFERROR(xlookup(E931,contacts!B:B,contacts!A:A),"")</f>
        <v/>
      </c>
      <c r="G931" s="19"/>
      <c r="H931" s="8" t="str">
        <f aca="false">IFERROR(__xludf.dummyfunction("IFERROR(INDEX(FILTER(addresses!B:B, (addresses!A:A=F931)*(addresses!C:C=G931)), 1), """")"),"")</f>
        <v/>
      </c>
      <c r="J931" s="10"/>
    </row>
    <row r="932" customFormat="false" ht="15.75" hidden="false" customHeight="false" outlineLevel="0" collapsed="false">
      <c r="B932" s="6" t="str">
        <f aca="false" t="array" ref="B932:B932">IFERROR(xlookup(F932,contacts!A:A,contacts!C:C),"")</f>
        <v/>
      </c>
      <c r="E932" s="19"/>
      <c r="F932" s="8" t="str">
        <f aca="false" t="array" ref="F932:F932">IFERROR(xlookup(E932,contacts!B:B,contacts!A:A),"")</f>
        <v/>
      </c>
      <c r="G932" s="19"/>
      <c r="H932" s="8" t="str">
        <f aca="false">IFERROR(__xludf.dummyfunction("IFERROR(INDEX(FILTER(addresses!B:B, (addresses!A:A=F932)*(addresses!C:C=G932)), 1), """")"),"")</f>
        <v/>
      </c>
      <c r="J932" s="10"/>
    </row>
    <row r="933" customFormat="false" ht="15.75" hidden="false" customHeight="false" outlineLevel="0" collapsed="false">
      <c r="B933" s="6" t="str">
        <f aca="false" t="array" ref="B933:B933">IFERROR(xlookup(F933,contacts!A:A,contacts!C:C),"")</f>
        <v/>
      </c>
      <c r="E933" s="19"/>
      <c r="F933" s="8" t="str">
        <f aca="false" t="array" ref="F933:F933">IFERROR(xlookup(E933,contacts!B:B,contacts!A:A),"")</f>
        <v/>
      </c>
      <c r="G933" s="19"/>
      <c r="H933" s="8" t="str">
        <f aca="false">IFERROR(__xludf.dummyfunction("IFERROR(INDEX(FILTER(addresses!B:B, (addresses!A:A=F933)*(addresses!C:C=G933)), 1), """")"),"")</f>
        <v/>
      </c>
      <c r="J933" s="10"/>
    </row>
    <row r="934" customFormat="false" ht="15.75" hidden="false" customHeight="false" outlineLevel="0" collapsed="false">
      <c r="B934" s="6" t="str">
        <f aca="false" t="array" ref="B934:B934">IFERROR(xlookup(F934,contacts!A:A,contacts!C:C),"")</f>
        <v/>
      </c>
      <c r="E934" s="19"/>
      <c r="F934" s="8" t="str">
        <f aca="false" t="array" ref="F934:F934">IFERROR(xlookup(E934,contacts!B:B,contacts!A:A),"")</f>
        <v/>
      </c>
      <c r="G934" s="19"/>
      <c r="H934" s="8" t="str">
        <f aca="false">IFERROR(__xludf.dummyfunction("IFERROR(INDEX(FILTER(addresses!B:B, (addresses!A:A=F934)*(addresses!C:C=G934)), 1), """")"),"")</f>
        <v/>
      </c>
      <c r="J934" s="10"/>
    </row>
    <row r="935" customFormat="false" ht="15.75" hidden="false" customHeight="false" outlineLevel="0" collapsed="false">
      <c r="B935" s="6" t="str">
        <f aca="false" t="array" ref="B935:B935">IFERROR(xlookup(F935,contacts!A:A,contacts!C:C),"")</f>
        <v/>
      </c>
      <c r="E935" s="19"/>
      <c r="F935" s="8" t="str">
        <f aca="false" t="array" ref="F935:F935">IFERROR(xlookup(E935,contacts!B:B,contacts!A:A),"")</f>
        <v/>
      </c>
      <c r="G935" s="19"/>
      <c r="H935" s="8" t="str">
        <f aca="false">IFERROR(__xludf.dummyfunction("IFERROR(INDEX(FILTER(addresses!B:B, (addresses!A:A=F935)*(addresses!C:C=G935)), 1), """")"),"")</f>
        <v/>
      </c>
      <c r="J935" s="10"/>
    </row>
    <row r="936" customFormat="false" ht="15.75" hidden="false" customHeight="false" outlineLevel="0" collapsed="false">
      <c r="B936" s="6" t="str">
        <f aca="false" t="array" ref="B936:B936">IFERROR(xlookup(F936,contacts!A:A,contacts!C:C),"")</f>
        <v/>
      </c>
      <c r="E936" s="19"/>
      <c r="F936" s="8" t="str">
        <f aca="false" t="array" ref="F936:F936">IFERROR(xlookup(E936,contacts!B:B,contacts!A:A),"")</f>
        <v/>
      </c>
      <c r="G936" s="19"/>
      <c r="H936" s="8" t="str">
        <f aca="false">IFERROR(__xludf.dummyfunction("IFERROR(INDEX(FILTER(addresses!B:B, (addresses!A:A=F936)*(addresses!C:C=G936)), 1), """")"),"")</f>
        <v/>
      </c>
      <c r="J936" s="10"/>
    </row>
    <row r="937" customFormat="false" ht="15.75" hidden="false" customHeight="false" outlineLevel="0" collapsed="false">
      <c r="B937" s="6" t="str">
        <f aca="false" t="array" ref="B937:B937">IFERROR(xlookup(F937,contacts!A:A,contacts!C:C),"")</f>
        <v/>
      </c>
      <c r="E937" s="19"/>
      <c r="F937" s="8" t="str">
        <f aca="false" t="array" ref="F937:F937">IFERROR(xlookup(E937,contacts!B:B,contacts!A:A),"")</f>
        <v/>
      </c>
      <c r="G937" s="19"/>
      <c r="H937" s="8" t="str">
        <f aca="false">IFERROR(__xludf.dummyfunction("IFERROR(INDEX(FILTER(addresses!B:B, (addresses!A:A=F937)*(addresses!C:C=G937)), 1), """")"),"")</f>
        <v/>
      </c>
      <c r="J937" s="10"/>
    </row>
    <row r="938" customFormat="false" ht="15.75" hidden="false" customHeight="false" outlineLevel="0" collapsed="false">
      <c r="B938" s="6" t="str">
        <f aca="false" t="array" ref="B938:B938">IFERROR(xlookup(F938,contacts!A:A,contacts!C:C),"")</f>
        <v/>
      </c>
      <c r="E938" s="19"/>
      <c r="F938" s="8" t="str">
        <f aca="false" t="array" ref="F938:F938">IFERROR(xlookup(E938,contacts!B:B,contacts!A:A),"")</f>
        <v/>
      </c>
      <c r="G938" s="19"/>
      <c r="H938" s="8" t="str">
        <f aca="false">IFERROR(__xludf.dummyfunction("IFERROR(INDEX(FILTER(addresses!B:B, (addresses!A:A=F938)*(addresses!C:C=G938)), 1), """")"),"")</f>
        <v/>
      </c>
      <c r="J938" s="10"/>
    </row>
    <row r="939" customFormat="false" ht="15.75" hidden="false" customHeight="false" outlineLevel="0" collapsed="false">
      <c r="B939" s="6" t="str">
        <f aca="false" t="array" ref="B939:B939">IFERROR(xlookup(F939,contacts!A:A,contacts!C:C),"")</f>
        <v/>
      </c>
      <c r="E939" s="19"/>
      <c r="F939" s="8" t="str">
        <f aca="false" t="array" ref="F939:F939">IFERROR(xlookup(E939,contacts!B:B,contacts!A:A),"")</f>
        <v/>
      </c>
      <c r="G939" s="19"/>
      <c r="H939" s="8" t="str">
        <f aca="false">IFERROR(__xludf.dummyfunction("IFERROR(INDEX(FILTER(addresses!B:B, (addresses!A:A=F939)*(addresses!C:C=G939)), 1), """")"),"")</f>
        <v/>
      </c>
      <c r="J939" s="10"/>
    </row>
    <row r="940" customFormat="false" ht="15.75" hidden="false" customHeight="false" outlineLevel="0" collapsed="false">
      <c r="B940" s="6" t="str">
        <f aca="false" t="array" ref="B940:B940">IFERROR(xlookup(F940,contacts!A:A,contacts!C:C),"")</f>
        <v/>
      </c>
      <c r="E940" s="19"/>
      <c r="F940" s="8" t="str">
        <f aca="false" t="array" ref="F940:F940">IFERROR(xlookup(E940,contacts!B:B,contacts!A:A),"")</f>
        <v/>
      </c>
      <c r="G940" s="19"/>
      <c r="H940" s="8" t="str">
        <f aca="false">IFERROR(__xludf.dummyfunction("IFERROR(INDEX(FILTER(addresses!B:B, (addresses!A:A=F940)*(addresses!C:C=G940)), 1), """")"),"")</f>
        <v/>
      </c>
      <c r="J940" s="10"/>
    </row>
    <row r="941" customFormat="false" ht="15.75" hidden="false" customHeight="false" outlineLevel="0" collapsed="false">
      <c r="B941" s="6" t="str">
        <f aca="false" t="array" ref="B941:B941">IFERROR(xlookup(F941,contacts!A:A,contacts!C:C),"")</f>
        <v/>
      </c>
      <c r="E941" s="19"/>
      <c r="F941" s="8" t="str">
        <f aca="false" t="array" ref="F941:F941">IFERROR(xlookup(E941,contacts!B:B,contacts!A:A),"")</f>
        <v/>
      </c>
      <c r="G941" s="19"/>
      <c r="H941" s="8" t="str">
        <f aca="false">IFERROR(__xludf.dummyfunction("IFERROR(INDEX(FILTER(addresses!B:B, (addresses!A:A=F941)*(addresses!C:C=G941)), 1), """")"),"")</f>
        <v/>
      </c>
      <c r="J941" s="10"/>
    </row>
    <row r="942" customFormat="false" ht="15.75" hidden="false" customHeight="false" outlineLevel="0" collapsed="false">
      <c r="B942" s="6" t="str">
        <f aca="false" t="array" ref="B942:B942">IFERROR(xlookup(F942,contacts!A:A,contacts!C:C),"")</f>
        <v/>
      </c>
      <c r="E942" s="19"/>
      <c r="F942" s="8" t="str">
        <f aca="false" t="array" ref="F942:F942">IFERROR(xlookup(E942,contacts!B:B,contacts!A:A),"")</f>
        <v/>
      </c>
      <c r="G942" s="19"/>
      <c r="H942" s="8" t="str">
        <f aca="false">IFERROR(__xludf.dummyfunction("IFERROR(INDEX(FILTER(addresses!B:B, (addresses!A:A=F942)*(addresses!C:C=G942)), 1), """")"),"")</f>
        <v/>
      </c>
      <c r="J942" s="10"/>
    </row>
    <row r="943" customFormat="false" ht="15.75" hidden="false" customHeight="false" outlineLevel="0" collapsed="false">
      <c r="B943" s="6" t="str">
        <f aca="false" t="array" ref="B943:B943">IFERROR(xlookup(F943,contacts!A:A,contacts!C:C),"")</f>
        <v/>
      </c>
      <c r="E943" s="19"/>
      <c r="F943" s="8" t="str">
        <f aca="false" t="array" ref="F943:F943">IFERROR(xlookup(E943,contacts!B:B,contacts!A:A),"")</f>
        <v/>
      </c>
      <c r="G943" s="19"/>
      <c r="H943" s="8" t="str">
        <f aca="false">IFERROR(__xludf.dummyfunction("IFERROR(INDEX(FILTER(addresses!B:B, (addresses!A:A=F943)*(addresses!C:C=G943)), 1), """")"),"")</f>
        <v/>
      </c>
      <c r="J943" s="10"/>
    </row>
    <row r="944" customFormat="false" ht="15.75" hidden="false" customHeight="false" outlineLevel="0" collapsed="false">
      <c r="B944" s="6" t="str">
        <f aca="false" t="array" ref="B944:B944">IFERROR(xlookup(F944,contacts!A:A,contacts!C:C),"")</f>
        <v/>
      </c>
      <c r="E944" s="19"/>
      <c r="F944" s="8" t="str">
        <f aca="false" t="array" ref="F944:F944">IFERROR(xlookup(E944,contacts!B:B,contacts!A:A),"")</f>
        <v/>
      </c>
      <c r="G944" s="19"/>
      <c r="H944" s="8" t="str">
        <f aca="false">IFERROR(__xludf.dummyfunction("IFERROR(INDEX(FILTER(addresses!B:B, (addresses!A:A=F944)*(addresses!C:C=G944)), 1), """")"),"")</f>
        <v/>
      </c>
      <c r="J944" s="10"/>
    </row>
    <row r="945" customFormat="false" ht="15.75" hidden="false" customHeight="false" outlineLevel="0" collapsed="false">
      <c r="B945" s="6" t="str">
        <f aca="false" t="array" ref="B945:B945">IFERROR(xlookup(F945,contacts!A:A,contacts!C:C),"")</f>
        <v/>
      </c>
      <c r="E945" s="19"/>
      <c r="F945" s="8" t="str">
        <f aca="false" t="array" ref="F945:F945">IFERROR(xlookup(E945,contacts!B:B,contacts!A:A),"")</f>
        <v/>
      </c>
      <c r="G945" s="19"/>
      <c r="H945" s="8" t="str">
        <f aca="false">IFERROR(__xludf.dummyfunction("IFERROR(INDEX(FILTER(addresses!B:B, (addresses!A:A=F945)*(addresses!C:C=G945)), 1), """")"),"")</f>
        <v/>
      </c>
      <c r="J945" s="10"/>
    </row>
    <row r="946" customFormat="false" ht="15.75" hidden="false" customHeight="false" outlineLevel="0" collapsed="false">
      <c r="B946" s="6" t="str">
        <f aca="false" t="array" ref="B946:B946">IFERROR(xlookup(F946,contacts!A:A,contacts!C:C),"")</f>
        <v/>
      </c>
      <c r="E946" s="19"/>
      <c r="F946" s="8" t="str">
        <f aca="false" t="array" ref="F946:F946">IFERROR(xlookup(E946,contacts!B:B,contacts!A:A),"")</f>
        <v/>
      </c>
      <c r="G946" s="19"/>
      <c r="H946" s="8" t="str">
        <f aca="false">IFERROR(__xludf.dummyfunction("IFERROR(INDEX(FILTER(addresses!B:B, (addresses!A:A=F946)*(addresses!C:C=G946)), 1), """")"),"")</f>
        <v/>
      </c>
      <c r="J946" s="10"/>
    </row>
    <row r="947" customFormat="false" ht="15.75" hidden="false" customHeight="false" outlineLevel="0" collapsed="false">
      <c r="B947" s="6" t="str">
        <f aca="false" t="array" ref="B947:B947">IFERROR(xlookup(F947,contacts!A:A,contacts!C:C),"")</f>
        <v/>
      </c>
      <c r="E947" s="19"/>
      <c r="F947" s="8" t="str">
        <f aca="false" t="array" ref="F947:F947">IFERROR(xlookup(E947,contacts!B:B,contacts!A:A),"")</f>
        <v/>
      </c>
      <c r="G947" s="19"/>
      <c r="H947" s="8" t="str">
        <f aca="false">IFERROR(__xludf.dummyfunction("IFERROR(INDEX(FILTER(addresses!B:B, (addresses!A:A=F947)*(addresses!C:C=G947)), 1), """")"),"")</f>
        <v/>
      </c>
      <c r="J947" s="10"/>
    </row>
    <row r="948" customFormat="false" ht="15.75" hidden="false" customHeight="false" outlineLevel="0" collapsed="false">
      <c r="B948" s="6" t="str">
        <f aca="false" t="array" ref="B948:B948">IFERROR(xlookup(F948,contacts!A:A,contacts!C:C),"")</f>
        <v/>
      </c>
      <c r="E948" s="19"/>
      <c r="F948" s="8" t="str">
        <f aca="false" t="array" ref="F948:F948">IFERROR(xlookup(E948,contacts!B:B,contacts!A:A),"")</f>
        <v/>
      </c>
      <c r="G948" s="19"/>
      <c r="H948" s="8" t="str">
        <f aca="false">IFERROR(__xludf.dummyfunction("IFERROR(INDEX(FILTER(addresses!B:B, (addresses!A:A=F948)*(addresses!C:C=G948)), 1), """")"),"")</f>
        <v/>
      </c>
      <c r="J948" s="10"/>
    </row>
    <row r="949" customFormat="false" ht="15.75" hidden="false" customHeight="false" outlineLevel="0" collapsed="false">
      <c r="B949" s="6" t="str">
        <f aca="false" t="array" ref="B949:B949">IFERROR(xlookup(F949,contacts!A:A,contacts!C:C),"")</f>
        <v/>
      </c>
      <c r="E949" s="19"/>
      <c r="F949" s="8" t="str">
        <f aca="false" t="array" ref="F949:F949">IFERROR(xlookup(E949,contacts!B:B,contacts!A:A),"")</f>
        <v/>
      </c>
      <c r="G949" s="19"/>
      <c r="H949" s="8" t="str">
        <f aca="false">IFERROR(__xludf.dummyfunction("IFERROR(INDEX(FILTER(addresses!B:B, (addresses!A:A=F949)*(addresses!C:C=G949)), 1), """")"),"")</f>
        <v/>
      </c>
      <c r="J949" s="10"/>
    </row>
    <row r="950" customFormat="false" ht="15.75" hidden="false" customHeight="false" outlineLevel="0" collapsed="false">
      <c r="B950" s="6" t="str">
        <f aca="false" t="array" ref="B950:B950">IFERROR(xlookup(F950,contacts!A:A,contacts!C:C),"")</f>
        <v/>
      </c>
      <c r="E950" s="19"/>
      <c r="F950" s="8" t="str">
        <f aca="false" t="array" ref="F950:F950">IFERROR(xlookup(E950,contacts!B:B,contacts!A:A),"")</f>
        <v/>
      </c>
      <c r="G950" s="19"/>
      <c r="H950" s="8" t="str">
        <f aca="false">IFERROR(__xludf.dummyfunction("IFERROR(INDEX(FILTER(addresses!B:B, (addresses!A:A=F950)*(addresses!C:C=G950)), 1), """")"),"")</f>
        <v/>
      </c>
      <c r="J950" s="10"/>
    </row>
    <row r="951" customFormat="false" ht="15.75" hidden="false" customHeight="false" outlineLevel="0" collapsed="false">
      <c r="B951" s="6" t="str">
        <f aca="false" t="array" ref="B951:B951">IFERROR(xlookup(F951,contacts!A:A,contacts!C:C),"")</f>
        <v/>
      </c>
      <c r="E951" s="19"/>
      <c r="F951" s="8" t="str">
        <f aca="false" t="array" ref="F951:F951">IFERROR(xlookup(E951,contacts!B:B,contacts!A:A),"")</f>
        <v/>
      </c>
      <c r="G951" s="19"/>
      <c r="H951" s="8" t="str">
        <f aca="false">IFERROR(__xludf.dummyfunction("IFERROR(INDEX(FILTER(addresses!B:B, (addresses!A:A=F951)*(addresses!C:C=G951)), 1), """")"),"")</f>
        <v/>
      </c>
      <c r="J951" s="10"/>
    </row>
    <row r="952" customFormat="false" ht="15.75" hidden="false" customHeight="false" outlineLevel="0" collapsed="false">
      <c r="B952" s="6" t="str">
        <f aca="false" t="array" ref="B952:B952">IFERROR(xlookup(F952,contacts!A:A,contacts!C:C),"")</f>
        <v/>
      </c>
      <c r="E952" s="19"/>
      <c r="F952" s="8" t="str">
        <f aca="false" t="array" ref="F952:F952">IFERROR(xlookup(E952,contacts!B:B,contacts!A:A),"")</f>
        <v/>
      </c>
      <c r="G952" s="19"/>
      <c r="H952" s="8" t="str">
        <f aca="false">IFERROR(__xludf.dummyfunction("IFERROR(INDEX(FILTER(addresses!B:B, (addresses!A:A=F952)*(addresses!C:C=G952)), 1), """")"),"")</f>
        <v/>
      </c>
      <c r="J952" s="10"/>
    </row>
    <row r="953" customFormat="false" ht="15.75" hidden="false" customHeight="false" outlineLevel="0" collapsed="false">
      <c r="B953" s="6" t="str">
        <f aca="false" t="array" ref="B953:B953">IFERROR(xlookup(F953,contacts!A:A,contacts!C:C),"")</f>
        <v/>
      </c>
      <c r="E953" s="19"/>
      <c r="F953" s="8" t="str">
        <f aca="false" t="array" ref="F953:F953">IFERROR(xlookup(E953,contacts!B:B,contacts!A:A),"")</f>
        <v/>
      </c>
      <c r="G953" s="19"/>
      <c r="H953" s="8" t="str">
        <f aca="false">IFERROR(__xludf.dummyfunction("IFERROR(INDEX(FILTER(addresses!B:B, (addresses!A:A=F953)*(addresses!C:C=G953)), 1), """")"),"")</f>
        <v/>
      </c>
      <c r="J953" s="10"/>
    </row>
    <row r="954" customFormat="false" ht="15.75" hidden="false" customHeight="false" outlineLevel="0" collapsed="false">
      <c r="B954" s="6" t="str">
        <f aca="false" t="array" ref="B954:B954">IFERROR(xlookup(F954,contacts!A:A,contacts!C:C),"")</f>
        <v/>
      </c>
      <c r="E954" s="19"/>
      <c r="F954" s="8" t="str">
        <f aca="false" t="array" ref="F954:F954">IFERROR(xlookup(E954,contacts!B:B,contacts!A:A),"")</f>
        <v/>
      </c>
      <c r="G954" s="19"/>
      <c r="H954" s="8" t="str">
        <f aca="false">IFERROR(__xludf.dummyfunction("IFERROR(INDEX(FILTER(addresses!B:B, (addresses!A:A=F954)*(addresses!C:C=G954)), 1), """")"),"")</f>
        <v/>
      </c>
      <c r="J954" s="10"/>
    </row>
    <row r="955" customFormat="false" ht="15.75" hidden="false" customHeight="false" outlineLevel="0" collapsed="false">
      <c r="B955" s="6" t="str">
        <f aca="false" t="array" ref="B955:B955">IFERROR(xlookup(F955,contacts!A:A,contacts!C:C),"")</f>
        <v/>
      </c>
      <c r="E955" s="19"/>
      <c r="F955" s="8" t="str">
        <f aca="false" t="array" ref="F955:F955">IFERROR(xlookup(E955,contacts!B:B,contacts!A:A),"")</f>
        <v/>
      </c>
      <c r="G955" s="19"/>
      <c r="H955" s="8" t="str">
        <f aca="false">IFERROR(__xludf.dummyfunction("IFERROR(INDEX(FILTER(addresses!B:B, (addresses!A:A=F955)*(addresses!C:C=G955)), 1), """")"),"")</f>
        <v/>
      </c>
      <c r="J955" s="10"/>
    </row>
    <row r="956" customFormat="false" ht="15.75" hidden="false" customHeight="false" outlineLevel="0" collapsed="false">
      <c r="B956" s="6" t="str">
        <f aca="false" t="array" ref="B956:B956">IFERROR(xlookup(F956,contacts!A:A,contacts!C:C),"")</f>
        <v/>
      </c>
      <c r="E956" s="19"/>
      <c r="F956" s="8" t="str">
        <f aca="false" t="array" ref="F956:F956">IFERROR(xlookup(E956,contacts!B:B,contacts!A:A),"")</f>
        <v/>
      </c>
      <c r="G956" s="19"/>
      <c r="H956" s="8" t="str">
        <f aca="false">IFERROR(__xludf.dummyfunction("IFERROR(INDEX(FILTER(addresses!B:B, (addresses!A:A=F956)*(addresses!C:C=G956)), 1), """")"),"")</f>
        <v/>
      </c>
      <c r="J956" s="10"/>
    </row>
    <row r="957" customFormat="false" ht="15.75" hidden="false" customHeight="false" outlineLevel="0" collapsed="false">
      <c r="B957" s="6" t="str">
        <f aca="false" t="array" ref="B957:B957">IFERROR(xlookup(F957,contacts!A:A,contacts!C:C),"")</f>
        <v/>
      </c>
      <c r="E957" s="19"/>
      <c r="F957" s="8" t="str">
        <f aca="false" t="array" ref="F957:F957">IFERROR(xlookup(E957,contacts!B:B,contacts!A:A),"")</f>
        <v/>
      </c>
      <c r="G957" s="19"/>
      <c r="H957" s="8" t="str">
        <f aca="false">IFERROR(__xludf.dummyfunction("IFERROR(INDEX(FILTER(addresses!B:B, (addresses!A:A=F957)*(addresses!C:C=G957)), 1), """")"),"")</f>
        <v/>
      </c>
      <c r="J957" s="10"/>
    </row>
    <row r="958" customFormat="false" ht="15.75" hidden="false" customHeight="false" outlineLevel="0" collapsed="false">
      <c r="B958" s="6" t="str">
        <f aca="false" t="array" ref="B958:B958">IFERROR(xlookup(F958,contacts!A:A,contacts!C:C),"")</f>
        <v/>
      </c>
      <c r="E958" s="19"/>
      <c r="F958" s="8" t="str">
        <f aca="false" t="array" ref="F958:F958">IFERROR(xlookup(E958,contacts!B:B,contacts!A:A),"")</f>
        <v/>
      </c>
      <c r="G958" s="19"/>
      <c r="H958" s="8" t="str">
        <f aca="false">IFERROR(__xludf.dummyfunction("IFERROR(INDEX(FILTER(addresses!B:B, (addresses!A:A=F958)*(addresses!C:C=G958)), 1), """")"),"")</f>
        <v/>
      </c>
      <c r="J958" s="10"/>
    </row>
    <row r="959" customFormat="false" ht="15.75" hidden="false" customHeight="false" outlineLevel="0" collapsed="false">
      <c r="B959" s="6" t="str">
        <f aca="false" t="array" ref="B959:B959">IFERROR(xlookup(F959,contacts!A:A,contacts!C:C),"")</f>
        <v/>
      </c>
      <c r="E959" s="19"/>
      <c r="F959" s="8" t="str">
        <f aca="false" t="array" ref="F959:F959">IFERROR(xlookup(E959,contacts!B:B,contacts!A:A),"")</f>
        <v/>
      </c>
      <c r="G959" s="19"/>
      <c r="H959" s="8" t="str">
        <f aca="false">IFERROR(__xludf.dummyfunction("IFERROR(INDEX(FILTER(addresses!B:B, (addresses!A:A=F959)*(addresses!C:C=G959)), 1), """")"),"")</f>
        <v/>
      </c>
      <c r="J959" s="10"/>
    </row>
    <row r="960" customFormat="false" ht="15.75" hidden="false" customHeight="false" outlineLevel="0" collapsed="false">
      <c r="B960" s="6" t="str">
        <f aca="false" t="array" ref="B960:B960">IFERROR(xlookup(F960,contacts!A:A,contacts!C:C),"")</f>
        <v/>
      </c>
      <c r="E960" s="19"/>
      <c r="F960" s="8" t="str">
        <f aca="false" t="array" ref="F960:F960">IFERROR(xlookup(E960,contacts!B:B,contacts!A:A),"")</f>
        <v/>
      </c>
      <c r="G960" s="19"/>
      <c r="H960" s="8" t="str">
        <f aca="false">IFERROR(__xludf.dummyfunction("IFERROR(INDEX(FILTER(addresses!B:B, (addresses!A:A=F960)*(addresses!C:C=G960)), 1), """")"),"")</f>
        <v/>
      </c>
      <c r="J960" s="10"/>
    </row>
    <row r="961" customFormat="false" ht="15.75" hidden="false" customHeight="false" outlineLevel="0" collapsed="false">
      <c r="B961" s="6" t="str">
        <f aca="false" t="array" ref="B961:B961">IFERROR(xlookup(F961,contacts!A:A,contacts!C:C),"")</f>
        <v/>
      </c>
      <c r="E961" s="19"/>
      <c r="F961" s="8" t="str">
        <f aca="false" t="array" ref="F961:F961">IFERROR(xlookup(E961,contacts!B:B,contacts!A:A),"")</f>
        <v/>
      </c>
      <c r="G961" s="19"/>
      <c r="H961" s="8" t="str">
        <f aca="false">IFERROR(__xludf.dummyfunction("IFERROR(INDEX(FILTER(addresses!B:B, (addresses!A:A=F961)*(addresses!C:C=G961)), 1), """")"),"")</f>
        <v/>
      </c>
      <c r="J961" s="10"/>
    </row>
    <row r="962" customFormat="false" ht="15.75" hidden="false" customHeight="false" outlineLevel="0" collapsed="false">
      <c r="B962" s="6" t="str">
        <f aca="false" t="array" ref="B962:B962">IFERROR(xlookup(F962,contacts!A:A,contacts!C:C),"")</f>
        <v/>
      </c>
      <c r="E962" s="19"/>
      <c r="F962" s="8" t="str">
        <f aca="false" t="array" ref="F962:F962">IFERROR(xlookup(E962,contacts!B:B,contacts!A:A),"")</f>
        <v/>
      </c>
      <c r="G962" s="19"/>
      <c r="H962" s="8" t="str">
        <f aca="false">IFERROR(__xludf.dummyfunction("IFERROR(INDEX(FILTER(addresses!B:B, (addresses!A:A=F962)*(addresses!C:C=G962)), 1), """")"),"")</f>
        <v/>
      </c>
      <c r="J962" s="10"/>
    </row>
    <row r="963" customFormat="false" ht="15.75" hidden="false" customHeight="false" outlineLevel="0" collapsed="false">
      <c r="B963" s="6" t="str">
        <f aca="false" t="array" ref="B963:B963">IFERROR(xlookup(F963,contacts!A:A,contacts!C:C),"")</f>
        <v/>
      </c>
      <c r="E963" s="19"/>
      <c r="F963" s="8" t="str">
        <f aca="false" t="array" ref="F963:F963">IFERROR(xlookup(E963,contacts!B:B,contacts!A:A),"")</f>
        <v/>
      </c>
      <c r="G963" s="19"/>
      <c r="H963" s="8" t="str">
        <f aca="false">IFERROR(__xludf.dummyfunction("IFERROR(INDEX(FILTER(addresses!B:B, (addresses!A:A=F963)*(addresses!C:C=G963)), 1), """")"),"")</f>
        <v/>
      </c>
      <c r="J963" s="10"/>
    </row>
    <row r="964" customFormat="false" ht="15.75" hidden="false" customHeight="false" outlineLevel="0" collapsed="false">
      <c r="B964" s="6" t="str">
        <f aca="false" t="array" ref="B964:B964">IFERROR(xlookup(F964,contacts!A:A,contacts!C:C),"")</f>
        <v/>
      </c>
      <c r="E964" s="19"/>
      <c r="F964" s="8" t="str">
        <f aca="false" t="array" ref="F964:F964">IFERROR(xlookup(E964,contacts!B:B,contacts!A:A),"")</f>
        <v/>
      </c>
      <c r="G964" s="19"/>
      <c r="H964" s="8" t="str">
        <f aca="false">IFERROR(__xludf.dummyfunction("IFERROR(INDEX(FILTER(addresses!B:B, (addresses!A:A=F964)*(addresses!C:C=G964)), 1), """")"),"")</f>
        <v/>
      </c>
      <c r="J964" s="10"/>
    </row>
    <row r="965" customFormat="false" ht="15.75" hidden="false" customHeight="false" outlineLevel="0" collapsed="false">
      <c r="B965" s="6" t="str">
        <f aca="false" t="array" ref="B965:B965">IFERROR(xlookup(F965,contacts!A:A,contacts!C:C),"")</f>
        <v/>
      </c>
      <c r="E965" s="19"/>
      <c r="F965" s="8" t="str">
        <f aca="false" t="array" ref="F965:F965">IFERROR(xlookup(E965,contacts!B:B,contacts!A:A),"")</f>
        <v/>
      </c>
      <c r="G965" s="19"/>
      <c r="H965" s="8" t="str">
        <f aca="false">IFERROR(__xludf.dummyfunction("IFERROR(INDEX(FILTER(addresses!B:B, (addresses!A:A=F965)*(addresses!C:C=G965)), 1), """")"),"")</f>
        <v/>
      </c>
      <c r="J965" s="10"/>
    </row>
    <row r="966" customFormat="false" ht="15.75" hidden="false" customHeight="false" outlineLevel="0" collapsed="false">
      <c r="B966" s="6" t="str">
        <f aca="false" t="array" ref="B966:B966">IFERROR(xlookup(F966,contacts!A:A,contacts!C:C),"")</f>
        <v/>
      </c>
      <c r="E966" s="19"/>
      <c r="F966" s="8" t="str">
        <f aca="false" t="array" ref="F966:F966">IFERROR(xlookup(E966,contacts!B:B,contacts!A:A),"")</f>
        <v/>
      </c>
      <c r="G966" s="19"/>
      <c r="H966" s="8" t="str">
        <f aca="false">IFERROR(__xludf.dummyfunction("IFERROR(INDEX(FILTER(addresses!B:B, (addresses!A:A=F966)*(addresses!C:C=G966)), 1), """")"),"")</f>
        <v/>
      </c>
      <c r="J966" s="10"/>
    </row>
    <row r="967" customFormat="false" ht="15.75" hidden="false" customHeight="false" outlineLevel="0" collapsed="false">
      <c r="B967" s="6" t="str">
        <f aca="false" t="array" ref="B967:B967">IFERROR(xlookup(F967,contacts!A:A,contacts!C:C),"")</f>
        <v/>
      </c>
      <c r="E967" s="19"/>
      <c r="F967" s="8" t="str">
        <f aca="false" t="array" ref="F967:F967">IFERROR(xlookup(E967,contacts!B:B,contacts!A:A),"")</f>
        <v/>
      </c>
      <c r="G967" s="19"/>
      <c r="H967" s="8" t="str">
        <f aca="false">IFERROR(__xludf.dummyfunction("IFERROR(INDEX(FILTER(addresses!B:B, (addresses!A:A=F967)*(addresses!C:C=G967)), 1), """")"),"")</f>
        <v/>
      </c>
      <c r="J967" s="10"/>
    </row>
    <row r="968" customFormat="false" ht="15.75" hidden="false" customHeight="false" outlineLevel="0" collapsed="false">
      <c r="B968" s="6" t="str">
        <f aca="false" t="array" ref="B968:B968">IFERROR(xlookup(F968,contacts!A:A,contacts!C:C),"")</f>
        <v/>
      </c>
      <c r="E968" s="19"/>
      <c r="F968" s="8" t="str">
        <f aca="false" t="array" ref="F968:F968">IFERROR(xlookup(E968,contacts!B:B,contacts!A:A),"")</f>
        <v/>
      </c>
      <c r="G968" s="19"/>
      <c r="H968" s="8" t="str">
        <f aca="false">IFERROR(__xludf.dummyfunction("IFERROR(INDEX(FILTER(addresses!B:B, (addresses!A:A=F968)*(addresses!C:C=G968)), 1), """")"),"")</f>
        <v/>
      </c>
      <c r="J968" s="10"/>
    </row>
    <row r="969" customFormat="false" ht="15.75" hidden="false" customHeight="false" outlineLevel="0" collapsed="false">
      <c r="B969" s="6" t="str">
        <f aca="false" t="array" ref="B969:B969">IFERROR(xlookup(F969,contacts!A:A,contacts!C:C),"")</f>
        <v/>
      </c>
      <c r="E969" s="19"/>
      <c r="F969" s="8" t="str">
        <f aca="false" t="array" ref="F969:F969">IFERROR(xlookup(E969,contacts!B:B,contacts!A:A),"")</f>
        <v/>
      </c>
      <c r="G969" s="19"/>
      <c r="H969" s="8" t="str">
        <f aca="false">IFERROR(__xludf.dummyfunction("IFERROR(INDEX(FILTER(addresses!B:B, (addresses!A:A=F969)*(addresses!C:C=G969)), 1), """")"),"")</f>
        <v/>
      </c>
      <c r="J969" s="10"/>
    </row>
    <row r="970" customFormat="false" ht="15.75" hidden="false" customHeight="false" outlineLevel="0" collapsed="false">
      <c r="B970" s="6" t="str">
        <f aca="false" t="array" ref="B970:B970">IFERROR(xlookup(F970,contacts!A:A,contacts!C:C),"")</f>
        <v/>
      </c>
      <c r="E970" s="19"/>
      <c r="F970" s="8" t="str">
        <f aca="false" t="array" ref="F970:F970">IFERROR(xlookup(E970,contacts!B:B,contacts!A:A),"")</f>
        <v/>
      </c>
      <c r="G970" s="19"/>
      <c r="H970" s="8" t="str">
        <f aca="false">IFERROR(__xludf.dummyfunction("IFERROR(INDEX(FILTER(addresses!B:B, (addresses!A:A=F970)*(addresses!C:C=G970)), 1), """")"),"")</f>
        <v/>
      </c>
      <c r="J970" s="10"/>
    </row>
    <row r="971" customFormat="false" ht="15.75" hidden="false" customHeight="false" outlineLevel="0" collapsed="false">
      <c r="B971" s="6" t="str">
        <f aca="false" t="array" ref="B971:B971">IFERROR(xlookup(F971,contacts!A:A,contacts!C:C),"")</f>
        <v/>
      </c>
      <c r="E971" s="19"/>
      <c r="F971" s="8" t="str">
        <f aca="false" t="array" ref="F971:F971">IFERROR(xlookup(E971,contacts!B:B,contacts!A:A),"")</f>
        <v/>
      </c>
      <c r="G971" s="19"/>
      <c r="H971" s="8" t="str">
        <f aca="false">IFERROR(__xludf.dummyfunction("IFERROR(INDEX(FILTER(addresses!B:B, (addresses!A:A=F971)*(addresses!C:C=G971)), 1), """")"),"")</f>
        <v/>
      </c>
      <c r="J971" s="10"/>
    </row>
    <row r="972" customFormat="false" ht="15.75" hidden="false" customHeight="false" outlineLevel="0" collapsed="false">
      <c r="B972" s="6" t="str">
        <f aca="false" t="array" ref="B972:B972">IFERROR(xlookup(F972,contacts!A:A,contacts!C:C),"")</f>
        <v/>
      </c>
      <c r="E972" s="19"/>
      <c r="F972" s="8" t="str">
        <f aca="false" t="array" ref="F972:F972">IFERROR(xlookup(E972,contacts!B:B,contacts!A:A),"")</f>
        <v/>
      </c>
      <c r="G972" s="19"/>
      <c r="H972" s="8" t="str">
        <f aca="false">IFERROR(__xludf.dummyfunction("IFERROR(INDEX(FILTER(addresses!B:B, (addresses!A:A=F972)*(addresses!C:C=G972)), 1), """")"),"")</f>
        <v/>
      </c>
      <c r="J972" s="10"/>
    </row>
    <row r="973" customFormat="false" ht="15.75" hidden="false" customHeight="false" outlineLevel="0" collapsed="false">
      <c r="B973" s="6" t="str">
        <f aca="false" t="array" ref="B973:B973">IFERROR(xlookup(F973,contacts!A:A,contacts!C:C),"")</f>
        <v/>
      </c>
      <c r="E973" s="8"/>
      <c r="F973" s="8" t="str">
        <f aca="false" t="array" ref="F973:F973">IFERROR(xlookup(E973,contacts!B:B,contacts!A:A),"")</f>
        <v/>
      </c>
      <c r="G973" s="19"/>
      <c r="H973" s="8" t="str">
        <f aca="false">IFERROR(__xludf.dummyfunction("IFERROR(INDEX(FILTER(addresses!B:B, (addresses!A:A=F973)*(addresses!C:C=G973)), 1), """")"),"")</f>
        <v/>
      </c>
      <c r="J973" s="10"/>
    </row>
    <row r="974" customFormat="false" ht="15.75" hidden="false" customHeight="false" outlineLevel="0" collapsed="false">
      <c r="A974" s="5" t="s">
        <v>12</v>
      </c>
      <c r="B974" s="7" t="str">
        <f aca="false" t="array" ref="B974:B974">IFERROR(xlookup(F974,contacts!A:A,contacts!C:C),"")</f>
        <v/>
      </c>
      <c r="C974" s="7"/>
      <c r="D974" s="7"/>
      <c r="E974" s="8" t="s">
        <v>13</v>
      </c>
      <c r="F974" s="8" t="str">
        <f aca="false" t="array" ref="F974:F974">IFERROR(xlookup(E974,contacts!B:B,contacts!A:A),"")</f>
        <v/>
      </c>
      <c r="G974" s="8" t="s">
        <v>14</v>
      </c>
      <c r="H974" s="8" t="str">
        <f aca="false" t="array" ref="H974:H974">IFERROR(xlookup(G974,addresses!C:C,addresses!B:B),"")</f>
        <v/>
      </c>
      <c r="I974" s="9" t="b">
        <f aca="false">TRUE()</f>
        <v>1</v>
      </c>
      <c r="J974" s="11" t="n">
        <v>1</v>
      </c>
      <c r="K974" s="7"/>
      <c r="L974" s="5" t="s">
        <v>12</v>
      </c>
      <c r="M974" s="7" t="str">
        <f aca="false" t="array" ref="M974:M974">IFERROR(xlookup(Q974,contacts!L:L,contacts!N:N),"")</f>
        <v/>
      </c>
      <c r="N974" s="7"/>
      <c r="O974" s="7"/>
      <c r="P974" s="8" t="s">
        <v>13</v>
      </c>
      <c r="Q974" s="8" t="str">
        <f aca="false" t="array" ref="Q974:Q974">IFERROR(xlookup(P974,contacts!M:M,contacts!L:L),"")</f>
        <v/>
      </c>
      <c r="R974" s="8" t="s">
        <v>14</v>
      </c>
      <c r="S974" s="8" t="str">
        <f aca="false" t="array" ref="S974:S974">IFERROR(xlookup(R974,addresses!N:N,addresses!M:M),"")</f>
        <v/>
      </c>
      <c r="T974" s="9" t="b">
        <f aca="false">TRUE()</f>
        <v>1</v>
      </c>
      <c r="U974" s="11" t="n">
        <v>1</v>
      </c>
      <c r="V974" s="7"/>
    </row>
    <row r="975" customFormat="false" ht="15.75" hidden="false" customHeight="false" outlineLevel="0" collapsed="false">
      <c r="A975" s="5" t="s">
        <v>15</v>
      </c>
      <c r="B975" s="7" t="str">
        <f aca="false" t="array" ref="B975:B975">IFERROR(xlookup(F975,contacts!A:A,contacts!C:C),"")</f>
        <v/>
      </c>
      <c r="C975" s="7"/>
      <c r="D975" s="7"/>
      <c r="E975" s="8" t="s">
        <v>13</v>
      </c>
      <c r="F975" s="8" t="str">
        <f aca="false" t="array" ref="F975:F975">IFERROR(xlookup(E975,contacts!B:B,contacts!A:A),"")</f>
        <v/>
      </c>
      <c r="G975" s="8" t="s">
        <v>16</v>
      </c>
      <c r="H975" s="8" t="str">
        <f aca="false" t="array" ref="H975:H975">IFERROR(xlookup(G975,addresses!C:C,addresses!B:B),"")</f>
        <v/>
      </c>
      <c r="I975" s="9" t="b">
        <f aca="false">TRUE()</f>
        <v>1</v>
      </c>
      <c r="J975" s="7"/>
      <c r="K975" s="7"/>
      <c r="L975" s="5" t="s">
        <v>15</v>
      </c>
      <c r="M975" s="7" t="str">
        <f aca="false" t="array" ref="M975:M975">IFERROR(xlookup(Q975,contacts!L:L,contacts!N:N),"")</f>
        <v/>
      </c>
      <c r="N975" s="7"/>
      <c r="O975" s="7"/>
      <c r="P975" s="8" t="s">
        <v>13</v>
      </c>
      <c r="Q975" s="8" t="str">
        <f aca="false" t="array" ref="Q975:Q975">IFERROR(xlookup(P975,contacts!M:M,contacts!L:L),"")</f>
        <v/>
      </c>
      <c r="R975" s="8" t="s">
        <v>16</v>
      </c>
      <c r="S975" s="8" t="str">
        <f aca="false" t="array" ref="S975:S975">IFERROR(xlookup(R975,addresses!N:N,addresses!M:M),"")</f>
        <v/>
      </c>
      <c r="T975" s="9" t="b">
        <f aca="false">TRUE()</f>
        <v>1</v>
      </c>
      <c r="U975" s="7"/>
      <c r="V975" s="7"/>
    </row>
    <row r="976" customFormat="false" ht="15.75" hidden="false" customHeight="false" outlineLevel="0" collapsed="false">
      <c r="A976" s="5" t="s">
        <v>17</v>
      </c>
      <c r="B976" s="7" t="str">
        <f aca="false" t="array" ref="B976:B976">IFERROR(xlookup(F976,contacts!A:A,contacts!C:C),"")</f>
        <v/>
      </c>
      <c r="C976" s="7"/>
      <c r="D976" s="7"/>
      <c r="E976" s="8" t="s">
        <v>13</v>
      </c>
      <c r="F976" s="8" t="str">
        <f aca="false" t="array" ref="F976:F976">IFERROR(xlookup(E976,contacts!B:B,contacts!A:A),"")</f>
        <v/>
      </c>
      <c r="G976" s="8" t="s">
        <v>18</v>
      </c>
      <c r="H976" s="8" t="str">
        <f aca="false" t="array" ref="H976:H976">IFERROR(xlookup(G976,addresses!C:C,addresses!B:B),"")</f>
        <v/>
      </c>
      <c r="I976" s="9" t="b">
        <f aca="false">TRUE()</f>
        <v>1</v>
      </c>
      <c r="J976" s="7"/>
      <c r="K976" s="7"/>
      <c r="L976" s="5" t="s">
        <v>17</v>
      </c>
      <c r="M976" s="7" t="str">
        <f aca="false" t="array" ref="M976:M976">IFERROR(xlookup(Q976,contacts!L:L,contacts!N:N),"")</f>
        <v/>
      </c>
      <c r="N976" s="7"/>
      <c r="O976" s="7"/>
      <c r="P976" s="8" t="s">
        <v>13</v>
      </c>
      <c r="Q976" s="8" t="str">
        <f aca="false" t="array" ref="Q976:Q976">IFERROR(xlookup(P976,contacts!M:M,contacts!L:L),"")</f>
        <v/>
      </c>
      <c r="R976" s="8" t="s">
        <v>18</v>
      </c>
      <c r="S976" s="8" t="str">
        <f aca="false" t="array" ref="S976:S976">IFERROR(xlookup(R976,addresses!N:N,addresses!M:M),"")</f>
        <v/>
      </c>
      <c r="T976" s="9" t="b">
        <f aca="false">TRUE()</f>
        <v>1</v>
      </c>
      <c r="U976" s="7"/>
      <c r="V976" s="7"/>
    </row>
    <row r="977" customFormat="false" ht="15.75" hidden="false" customHeight="false" outlineLevel="0" collapsed="false">
      <c r="A977" s="5" t="s">
        <v>19</v>
      </c>
      <c r="B977" s="7" t="str">
        <f aca="false" t="array" ref="B977:B977">IFERROR(xlookup(F977,contacts!A:A,contacts!C:C),"")</f>
        <v/>
      </c>
      <c r="C977" s="7"/>
      <c r="D977" s="7"/>
      <c r="E977" s="8" t="s">
        <v>13</v>
      </c>
      <c r="F977" s="8" t="str">
        <f aca="false" t="array" ref="F977:F977">IFERROR(xlookup(E977,contacts!B:B,contacts!A:A),"")</f>
        <v/>
      </c>
      <c r="G977" s="8" t="s">
        <v>20</v>
      </c>
      <c r="H977" s="8" t="str">
        <f aca="false" t="array" ref="H977:H977">IFERROR(xlookup(G977,addresses!C:C,addresses!B:B),"")</f>
        <v/>
      </c>
      <c r="I977" s="9" t="b">
        <f aca="false">TRUE()</f>
        <v>1</v>
      </c>
      <c r="J977" s="7"/>
      <c r="K977" s="7"/>
      <c r="L977" s="5" t="s">
        <v>19</v>
      </c>
      <c r="M977" s="7" t="str">
        <f aca="false" t="array" ref="M977:M977">IFERROR(xlookup(Q977,contacts!L:L,contacts!N:N),"")</f>
        <v/>
      </c>
      <c r="N977" s="7"/>
      <c r="O977" s="7"/>
      <c r="P977" s="8" t="s">
        <v>13</v>
      </c>
      <c r="Q977" s="8" t="str">
        <f aca="false" t="array" ref="Q977:Q977">IFERROR(xlookup(P977,contacts!M:M,contacts!L:L),"")</f>
        <v/>
      </c>
      <c r="R977" s="8" t="s">
        <v>20</v>
      </c>
      <c r="S977" s="8" t="str">
        <f aca="false" t="array" ref="S977:S977">IFERROR(xlookup(R977,addresses!N:N,addresses!M:M),"")</f>
        <v/>
      </c>
      <c r="T977" s="9" t="b">
        <f aca="false">TRUE()</f>
        <v>1</v>
      </c>
      <c r="U977" s="7"/>
      <c r="V977" s="7"/>
    </row>
    <row r="978" customFormat="false" ht="15.75" hidden="false" customHeight="false" outlineLevel="0" collapsed="false">
      <c r="A978" s="5" t="s">
        <v>21</v>
      </c>
      <c r="B978" s="7" t="str">
        <f aca="false" t="array" ref="B978:B978">IFERROR(xlookup(F978,contacts!A:A,contacts!C:C),"")</f>
        <v/>
      </c>
      <c r="C978" s="7"/>
      <c r="D978" s="7"/>
      <c r="E978" s="8" t="s">
        <v>13</v>
      </c>
      <c r="F978" s="8" t="str">
        <f aca="false" t="array" ref="F978:F978">IFERROR(xlookup(E978,contacts!B:B,contacts!A:A),"")</f>
        <v/>
      </c>
      <c r="G978" s="8" t="s">
        <v>22</v>
      </c>
      <c r="H978" s="8" t="str">
        <f aca="false" t="array" ref="H978:H978">IFERROR(xlookup(G978,addresses!C:C,addresses!B:B),"")</f>
        <v/>
      </c>
      <c r="I978" s="9" t="b">
        <f aca="false">TRUE()</f>
        <v>1</v>
      </c>
      <c r="J978" s="7"/>
      <c r="K978" s="7"/>
      <c r="L978" s="5" t="s">
        <v>21</v>
      </c>
      <c r="M978" s="7" t="str">
        <f aca="false" t="array" ref="M978:M978">IFERROR(xlookup(Q978,contacts!L:L,contacts!N:N),"")</f>
        <v/>
      </c>
      <c r="N978" s="7"/>
      <c r="O978" s="7"/>
      <c r="P978" s="8" t="s">
        <v>13</v>
      </c>
      <c r="Q978" s="8" t="str">
        <f aca="false" t="array" ref="Q978:Q978">IFERROR(xlookup(P978,contacts!M:M,contacts!L:L),"")</f>
        <v/>
      </c>
      <c r="R978" s="8" t="s">
        <v>22</v>
      </c>
      <c r="S978" s="8" t="str">
        <f aca="false" t="array" ref="S978:S978">IFERROR(xlookup(R978,addresses!N:N,addresses!M:M),"")</f>
        <v/>
      </c>
      <c r="T978" s="9" t="b">
        <f aca="false">TRUE()</f>
        <v>1</v>
      </c>
      <c r="U978" s="7"/>
      <c r="V978" s="7"/>
    </row>
    <row r="979" customFormat="false" ht="15.75" hidden="false" customHeight="false" outlineLevel="0" collapsed="false">
      <c r="A979" s="5" t="s">
        <v>23</v>
      </c>
      <c r="B979" s="7" t="str">
        <f aca="false" t="array" ref="B979:B979">IFERROR(xlookup(F979,contacts!A:A,contacts!C:C),"")</f>
        <v/>
      </c>
      <c r="C979" s="7"/>
      <c r="D979" s="7"/>
      <c r="E979" s="8" t="s">
        <v>13</v>
      </c>
      <c r="F979" s="8" t="str">
        <f aca="false" t="array" ref="F979:F979">IFERROR(xlookup(E979,contacts!B:B,contacts!A:A),"")</f>
        <v/>
      </c>
      <c r="G979" s="8" t="s">
        <v>24</v>
      </c>
      <c r="H979" s="8" t="str">
        <f aca="false" t="array" ref="H979:H979">IFERROR(xlookup(G979,addresses!C:C,addresses!B:B),"")</f>
        <v/>
      </c>
      <c r="I979" s="9" t="b">
        <f aca="false">TRUE()</f>
        <v>1</v>
      </c>
      <c r="J979" s="7"/>
      <c r="K979" s="7"/>
      <c r="L979" s="5" t="s">
        <v>23</v>
      </c>
      <c r="M979" s="7" t="str">
        <f aca="false" t="array" ref="M979:M979">IFERROR(xlookup(Q979,contacts!L:L,contacts!N:N),"")</f>
        <v/>
      </c>
      <c r="N979" s="7"/>
      <c r="O979" s="7"/>
      <c r="P979" s="8" t="s">
        <v>13</v>
      </c>
      <c r="Q979" s="8" t="str">
        <f aca="false" t="array" ref="Q979:Q979">IFERROR(xlookup(P979,contacts!M:M,contacts!L:L),"")</f>
        <v/>
      </c>
      <c r="R979" s="8" t="s">
        <v>24</v>
      </c>
      <c r="S979" s="8" t="str">
        <f aca="false" t="array" ref="S979:S979">IFERROR(xlookup(R979,addresses!N:N,addresses!M:M),"")</f>
        <v/>
      </c>
      <c r="T979" s="9" t="b">
        <f aca="false">TRUE()</f>
        <v>1</v>
      </c>
      <c r="U979" s="7"/>
      <c r="V979" s="7"/>
    </row>
    <row r="980" customFormat="false" ht="15.75" hidden="false" customHeight="false" outlineLevel="0" collapsed="false">
      <c r="A980" s="5" t="s">
        <v>25</v>
      </c>
      <c r="B980" s="7" t="str">
        <f aca="false" t="array" ref="B980:B980">IFERROR(xlookup(F980,contacts!A:A,contacts!C:C),"")</f>
        <v/>
      </c>
      <c r="C980" s="7"/>
      <c r="D980" s="7"/>
      <c r="E980" s="8" t="s">
        <v>13</v>
      </c>
      <c r="F980" s="8" t="str">
        <f aca="false" t="array" ref="F980:F980">IFERROR(xlookup(E980,contacts!B:B,contacts!A:A),"")</f>
        <v/>
      </c>
      <c r="G980" s="8" t="s">
        <v>26</v>
      </c>
      <c r="H980" s="8" t="str">
        <f aca="false" t="array" ref="H980:H980">IFERROR(xlookup(G980,addresses!C:C,addresses!B:B),"")</f>
        <v/>
      </c>
      <c r="I980" s="9" t="b">
        <f aca="false">TRUE()</f>
        <v>1</v>
      </c>
      <c r="J980" s="7"/>
      <c r="K980" s="7"/>
      <c r="L980" s="5" t="s">
        <v>25</v>
      </c>
      <c r="M980" s="7" t="str">
        <f aca="false" t="array" ref="M980:M980">IFERROR(xlookup(Q980,contacts!L:L,contacts!N:N),"")</f>
        <v/>
      </c>
      <c r="N980" s="7"/>
      <c r="O980" s="7"/>
      <c r="P980" s="8" t="s">
        <v>13</v>
      </c>
      <c r="Q980" s="8" t="str">
        <f aca="false" t="array" ref="Q980:Q980">IFERROR(xlookup(P980,contacts!M:M,contacts!L:L),"")</f>
        <v/>
      </c>
      <c r="R980" s="8" t="s">
        <v>26</v>
      </c>
      <c r="S980" s="8" t="str">
        <f aca="false" t="array" ref="S980:S980">IFERROR(xlookup(R980,addresses!N:N,addresses!M:M),"")</f>
        <v/>
      </c>
      <c r="T980" s="9" t="b">
        <f aca="false">TRUE()</f>
        <v>1</v>
      </c>
      <c r="U980" s="7"/>
      <c r="V980" s="7"/>
    </row>
    <row r="981" customFormat="false" ht="15.75" hidden="false" customHeight="false" outlineLevel="0" collapsed="false">
      <c r="A981" s="5" t="s">
        <v>27</v>
      </c>
      <c r="B981" s="7" t="str">
        <f aca="false" t="array" ref="B981:B981">IFERROR(xlookup(F981,contacts!A:A,contacts!C:C),"")</f>
        <v/>
      </c>
      <c r="C981" s="7"/>
      <c r="D981" s="7"/>
      <c r="E981" s="8" t="s">
        <v>13</v>
      </c>
      <c r="F981" s="8" t="str">
        <f aca="false" t="array" ref="F981:F981">IFERROR(xlookup(E981,contacts!B:B,contacts!A:A),"")</f>
        <v/>
      </c>
      <c r="G981" s="8" t="s">
        <v>28</v>
      </c>
      <c r="H981" s="8" t="str">
        <f aca="false" t="array" ref="H981:H981">IFERROR(xlookup(G981,addresses!C:C,addresses!B:B),"")</f>
        <v/>
      </c>
      <c r="I981" s="9" t="b">
        <f aca="false">TRUE()</f>
        <v>1</v>
      </c>
      <c r="J981" s="7"/>
      <c r="K981" s="7"/>
      <c r="L981" s="5" t="s">
        <v>27</v>
      </c>
      <c r="M981" s="7" t="str">
        <f aca="false" t="array" ref="M981:M981">IFERROR(xlookup(Q981,contacts!L:L,contacts!N:N),"")</f>
        <v/>
      </c>
      <c r="N981" s="7"/>
      <c r="O981" s="7"/>
      <c r="P981" s="8" t="s">
        <v>13</v>
      </c>
      <c r="Q981" s="8" t="str">
        <f aca="false" t="array" ref="Q981:Q981">IFERROR(xlookup(P981,contacts!M:M,contacts!L:L),"")</f>
        <v/>
      </c>
      <c r="R981" s="8" t="s">
        <v>28</v>
      </c>
      <c r="S981" s="8" t="str">
        <f aca="false" t="array" ref="S981:S981">IFERROR(xlookup(R981,addresses!N:N,addresses!M:M),"")</f>
        <v/>
      </c>
      <c r="T981" s="9" t="b">
        <f aca="false">TRUE()</f>
        <v>1</v>
      </c>
      <c r="U981" s="7"/>
      <c r="V981" s="7"/>
    </row>
    <row r="982" customFormat="false" ht="15.75" hidden="false" customHeight="false" outlineLevel="0" collapsed="false">
      <c r="A982" s="5" t="s">
        <v>29</v>
      </c>
      <c r="B982" s="7" t="str">
        <f aca="false" t="array" ref="B982:B982">IFERROR(xlookup(F982,contacts!A:A,contacts!C:C),"")</f>
        <v/>
      </c>
      <c r="C982" s="7"/>
      <c r="D982" s="7"/>
      <c r="E982" s="8" t="s">
        <v>13</v>
      </c>
      <c r="F982" s="8" t="str">
        <f aca="false" t="array" ref="F982:F982">IFERROR(xlookup(E982,contacts!B:B,contacts!A:A),"")</f>
        <v/>
      </c>
      <c r="G982" s="8" t="s">
        <v>30</v>
      </c>
      <c r="H982" s="8" t="str">
        <f aca="false" t="array" ref="H982:H982">IFERROR(xlookup(G982,addresses!C:C,addresses!B:B),"")</f>
        <v/>
      </c>
      <c r="I982" s="9" t="b">
        <f aca="false">TRUE()</f>
        <v>1</v>
      </c>
      <c r="J982" s="7"/>
      <c r="K982" s="7"/>
      <c r="L982" s="5" t="s">
        <v>29</v>
      </c>
      <c r="M982" s="7" t="str">
        <f aca="false" t="array" ref="M982:M982">IFERROR(xlookup(Q982,contacts!L:L,contacts!N:N),"")</f>
        <v/>
      </c>
      <c r="N982" s="7"/>
      <c r="O982" s="7"/>
      <c r="P982" s="8" t="s">
        <v>13</v>
      </c>
      <c r="Q982" s="8" t="str">
        <f aca="false" t="array" ref="Q982:Q982">IFERROR(xlookup(P982,contacts!M:M,contacts!L:L),"")</f>
        <v/>
      </c>
      <c r="R982" s="8" t="s">
        <v>30</v>
      </c>
      <c r="S982" s="8" t="str">
        <f aca="false" t="array" ref="S982:S982">IFERROR(xlookup(R982,addresses!N:N,addresses!M:M),"")</f>
        <v/>
      </c>
      <c r="T982" s="9" t="b">
        <f aca="false">TRUE()</f>
        <v>1</v>
      </c>
      <c r="U982" s="7"/>
      <c r="V982" s="7"/>
    </row>
    <row r="983" customFormat="false" ht="15.75" hidden="false" customHeight="false" outlineLevel="0" collapsed="false">
      <c r="A983" s="5" t="s">
        <v>31</v>
      </c>
      <c r="B983" s="7" t="str">
        <f aca="false" t="array" ref="B983:B983">IFERROR(xlookup(F983,contacts!A:A,contacts!C:C),"")</f>
        <v/>
      </c>
      <c r="C983" s="7"/>
      <c r="D983" s="7"/>
      <c r="E983" s="8" t="s">
        <v>13</v>
      </c>
      <c r="F983" s="8" t="str">
        <f aca="false" t="array" ref="F983:F983">IFERROR(xlookup(E983,contacts!B:B,contacts!A:A),"")</f>
        <v/>
      </c>
      <c r="G983" s="8" t="s">
        <v>32</v>
      </c>
      <c r="H983" s="8" t="str">
        <f aca="false" t="array" ref="H983:H983">IFERROR(xlookup(G983,addresses!C:C,addresses!B:B),"")</f>
        <v/>
      </c>
      <c r="I983" s="10" t="s">
        <v>33</v>
      </c>
      <c r="J983" s="7"/>
      <c r="K983" s="7"/>
      <c r="L983" s="5" t="s">
        <v>31</v>
      </c>
      <c r="M983" s="7" t="str">
        <f aca="false" t="array" ref="M983:M983">IFERROR(xlookup(Q983,contacts!L:L,contacts!N:N),"")</f>
        <v/>
      </c>
      <c r="N983" s="7"/>
      <c r="O983" s="7"/>
      <c r="P983" s="8" t="s">
        <v>13</v>
      </c>
      <c r="Q983" s="8" t="str">
        <f aca="false" t="array" ref="Q983:Q983">IFERROR(xlookup(P983,contacts!M:M,contacts!L:L),"")</f>
        <v/>
      </c>
      <c r="R983" s="8" t="s">
        <v>32</v>
      </c>
      <c r="S983" s="8" t="str">
        <f aca="false" t="array" ref="S983:S983">IFERROR(xlookup(R983,addresses!N:N,addresses!M:M),"")</f>
        <v/>
      </c>
      <c r="T983" s="10" t="s">
        <v>33</v>
      </c>
      <c r="U983" s="7"/>
      <c r="V983" s="7"/>
    </row>
    <row r="984" customFormat="false" ht="15.75" hidden="false" customHeight="false" outlineLevel="0" collapsed="false">
      <c r="A984" s="5" t="s">
        <v>34</v>
      </c>
      <c r="B984" s="7" t="str">
        <f aca="false" t="array" ref="B984:B984">IFERROR(xlookup(F984,contacts!A:A,contacts!C:C),"")</f>
        <v/>
      </c>
      <c r="C984" s="7"/>
      <c r="D984" s="7"/>
      <c r="E984" s="8" t="s">
        <v>13</v>
      </c>
      <c r="F984" s="8" t="str">
        <f aca="false" t="array" ref="F984:F984">IFERROR(xlookup(E984,contacts!B:B,contacts!A:A),"")</f>
        <v/>
      </c>
      <c r="G984" s="8" t="s">
        <v>35</v>
      </c>
      <c r="H984" s="8" t="str">
        <f aca="false" t="array" ref="H984:H984">IFERROR(xlookup(G984,addresses!C:C,addresses!B:B),"")</f>
        <v/>
      </c>
      <c r="I984" s="9" t="b">
        <f aca="false">TRUE()</f>
        <v>1</v>
      </c>
      <c r="J984" s="7"/>
      <c r="K984" s="7"/>
      <c r="L984" s="5" t="s">
        <v>34</v>
      </c>
      <c r="M984" s="7" t="str">
        <f aca="false" t="array" ref="M984:M984">IFERROR(xlookup(Q984,contacts!L:L,contacts!N:N),"")</f>
        <v/>
      </c>
      <c r="N984" s="7"/>
      <c r="O984" s="7"/>
      <c r="P984" s="8" t="s">
        <v>13</v>
      </c>
      <c r="Q984" s="8" t="str">
        <f aca="false" t="array" ref="Q984:Q984">IFERROR(xlookup(P984,contacts!M:M,contacts!L:L),"")</f>
        <v/>
      </c>
      <c r="R984" s="8" t="s">
        <v>35</v>
      </c>
      <c r="S984" s="8" t="str">
        <f aca="false" t="array" ref="S984:S984">IFERROR(xlookup(R984,addresses!N:N,addresses!M:M),"")</f>
        <v/>
      </c>
      <c r="T984" s="9" t="b">
        <f aca="false">TRUE()</f>
        <v>1</v>
      </c>
      <c r="U984" s="7"/>
      <c r="V984" s="7"/>
    </row>
    <row r="985" customFormat="false" ht="15.75" hidden="false" customHeight="false" outlineLevel="0" collapsed="false">
      <c r="A985" s="5" t="s">
        <v>36</v>
      </c>
      <c r="B985" s="7" t="str">
        <f aca="false" t="array" ref="B985:B985">IFERROR(xlookup(F985,contacts!A:A,contacts!C:C),"")</f>
        <v/>
      </c>
      <c r="C985" s="7"/>
      <c r="D985" s="7"/>
      <c r="E985" s="8" t="s">
        <v>13</v>
      </c>
      <c r="F985" s="8" t="str">
        <f aca="false" t="array" ref="F985:F985">IFERROR(xlookup(E985,contacts!B:B,contacts!A:A),"")</f>
        <v/>
      </c>
      <c r="G985" s="8" t="s">
        <v>37</v>
      </c>
      <c r="H985" s="8" t="str">
        <f aca="false" t="array" ref="H985:H985">IFERROR(xlookup(G985,addresses!C:C,addresses!B:B),"")</f>
        <v/>
      </c>
      <c r="I985" s="9" t="b">
        <f aca="false">TRUE()</f>
        <v>1</v>
      </c>
      <c r="J985" s="7"/>
      <c r="K985" s="7"/>
      <c r="L985" s="5" t="s">
        <v>36</v>
      </c>
      <c r="M985" s="7" t="str">
        <f aca="false" t="array" ref="M985:M985">IFERROR(xlookup(Q985,contacts!L:L,contacts!N:N),"")</f>
        <v/>
      </c>
      <c r="N985" s="7"/>
      <c r="O985" s="7"/>
      <c r="P985" s="8" t="s">
        <v>13</v>
      </c>
      <c r="Q985" s="8" t="str">
        <f aca="false" t="array" ref="Q985:Q985">IFERROR(xlookup(P985,contacts!M:M,contacts!L:L),"")</f>
        <v/>
      </c>
      <c r="R985" s="8" t="s">
        <v>37</v>
      </c>
      <c r="S985" s="8" t="str">
        <f aca="false" t="array" ref="S985:S985">IFERROR(xlookup(R985,addresses!N:N,addresses!M:M),"")</f>
        <v/>
      </c>
      <c r="T985" s="9" t="b">
        <f aca="false">TRUE()</f>
        <v>1</v>
      </c>
      <c r="U985" s="7"/>
      <c r="V985" s="7"/>
    </row>
    <row r="986" customFormat="false" ht="15.75" hidden="false" customHeight="false" outlineLevel="0" collapsed="false">
      <c r="A986" s="5" t="s">
        <v>38</v>
      </c>
      <c r="B986" s="7" t="str">
        <f aca="false" t="array" ref="B986:B986">IFERROR(xlookup(F986,contacts!A:A,contacts!C:C),"")</f>
        <v/>
      </c>
      <c r="C986" s="7"/>
      <c r="D986" s="7"/>
      <c r="E986" s="8" t="s">
        <v>13</v>
      </c>
      <c r="F986" s="8" t="str">
        <f aca="false" t="array" ref="F986:F986">IFERROR(xlookup(E986,contacts!B:B,contacts!A:A),"")</f>
        <v/>
      </c>
      <c r="G986" s="8" t="s">
        <v>39</v>
      </c>
      <c r="H986" s="8" t="str">
        <f aca="false" t="array" ref="H986:H986">IFERROR(xlookup(G986,addresses!C:C,addresses!B:B),"")</f>
        <v/>
      </c>
      <c r="I986" s="9" t="b">
        <f aca="false">TRUE()</f>
        <v>1</v>
      </c>
      <c r="J986" s="7"/>
      <c r="K986" s="7"/>
      <c r="L986" s="5" t="s">
        <v>38</v>
      </c>
      <c r="M986" s="7" t="str">
        <f aca="false" t="array" ref="M986:M986">IFERROR(xlookup(Q986,contacts!L:L,contacts!N:N),"")</f>
        <v/>
      </c>
      <c r="N986" s="7"/>
      <c r="O986" s="7"/>
      <c r="P986" s="8" t="s">
        <v>13</v>
      </c>
      <c r="Q986" s="8" t="str">
        <f aca="false" t="array" ref="Q986:Q986">IFERROR(xlookup(P986,contacts!M:M,contacts!L:L),"")</f>
        <v/>
      </c>
      <c r="R986" s="8" t="s">
        <v>39</v>
      </c>
      <c r="S986" s="8" t="str">
        <f aca="false" t="array" ref="S986:S986">IFERROR(xlookup(R986,addresses!N:N,addresses!M:M),"")</f>
        <v/>
      </c>
      <c r="T986" s="9" t="b">
        <f aca="false">TRUE()</f>
        <v>1</v>
      </c>
      <c r="U986" s="7"/>
      <c r="V986" s="7"/>
    </row>
    <row r="987" customFormat="false" ht="15.75" hidden="false" customHeight="false" outlineLevel="0" collapsed="false">
      <c r="A987" s="5" t="s">
        <v>40</v>
      </c>
      <c r="B987" s="7" t="str">
        <f aca="false" t="array" ref="B987:B987">IFERROR(xlookup(F987,contacts!A:A,contacts!C:C),"")</f>
        <v/>
      </c>
      <c r="C987" s="7"/>
      <c r="D987" s="7"/>
      <c r="E987" s="8" t="s">
        <v>13</v>
      </c>
      <c r="F987" s="8" t="str">
        <f aca="false" t="array" ref="F987:F987">IFERROR(xlookup(E987,contacts!B:B,contacts!A:A),"")</f>
        <v/>
      </c>
      <c r="G987" s="8" t="s">
        <v>41</v>
      </c>
      <c r="H987" s="8" t="str">
        <f aca="false" t="array" ref="H987:H987">IFERROR(xlookup(G987,addresses!C:C,addresses!B:B),"")</f>
        <v/>
      </c>
      <c r="I987" s="9" t="b">
        <f aca="false">TRUE()</f>
        <v>1</v>
      </c>
      <c r="J987" s="7"/>
      <c r="K987" s="7"/>
      <c r="L987" s="5" t="s">
        <v>40</v>
      </c>
      <c r="M987" s="7" t="str">
        <f aca="false" t="array" ref="M987:M987">IFERROR(xlookup(Q987,contacts!L:L,contacts!N:N),"")</f>
        <v/>
      </c>
      <c r="N987" s="7"/>
      <c r="O987" s="7"/>
      <c r="P987" s="8" t="s">
        <v>13</v>
      </c>
      <c r="Q987" s="8" t="str">
        <f aca="false" t="array" ref="Q987:Q987">IFERROR(xlookup(P987,contacts!M:M,contacts!L:L),"")</f>
        <v/>
      </c>
      <c r="R987" s="8" t="s">
        <v>41</v>
      </c>
      <c r="S987" s="8" t="str">
        <f aca="false" t="array" ref="S987:S987">IFERROR(xlookup(R987,addresses!N:N,addresses!M:M),"")</f>
        <v/>
      </c>
      <c r="T987" s="9" t="b">
        <f aca="false">TRUE()</f>
        <v>1</v>
      </c>
      <c r="U987" s="7"/>
      <c r="V987" s="7"/>
    </row>
    <row r="988" customFormat="false" ht="15.75" hidden="false" customHeight="false" outlineLevel="0" collapsed="false">
      <c r="A988" s="5" t="s">
        <v>42</v>
      </c>
      <c r="B988" s="7" t="str">
        <f aca="false" t="array" ref="B988:B988">IFERROR(xlookup(F988,contacts!A:A,contacts!C:C),"")</f>
        <v/>
      </c>
      <c r="C988" s="7"/>
      <c r="D988" s="7"/>
      <c r="E988" s="8" t="s">
        <v>13</v>
      </c>
      <c r="F988" s="8" t="str">
        <f aca="false" t="array" ref="F988:F988">IFERROR(xlookup(E988,contacts!B:B,contacts!A:A),"")</f>
        <v/>
      </c>
      <c r="G988" s="8" t="s">
        <v>43</v>
      </c>
      <c r="H988" s="8" t="str">
        <f aca="false" t="array" ref="H988:H988">IFERROR(xlookup(G988,addresses!C:C,addresses!B:B),"")</f>
        <v/>
      </c>
      <c r="I988" s="9" t="b">
        <f aca="false">TRUE()</f>
        <v>1</v>
      </c>
      <c r="J988" s="7"/>
      <c r="K988" s="7"/>
      <c r="L988" s="5" t="s">
        <v>42</v>
      </c>
      <c r="M988" s="7" t="str">
        <f aca="false" t="array" ref="M988:M988">IFERROR(xlookup(Q988,contacts!L:L,contacts!N:N),"")</f>
        <v/>
      </c>
      <c r="N988" s="7"/>
      <c r="O988" s="7"/>
      <c r="P988" s="8" t="s">
        <v>13</v>
      </c>
      <c r="Q988" s="8" t="str">
        <f aca="false" t="array" ref="Q988:Q988">IFERROR(xlookup(P988,contacts!M:M,contacts!L:L),"")</f>
        <v/>
      </c>
      <c r="R988" s="8" t="s">
        <v>43</v>
      </c>
      <c r="S988" s="8" t="str">
        <f aca="false" t="array" ref="S988:S988">IFERROR(xlookup(R988,addresses!N:N,addresses!M:M),"")</f>
        <v/>
      </c>
      <c r="T988" s="9" t="b">
        <f aca="false">TRUE()</f>
        <v>1</v>
      </c>
      <c r="U988" s="7"/>
      <c r="V988" s="7"/>
    </row>
    <row r="989" customFormat="false" ht="15.75" hidden="false" customHeight="false" outlineLevel="0" collapsed="false">
      <c r="A989" s="5" t="s">
        <v>44</v>
      </c>
      <c r="B989" s="7" t="str">
        <f aca="false" t="array" ref="B989:B989">IFERROR(xlookup(F989,contacts!A:A,contacts!C:C),"")</f>
        <v/>
      </c>
      <c r="C989" s="7"/>
      <c r="D989" s="7"/>
      <c r="E989" s="8" t="s">
        <v>13</v>
      </c>
      <c r="F989" s="8" t="str">
        <f aca="false" t="array" ref="F989:F989">IFERROR(xlookup(E989,contacts!B:B,contacts!A:A),"")</f>
        <v/>
      </c>
      <c r="G989" s="8" t="s">
        <v>30</v>
      </c>
      <c r="H989" s="8" t="str">
        <f aca="false" t="array" ref="H989:H989">IFERROR(xlookup(G989,addresses!C:C,addresses!B:B),"")</f>
        <v/>
      </c>
      <c r="I989" s="9" t="b">
        <f aca="false">TRUE()</f>
        <v>1</v>
      </c>
      <c r="J989" s="7"/>
      <c r="K989" s="7"/>
      <c r="L989" s="5" t="s">
        <v>44</v>
      </c>
      <c r="M989" s="7" t="str">
        <f aca="false" t="array" ref="M989:M989">IFERROR(xlookup(Q989,contacts!L:L,contacts!N:N),"")</f>
        <v/>
      </c>
      <c r="N989" s="7"/>
      <c r="O989" s="7"/>
      <c r="P989" s="8" t="s">
        <v>13</v>
      </c>
      <c r="Q989" s="8" t="str">
        <f aca="false" t="array" ref="Q989:Q989">IFERROR(xlookup(P989,contacts!M:M,contacts!L:L),"")</f>
        <v/>
      </c>
      <c r="R989" s="8" t="s">
        <v>30</v>
      </c>
      <c r="S989" s="8" t="str">
        <f aca="false" t="array" ref="S989:S989">IFERROR(xlookup(R989,addresses!N:N,addresses!M:M),"")</f>
        <v/>
      </c>
      <c r="T989" s="9" t="b">
        <f aca="false">TRUE()</f>
        <v>1</v>
      </c>
      <c r="U989" s="7"/>
      <c r="V989" s="7"/>
    </row>
    <row r="990" customFormat="false" ht="15.75" hidden="false" customHeight="false" outlineLevel="0" collapsed="false">
      <c r="A990" s="5" t="s">
        <v>45</v>
      </c>
      <c r="B990" s="7" t="str">
        <f aca="false" t="array" ref="B990:B990">IFERROR(xlookup(F990,contacts!A:A,contacts!C:C),"")</f>
        <v/>
      </c>
      <c r="C990" s="7"/>
      <c r="D990" s="7"/>
      <c r="E990" s="8" t="s">
        <v>13</v>
      </c>
      <c r="F990" s="8" t="str">
        <f aca="false" t="array" ref="F990:F990">IFERROR(xlookup(E990,contacts!B:B,contacts!A:A),"")</f>
        <v/>
      </c>
      <c r="G990" s="8" t="s">
        <v>46</v>
      </c>
      <c r="H990" s="8" t="str">
        <f aca="false" t="array" ref="H990:H990">IFERROR(xlookup(G990,addresses!C:C,addresses!B:B),"")</f>
        <v/>
      </c>
      <c r="I990" s="9" t="b">
        <f aca="false">TRUE()</f>
        <v>1</v>
      </c>
      <c r="J990" s="7"/>
      <c r="K990" s="7"/>
      <c r="L990" s="5" t="s">
        <v>45</v>
      </c>
      <c r="M990" s="7" t="str">
        <f aca="false" t="array" ref="M990:M990">IFERROR(xlookup(Q990,contacts!L:L,contacts!N:N),"")</f>
        <v/>
      </c>
      <c r="N990" s="7"/>
      <c r="O990" s="7"/>
      <c r="P990" s="8" t="s">
        <v>13</v>
      </c>
      <c r="Q990" s="8" t="str">
        <f aca="false" t="array" ref="Q990:Q990">IFERROR(xlookup(P990,contacts!M:M,contacts!L:L),"")</f>
        <v/>
      </c>
      <c r="R990" s="8" t="s">
        <v>46</v>
      </c>
      <c r="S990" s="8" t="str">
        <f aca="false" t="array" ref="S990:S990">IFERROR(xlookup(R990,addresses!N:N,addresses!M:M),"")</f>
        <v/>
      </c>
      <c r="T990" s="9" t="b">
        <f aca="false">TRUE()</f>
        <v>1</v>
      </c>
      <c r="U990" s="7"/>
      <c r="V990" s="7"/>
    </row>
    <row r="991" customFormat="false" ht="15.75" hidden="false" customHeight="false" outlineLevel="0" collapsed="false">
      <c r="A991" s="5" t="s">
        <v>47</v>
      </c>
      <c r="B991" s="7" t="str">
        <f aca="false" t="array" ref="B991:B991">IFERROR(xlookup(F991,contacts!A:A,contacts!C:C),"")</f>
        <v/>
      </c>
      <c r="C991" s="7"/>
      <c r="D991" s="7"/>
      <c r="E991" s="8" t="s">
        <v>13</v>
      </c>
      <c r="F991" s="8" t="str">
        <f aca="false" t="array" ref="F991:F991">IFERROR(xlookup(E991,contacts!B:B,contacts!A:A),"")</f>
        <v/>
      </c>
      <c r="G991" s="8" t="s">
        <v>48</v>
      </c>
      <c r="H991" s="8" t="str">
        <f aca="false" t="array" ref="H991:H991">IFERROR(xlookup(G991,addresses!C:C,addresses!B:B),"")</f>
        <v/>
      </c>
      <c r="I991" s="9" t="b">
        <f aca="false">TRUE()</f>
        <v>1</v>
      </c>
      <c r="J991" s="7"/>
      <c r="K991" s="7"/>
      <c r="L991" s="5" t="s">
        <v>47</v>
      </c>
      <c r="M991" s="7" t="str">
        <f aca="false" t="array" ref="M991:M991">IFERROR(xlookup(Q991,contacts!L:L,contacts!N:N),"")</f>
        <v/>
      </c>
      <c r="N991" s="7"/>
      <c r="O991" s="7"/>
      <c r="P991" s="8" t="s">
        <v>13</v>
      </c>
      <c r="Q991" s="8" t="str">
        <f aca="false" t="array" ref="Q991:Q991">IFERROR(xlookup(P991,contacts!M:M,contacts!L:L),"")</f>
        <v/>
      </c>
      <c r="R991" s="8" t="s">
        <v>48</v>
      </c>
      <c r="S991" s="8" t="str">
        <f aca="false" t="array" ref="S991:S991">IFERROR(xlookup(R991,addresses!N:N,addresses!M:M),"")</f>
        <v/>
      </c>
      <c r="T991" s="9" t="b">
        <f aca="false">TRUE()</f>
        <v>1</v>
      </c>
      <c r="U991" s="7"/>
      <c r="V991" s="7"/>
    </row>
    <row r="992" customFormat="false" ht="15.75" hidden="false" customHeight="false" outlineLevel="0" collapsed="false">
      <c r="A992" s="5" t="s">
        <v>49</v>
      </c>
      <c r="B992" s="7" t="str">
        <f aca="false" t="array" ref="B992:B992">IFERROR(xlookup(F992,contacts!A:A,contacts!C:C),"")</f>
        <v/>
      </c>
      <c r="C992" s="7"/>
      <c r="D992" s="7"/>
      <c r="E992" s="8" t="s">
        <v>13</v>
      </c>
      <c r="F992" s="8" t="str">
        <f aca="false" t="array" ref="F992:F992">IFERROR(xlookup(E992,contacts!B:B,contacts!A:A),"")</f>
        <v/>
      </c>
      <c r="G992" s="8" t="s">
        <v>50</v>
      </c>
      <c r="H992" s="8" t="str">
        <f aca="false" t="array" ref="H992:H992">IFERROR(xlookup(G992,addresses!C:C,addresses!B:B),"")</f>
        <v/>
      </c>
      <c r="I992" s="9" t="b">
        <f aca="false">TRUE()</f>
        <v>1</v>
      </c>
      <c r="J992" s="7"/>
      <c r="K992" s="7"/>
      <c r="L992" s="5" t="s">
        <v>49</v>
      </c>
      <c r="M992" s="7" t="str">
        <f aca="false" t="array" ref="M992:M992">IFERROR(xlookup(Q992,contacts!L:L,contacts!N:N),"")</f>
        <v/>
      </c>
      <c r="N992" s="7"/>
      <c r="O992" s="7"/>
      <c r="P992" s="8" t="s">
        <v>13</v>
      </c>
      <c r="Q992" s="8" t="str">
        <f aca="false" t="array" ref="Q992:Q992">IFERROR(xlookup(P992,contacts!M:M,contacts!L:L),"")</f>
        <v/>
      </c>
      <c r="R992" s="8" t="s">
        <v>50</v>
      </c>
      <c r="S992" s="8" t="str">
        <f aca="false" t="array" ref="S992:S992">IFERROR(xlookup(R992,addresses!N:N,addresses!M:M),"")</f>
        <v/>
      </c>
      <c r="T992" s="9" t="b">
        <f aca="false">TRUE()</f>
        <v>1</v>
      </c>
      <c r="U992" s="7"/>
      <c r="V992" s="7"/>
    </row>
    <row r="993" customFormat="false" ht="15.75" hidden="false" customHeight="false" outlineLevel="0" collapsed="false">
      <c r="A993" s="5" t="s">
        <v>51</v>
      </c>
      <c r="B993" s="7" t="str">
        <f aca="false" t="array" ref="B993:B993">IFERROR(xlookup(F993,contacts!A:A,contacts!C:C),"")</f>
        <v/>
      </c>
      <c r="C993" s="7"/>
      <c r="D993" s="7"/>
      <c r="E993" s="8" t="s">
        <v>13</v>
      </c>
      <c r="F993" s="8" t="str">
        <f aca="false" t="array" ref="F993:F993">IFERROR(xlookup(E993,contacts!B:B,contacts!A:A),"")</f>
        <v/>
      </c>
      <c r="G993" s="8" t="s">
        <v>52</v>
      </c>
      <c r="H993" s="8" t="str">
        <f aca="false" t="array" ref="H993:H993">IFERROR(xlookup(G993,addresses!C:C,addresses!B:B),"")</f>
        <v/>
      </c>
      <c r="I993" s="9" t="b">
        <f aca="false">TRUE()</f>
        <v>1</v>
      </c>
      <c r="J993" s="7"/>
      <c r="K993" s="7"/>
      <c r="L993" s="5" t="s">
        <v>51</v>
      </c>
      <c r="M993" s="7" t="str">
        <f aca="false" t="array" ref="M993:M993">IFERROR(xlookup(Q993,contacts!L:L,contacts!N:N),"")</f>
        <v/>
      </c>
      <c r="N993" s="7"/>
      <c r="O993" s="7"/>
      <c r="P993" s="8" t="s">
        <v>13</v>
      </c>
      <c r="Q993" s="8" t="str">
        <f aca="false" t="array" ref="Q993:Q993">IFERROR(xlookup(P993,contacts!M:M,contacts!L:L),"")</f>
        <v/>
      </c>
      <c r="R993" s="8" t="s">
        <v>52</v>
      </c>
      <c r="S993" s="8" t="str">
        <f aca="false" t="array" ref="S993:S993">IFERROR(xlookup(R993,addresses!N:N,addresses!M:M),"")</f>
        <v/>
      </c>
      <c r="T993" s="9" t="b">
        <f aca="false">TRUE()</f>
        <v>1</v>
      </c>
      <c r="U993" s="7"/>
      <c r="V993" s="7"/>
    </row>
    <row r="994" customFormat="false" ht="15.75" hidden="false" customHeight="false" outlineLevel="0" collapsed="false">
      <c r="A994" s="5" t="s">
        <v>53</v>
      </c>
      <c r="B994" s="7" t="str">
        <f aca="false" t="array" ref="B994:B994">IFERROR(xlookup(F994,contacts!A:A,contacts!C:C),"")</f>
        <v/>
      </c>
      <c r="C994" s="7"/>
      <c r="D994" s="7"/>
      <c r="E994" s="8" t="s">
        <v>13</v>
      </c>
      <c r="F994" s="8" t="str">
        <f aca="false" t="array" ref="F994:F994">IFERROR(xlookup(E994,contacts!B:B,contacts!A:A),"")</f>
        <v/>
      </c>
      <c r="G994" s="8" t="s">
        <v>54</v>
      </c>
      <c r="H994" s="8" t="str">
        <f aca="false" t="array" ref="H994:H994">IFERROR(xlookup(G994,addresses!C:C,addresses!B:B),"")</f>
        <v/>
      </c>
      <c r="I994" s="9" t="b">
        <f aca="false">TRUE()</f>
        <v>1</v>
      </c>
      <c r="J994" s="7"/>
      <c r="K994" s="7"/>
      <c r="L994" s="5" t="s">
        <v>53</v>
      </c>
      <c r="M994" s="7" t="str">
        <f aca="false" t="array" ref="M994:M994">IFERROR(xlookup(Q994,contacts!L:L,contacts!N:N),"")</f>
        <v/>
      </c>
      <c r="N994" s="7"/>
      <c r="O994" s="7"/>
      <c r="P994" s="8" t="s">
        <v>13</v>
      </c>
      <c r="Q994" s="8" t="str">
        <f aca="false" t="array" ref="Q994:Q994">IFERROR(xlookup(P994,contacts!M:M,contacts!L:L),"")</f>
        <v/>
      </c>
      <c r="R994" s="8" t="s">
        <v>54</v>
      </c>
      <c r="S994" s="8" t="str">
        <f aca="false" t="array" ref="S994:S994">IFERROR(xlookup(R994,addresses!N:N,addresses!M:M),"")</f>
        <v/>
      </c>
      <c r="T994" s="9" t="b">
        <f aca="false">TRUE()</f>
        <v>1</v>
      </c>
      <c r="U994" s="7"/>
      <c r="V994" s="7"/>
    </row>
    <row r="995" customFormat="false" ht="15.75" hidden="false" customHeight="false" outlineLevel="0" collapsed="false">
      <c r="A995" s="5" t="s">
        <v>55</v>
      </c>
      <c r="B995" s="7" t="str">
        <f aca="false" t="array" ref="B995:B995">IFERROR(xlookup(F995,contacts!A:A,contacts!C:C),"")</f>
        <v/>
      </c>
      <c r="C995" s="7"/>
      <c r="D995" s="7"/>
      <c r="E995" s="8" t="s">
        <v>13</v>
      </c>
      <c r="F995" s="8" t="str">
        <f aca="false" t="array" ref="F995:F995">IFERROR(xlookup(E995,contacts!B:B,contacts!A:A),"")</f>
        <v/>
      </c>
      <c r="G995" s="8" t="s">
        <v>56</v>
      </c>
      <c r="H995" s="8" t="str">
        <f aca="false" t="array" ref="H995:H995">IFERROR(xlookup(G995,addresses!C:C,addresses!B:B),"")</f>
        <v/>
      </c>
      <c r="I995" s="9" t="b">
        <f aca="false">TRUE()</f>
        <v>1</v>
      </c>
      <c r="J995" s="7"/>
      <c r="K995" s="7"/>
      <c r="L995" s="5" t="s">
        <v>55</v>
      </c>
      <c r="M995" s="7" t="str">
        <f aca="false" t="array" ref="M995:M995">IFERROR(xlookup(Q995,contacts!L:L,contacts!N:N),"")</f>
        <v/>
      </c>
      <c r="N995" s="7"/>
      <c r="O995" s="7"/>
      <c r="P995" s="8" t="s">
        <v>13</v>
      </c>
      <c r="Q995" s="8" t="str">
        <f aca="false" t="array" ref="Q995:Q995">IFERROR(xlookup(P995,contacts!M:M,contacts!L:L),"")</f>
        <v/>
      </c>
      <c r="R995" s="8" t="s">
        <v>56</v>
      </c>
      <c r="S995" s="8" t="str">
        <f aca="false" t="array" ref="S995:S995">IFERROR(xlookup(R995,addresses!N:N,addresses!M:M),"")</f>
        <v/>
      </c>
      <c r="T995" s="9" t="b">
        <f aca="false">TRUE()</f>
        <v>1</v>
      </c>
      <c r="U995" s="7"/>
      <c r="V995" s="7"/>
    </row>
    <row r="996" customFormat="false" ht="15.75" hidden="false" customHeight="false" outlineLevel="0" collapsed="false">
      <c r="A996" s="15" t="s">
        <v>1784</v>
      </c>
      <c r="B996" s="14"/>
      <c r="C996" s="14"/>
      <c r="D996" s="14"/>
      <c r="E996" s="15" t="s">
        <v>13</v>
      </c>
      <c r="F996" s="8" t="str">
        <f aca="false" t="array" ref="F996:F996">IFERROR(xlookup(E996,contacts!B:B,contacts!A:A),"")</f>
        <v/>
      </c>
      <c r="G996" s="15" t="s">
        <v>28</v>
      </c>
      <c r="H996" s="8" t="str">
        <f aca="false" t="array" ref="H996:H996">IFERROR(xlookup(G996,addresses!C:C,addresses!B:B),"")</f>
        <v/>
      </c>
      <c r="I996" s="16" t="b">
        <f aca="false">TRUE()</f>
        <v>1</v>
      </c>
      <c r="J996" s="14"/>
      <c r="K996" s="14"/>
      <c r="L996" s="15" t="s">
        <v>1784</v>
      </c>
      <c r="M996" s="14"/>
      <c r="N996" s="14"/>
      <c r="O996" s="14"/>
      <c r="P996" s="15" t="s">
        <v>13</v>
      </c>
      <c r="Q996" s="8" t="str">
        <f aca="false" t="array" ref="Q996:Q996">IFERROR(xlookup(P996,contacts!M:M,contacts!L:L),"")</f>
        <v/>
      </c>
      <c r="R996" s="15" t="s">
        <v>28</v>
      </c>
      <c r="S996" s="8" t="str">
        <f aca="false" t="array" ref="S996:S996">IFERROR(xlookup(R996,addresses!N:N,addresses!M:M),"")</f>
        <v/>
      </c>
      <c r="T996" s="16" t="b">
        <f aca="false">TRUE()</f>
        <v>1</v>
      </c>
      <c r="U996" s="14"/>
      <c r="V996" s="14"/>
    </row>
    <row r="997" customFormat="false" ht="15.75" hidden="false" customHeight="false" outlineLevel="0" collapsed="false">
      <c r="A997" s="12" t="s">
        <v>57</v>
      </c>
      <c r="B997" s="14" t="str">
        <f aca="false" t="array" ref="B997:B997">IFERROR(xlookup(F997,contacts!A:A,contacts!C:C),"")</f>
        <v/>
      </c>
      <c r="C997" s="14"/>
      <c r="D997" s="14"/>
      <c r="E997" s="15" t="s">
        <v>13</v>
      </c>
      <c r="F997" s="15" t="str">
        <f aca="false" t="array" ref="F997:F997">IFERROR(xlookup(E997,contacts!B:B,contacts!A:A),"")</f>
        <v/>
      </c>
      <c r="G997" s="15" t="s">
        <v>58</v>
      </c>
      <c r="H997" s="8" t="str">
        <f aca="false" t="array" ref="H997:H997">IFERROR(xlookup(G997,addresses!C:C,addresses!B:B),"")</f>
        <v/>
      </c>
      <c r="I997" s="16" t="b">
        <f aca="false">TRUE()</f>
        <v>1</v>
      </c>
      <c r="J997" s="14"/>
      <c r="K997" s="14"/>
      <c r="L997" s="12" t="s">
        <v>57</v>
      </c>
      <c r="M997" s="14" t="str">
        <f aca="false" t="array" ref="M997:M997">IFERROR(xlookup(Q997,contacts!L:L,contacts!N:N),"")</f>
        <v/>
      </c>
      <c r="N997" s="14"/>
      <c r="O997" s="14"/>
      <c r="P997" s="15" t="s">
        <v>13</v>
      </c>
      <c r="Q997" s="15" t="str">
        <f aca="false" t="array" ref="Q997:Q997">IFERROR(xlookup(P997,contacts!M:M,contacts!L:L),"")</f>
        <v/>
      </c>
      <c r="R997" s="15" t="s">
        <v>58</v>
      </c>
      <c r="S997" s="8" t="str">
        <f aca="false" t="array" ref="S997:S997">IFERROR(xlookup(R997,addresses!N:N,addresses!M:M),"")</f>
        <v/>
      </c>
      <c r="T997" s="16" t="b">
        <f aca="false">TRUE()</f>
        <v>1</v>
      </c>
      <c r="U997" s="14"/>
      <c r="V997" s="14"/>
    </row>
    <row r="998" customFormat="false" ht="15.75" hidden="false" customHeight="false" outlineLevel="0" collapsed="false">
      <c r="A998" s="11" t="s">
        <v>59</v>
      </c>
      <c r="B998" s="14" t="str">
        <f aca="false" t="array" ref="B998:B998">IFERROR(xlookup(F998,contacts!A:A,contacts!C:C),"")</f>
        <v/>
      </c>
      <c r="C998" s="7"/>
      <c r="D998" s="7"/>
      <c r="E998" s="8" t="s">
        <v>13</v>
      </c>
      <c r="F998" s="15" t="str">
        <f aca="false" t="array" ref="F998:F998">IFERROR(xlookup(E998,contacts!B:B,contacts!A:A),"")</f>
        <v/>
      </c>
      <c r="G998" s="8" t="s">
        <v>60</v>
      </c>
      <c r="H998" s="8" t="str">
        <f aca="false" t="array" ref="H998:H998">IFERROR(xlookup(G998,addresses!C:C,addresses!B:B),"")</f>
        <v/>
      </c>
      <c r="I998" s="9" t="b">
        <f aca="false">TRUE()</f>
        <v>1</v>
      </c>
      <c r="J998" s="7"/>
      <c r="K998" s="7"/>
      <c r="L998" s="11" t="s">
        <v>59</v>
      </c>
      <c r="M998" s="14" t="str">
        <f aca="false" t="array" ref="M998:M998">IFERROR(xlookup(Q998,contacts!L:L,contacts!N:N),"")</f>
        <v/>
      </c>
      <c r="N998" s="7"/>
      <c r="O998" s="7"/>
      <c r="P998" s="8" t="s">
        <v>13</v>
      </c>
      <c r="Q998" s="15" t="str">
        <f aca="false" t="array" ref="Q998:Q998">IFERROR(xlookup(P998,contacts!M:M,contacts!L:L),"")</f>
        <v/>
      </c>
      <c r="R998" s="8" t="s">
        <v>60</v>
      </c>
      <c r="S998" s="8" t="str">
        <f aca="false" t="array" ref="S998:S998">IFERROR(xlookup(R998,addresses!N:N,addresses!M:M),"")</f>
        <v/>
      </c>
      <c r="T998" s="9" t="b">
        <f aca="false">TRUE()</f>
        <v>1</v>
      </c>
      <c r="U998" s="7"/>
      <c r="V998" s="7"/>
    </row>
    <row r="999" customFormat="false" ht="15.75" hidden="false" customHeight="false" outlineLevel="0" collapsed="false">
      <c r="A999" s="11" t="s">
        <v>61</v>
      </c>
      <c r="B999" s="7" t="str">
        <f aca="false" t="array" ref="B999:B999">IFERROR(xlookup(F999,contacts!A:A,contacts!C:C),"")</f>
        <v/>
      </c>
      <c r="C999" s="7"/>
      <c r="D999" s="7"/>
      <c r="E999" s="8" t="s">
        <v>13</v>
      </c>
      <c r="F999" s="8" t="str">
        <f aca="false" t="array" ref="F999:F999">IFERROR(xlookup(E999,contacts!B:B,contacts!A:A),"")</f>
        <v/>
      </c>
      <c r="G999" s="8" t="s">
        <v>62</v>
      </c>
      <c r="H999" s="8" t="str">
        <f aca="false" t="array" ref="H999:H999">IFERROR(xlookup(G999,addresses!C:C,addresses!B:B),"")</f>
        <v/>
      </c>
      <c r="I999" s="9" t="b">
        <f aca="false">TRUE()</f>
        <v>1</v>
      </c>
      <c r="J999" s="7"/>
      <c r="K999" s="7"/>
      <c r="L999" s="11" t="s">
        <v>61</v>
      </c>
      <c r="M999" s="7" t="str">
        <f aca="false" t="array" ref="M999:M999">IFERROR(xlookup(Q999,contacts!L:L,contacts!N:N),"")</f>
        <v/>
      </c>
      <c r="N999" s="7"/>
      <c r="O999" s="7"/>
      <c r="P999" s="8" t="s">
        <v>13</v>
      </c>
      <c r="Q999" s="8" t="str">
        <f aca="false" t="array" ref="Q999:Q999">IFERROR(xlookup(P999,contacts!M:M,contacts!L:L),"")</f>
        <v/>
      </c>
      <c r="R999" s="8" t="s">
        <v>62</v>
      </c>
      <c r="S999" s="8" t="str">
        <f aca="false" t="array" ref="S999:S999">IFERROR(xlookup(R999,addresses!N:N,addresses!M:M),"")</f>
        <v/>
      </c>
      <c r="T999" s="9" t="b">
        <f aca="false">TRUE()</f>
        <v>1</v>
      </c>
      <c r="U999" s="7"/>
      <c r="V999" s="7"/>
    </row>
  </sheetData>
  <conditionalFormatting sqref="A2:AC973">
    <cfRule type="expression" priority="2" aboveAverage="0" equalAverage="0" bottom="0" percent="0" rank="0" text="" dxfId="2">
      <formula>AND($H2&lt;&gt;"" , $F2&lt;&gt;"",$I2&lt;&gt;"")</formula>
    </cfRule>
  </conditionalFormatting>
  <conditionalFormatting sqref="A2:V27 A29:V54 A56:V81 A83:V108 A110:V135 A137:V162 A164:V189 A191:V216 A218:V243 A245:V270 A272:V297 A299:V324 A326:V351 A353:V378 A380:V405 A407:V432 A434:V459 A461:V486 A488:V513 A515:V540 A542:V567 A569:V594 A596:V621 A623:V648 A650:V675 A677:V702 A704:V729 A731:V756 A758:V783 A785:V810 A812:V837 A839:V864 A866:V891 A893:V918 A920:V945 A947:V972 A974:V999">
    <cfRule type="expression" priority="3" aboveAverage="0" equalAverage="0" bottom="0" percent="0" rank="0" text="" dxfId="2">
      <formula>AND($H2&lt;&gt;"" , $F2&lt;&gt;"")</formula>
    </cfRule>
  </conditionalFormatting>
  <dataValidations count="3">
    <dataValidation allowBlank="true" errorStyle="stop" operator="between" showDropDown="false" showErrorMessage="true" showInputMessage="false" sqref="G974:G999 R974:R999" type="list">
      <formula1>"Wingstop Talabat Dark Kitchen,Al Reef Community Mall - AUH,Al Dhait - RAK,Wingstop Khalifa City
 Al ‚ÄòIshoush St
 Khalifa City,Wingstop Jumeirah
 Shop No. 16, Jumeirah Centre, Plot No: 332 - 393 Jumeirah Beach Rd,Wingstop Bay Square 
 Building # 11 Abraj"&amp;" Street Shop Number G01 - Building # 11 Marasi Dr - Business Bay - Bay Square,Wingstop Marina
 Tower B, Marina View Tower - Marina Promenade - Dubai Marina,Wingstop Sports City
 Mediterranean Building, Canal Residence - Dubai Sports City,Wingstop Al Ghura"&amp;"ir 
 Shop E4, Opp. Entrance 3 Ground Floor, Al Ghurair Centre, Al Rigga Rd, Deira,Wingstop Uptown Mirdif Mall 
 LS10, Uptown Mirdif - 80 Algeria St - Mirdif,Wingstop DIP 
 Shop No:15, Food Court Carrefour Market Building - Green Community Village, Dubai I"&amp;"nvestment Park 1,Wingstop Silicon Central Mall
 First Floor, Silicon Central Mall - Dubai Silicon Oasis,Wingstop Al Barsha
 Express Kitchens, Shop No.4, Plot 3753426, Al Barsha 3, Hessa St,Wingstop Al-Khan
 Style Tower - Shop no.6 - Al Taawun ST,Wingstop "&amp;"Zawaya Walk
 Unit No 53, Zawaya Walk Al Shahba Street,97 Al Ruwad St - Shakhbout City - MFW-2 - Abu Dhabi,Shop no FS 04, Second Floor, Food Court, Al Wahda Mall - Abu Dhabi,48 Al Thamarah St - Al Jimi - Al Ameriya -,Al Maqsoom Street - Zakhir - Abu Dhabi,"&amp;"Hamidiya - Al Hamidiya 2 - Ajman,Marsana Beach - Hudayriyat Island - Abu Dhabi,Hada-Aiq Al Raha St - Khalifa City 
 Gardens Plaza,
 Al Raha Gardens,Muweilah 6 Bldg. located at the Zayed Al Nahyan Road
 (Near to Burger 28 Restaurant),Wingstop- Souq Extra
 "&amp;" Dubai Silicon Oasis, Souq Extra
 Dark Kitchen (WS) , Souq Extra, DSO,WingStop Lulu Mall Fujairah
 Shop Number FC-07 (Food Court), Lulu Mall Fujairah, Al Khorthabha Rd, opposite Fujairah International,MIS Joint, Shop 17, near the food court, Uptown mirdif"&amp;" mall,Wingstop Al Hamra Mall RAK
 Wingstop Hamra Mall first floor opposite Funcity 
 E11 Sheikh Mohamed Bin Salem Rd - Al Jazeera Al Hamra-Qaryat Al Hamra,Wingstop Mushrif Mall.
 Mushrif Mall, Al Mushrif,,Burger 28 DHK, Khalifa City, Abu Dhabi,WINGSTOP
 S"&amp;"ouk Al Beri Mall 
 The Souk Qaryat Al Beri 
 First Floor, Shop 31,Wingstop - ADNOC Abu Dhabi, Motorworld, Al Shamkha,Pitstop, Al Hamidiya 2, Ajman,MIS JOINT- Souq Extra
 Dubai Silicon Oasis, Souq Extra
 Dark Kitchen (WS) , Souq Extra, DSO,Wingstop store a"&amp;"t Lulu Mall Fujairah 
 Shop Number FC-07 (Food Court), Lulu Mall Fujairah, Al Khorthabha Rd, near Fujairah International Airport,,Burger 28 Mushrif Mall
 Al Mushrif,,Wingstop Airport Road 
 732 Sheikh Rashid Bin Saeed St - Al Manhal - W15 02 -,Wingstop To"&amp;"wn Sqaure
 Curbside , Near to Town Square Sales Center
 Mr. Jagdish
 971 54 994 3577"</formula1>
      <formula2>0</formula2>
    </dataValidation>
    <dataValidation allowBlank="true" errorStyle="stop" operator="between" showDropDown="false" showErrorMessage="true" showInputMessage="false" sqref="G2:G973" type="list">
      <formula1>addresses!$C$2:$C1000</formula1>
      <formula2>0</formula2>
    </dataValidation>
    <dataValidation allowBlank="true" errorStyle="stop" operator="between" showDropDown="false" showErrorMessage="true" showInputMessage="false" sqref="E2:E999 P974:P999" type="list">
      <formula1>contacts!$B$2:$B1000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2.16"/>
    <col collapsed="false" customWidth="true" hidden="false" outlineLevel="0" max="2" min="2" style="0" width="54.44"/>
    <col collapsed="false" customWidth="true" hidden="false" outlineLevel="0" max="3" min="3" style="0" width="14.65"/>
    <col collapsed="false" customWidth="true" hidden="false" outlineLevel="0" max="4" min="4" style="0" width="17.57"/>
    <col collapsed="false" customWidth="true" hidden="false" outlineLevel="0" max="6" min="6" style="0" width="13.26"/>
    <col collapsed="false" customWidth="true" hidden="false" outlineLevel="0" max="7" min="7" style="0" width="14.79"/>
    <col collapsed="false" customWidth="true" hidden="false" outlineLevel="0" max="9" min="9" style="0" width="28"/>
    <col collapsed="false" customWidth="true" hidden="false" outlineLevel="0" max="10" min="10" style="0" width="27.45"/>
    <col collapsed="false" customWidth="true" hidden="false" outlineLevel="0" max="11" min="11" style="0" width="22.86"/>
  </cols>
  <sheetData>
    <row r="1" customFormat="false" ht="12.8" hidden="false" customHeight="false" outlineLevel="0" collapsed="false">
      <c r="A1" s="0" t="s">
        <v>1785</v>
      </c>
      <c r="B1" s="0" t="s">
        <v>1786</v>
      </c>
      <c r="C1" s="0" t="s">
        <v>1787</v>
      </c>
      <c r="D1" s="0" t="s">
        <v>1788</v>
      </c>
      <c r="E1" s="0" t="s">
        <v>262</v>
      </c>
      <c r="F1" s="0" t="s">
        <v>1789</v>
      </c>
      <c r="G1" s="0" t="s">
        <v>1790</v>
      </c>
      <c r="H1" s="0" t="s">
        <v>1791</v>
      </c>
      <c r="I1" s="0" t="s">
        <v>1792</v>
      </c>
      <c r="J1" s="0" t="s">
        <v>1793</v>
      </c>
      <c r="K1" s="0" t="s">
        <v>1794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2025-08-13T16:33:09Z</dcterms:modified>
  <cp:revision>1</cp:revision>
  <dc:subject/>
  <dc:title/>
</cp:coreProperties>
</file>