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0490" windowHeight="7755"/>
  </bookViews>
  <sheets>
    <sheet name="أرصدة الاجازات معتمد" sheetId="1" r:id="rId1"/>
  </sheets>
  <externalReferences>
    <externalReference r:id="rId2"/>
  </externalReferences>
  <definedNames>
    <definedName name="AType">[1]Inventory_Tree!$B:$B</definedName>
    <definedName name="EType">[1]Inventory_Tree!$C:$C</definedName>
    <definedName name="Month">[1]Source!$B:$B</definedName>
    <definedName name="Transaction">[1]Source!$D:$D</definedName>
    <definedName name="TransactionType">[1]Input!$I:$I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7" i="1" l="1"/>
  <c r="I77" i="1"/>
  <c r="T77" i="1" s="1"/>
  <c r="V77" i="1" s="1"/>
  <c r="H77" i="1"/>
  <c r="T76" i="1"/>
  <c r="V76" i="1" s="1"/>
  <c r="V71" i="1"/>
  <c r="T71" i="1"/>
  <c r="S71" i="1"/>
  <c r="R71" i="1"/>
  <c r="Q71" i="1"/>
  <c r="P71" i="1"/>
  <c r="O71" i="1"/>
  <c r="N71" i="1"/>
  <c r="M71" i="1"/>
  <c r="L71" i="1"/>
  <c r="T70" i="1"/>
  <c r="V70" i="1" s="1"/>
  <c r="S70" i="1"/>
  <c r="R70" i="1"/>
  <c r="Q70" i="1"/>
  <c r="P70" i="1"/>
  <c r="O70" i="1"/>
  <c r="N70" i="1"/>
  <c r="M70" i="1"/>
  <c r="L70" i="1"/>
  <c r="V69" i="1"/>
  <c r="T69" i="1"/>
  <c r="S69" i="1"/>
  <c r="R69" i="1"/>
  <c r="Q69" i="1"/>
  <c r="P69" i="1"/>
  <c r="O69" i="1"/>
  <c r="N69" i="1"/>
  <c r="M69" i="1"/>
  <c r="L69" i="1"/>
  <c r="T68" i="1"/>
  <c r="V68" i="1" s="1"/>
  <c r="S68" i="1"/>
  <c r="R68" i="1"/>
  <c r="Q68" i="1"/>
  <c r="P68" i="1"/>
  <c r="O68" i="1"/>
  <c r="N68" i="1"/>
  <c r="M68" i="1"/>
  <c r="L68" i="1"/>
  <c r="S67" i="1"/>
  <c r="R67" i="1"/>
  <c r="Q67" i="1"/>
  <c r="P67" i="1"/>
  <c r="O67" i="1"/>
  <c r="N67" i="1"/>
  <c r="M67" i="1"/>
  <c r="L67" i="1"/>
  <c r="K67" i="1"/>
  <c r="T67" i="1" s="1"/>
  <c r="V67" i="1" s="1"/>
  <c r="T66" i="1"/>
  <c r="V66" i="1" s="1"/>
  <c r="S66" i="1"/>
  <c r="R66" i="1"/>
  <c r="Q66" i="1"/>
  <c r="P66" i="1"/>
  <c r="O66" i="1"/>
  <c r="N66" i="1"/>
  <c r="M66" i="1"/>
  <c r="L66" i="1"/>
  <c r="K65" i="1"/>
  <c r="T65" i="1" s="1"/>
  <c r="V65" i="1" s="1"/>
  <c r="V64" i="1"/>
  <c r="T64" i="1"/>
  <c r="S64" i="1"/>
  <c r="R64" i="1"/>
  <c r="Q64" i="1"/>
  <c r="P64" i="1"/>
  <c r="O64" i="1"/>
  <c r="N64" i="1"/>
  <c r="M64" i="1"/>
  <c r="L64" i="1"/>
  <c r="S63" i="1"/>
  <c r="R63" i="1"/>
  <c r="Q63" i="1"/>
  <c r="P63" i="1"/>
  <c r="O63" i="1"/>
  <c r="N63" i="1"/>
  <c r="M63" i="1"/>
  <c r="L63" i="1"/>
  <c r="K63" i="1"/>
  <c r="T63" i="1" s="1"/>
  <c r="V63" i="1" s="1"/>
  <c r="S62" i="1"/>
  <c r="R62" i="1"/>
  <c r="Q62" i="1"/>
  <c r="P62" i="1"/>
  <c r="O62" i="1"/>
  <c r="N62" i="1"/>
  <c r="M62" i="1"/>
  <c r="L62" i="1"/>
  <c r="K62" i="1"/>
  <c r="T62" i="1" s="1"/>
  <c r="V62" i="1" s="1"/>
  <c r="S61" i="1"/>
  <c r="R61" i="1"/>
  <c r="Q61" i="1"/>
  <c r="P61" i="1"/>
  <c r="O61" i="1"/>
  <c r="N61" i="1"/>
  <c r="M61" i="1"/>
  <c r="L61" i="1"/>
  <c r="K61" i="1"/>
  <c r="T61" i="1" s="1"/>
  <c r="V61" i="1" s="1"/>
  <c r="T60" i="1"/>
  <c r="V60" i="1" s="1"/>
  <c r="J59" i="1"/>
  <c r="T59" i="1" s="1"/>
  <c r="V59" i="1" s="1"/>
  <c r="S58" i="1"/>
  <c r="R58" i="1"/>
  <c r="Q58" i="1"/>
  <c r="P58" i="1"/>
  <c r="O58" i="1"/>
  <c r="N58" i="1"/>
  <c r="M58" i="1"/>
  <c r="L58" i="1"/>
  <c r="K58" i="1"/>
  <c r="T58" i="1" s="1"/>
  <c r="V58" i="1" s="1"/>
  <c r="T57" i="1"/>
  <c r="V57" i="1" s="1"/>
  <c r="S57" i="1"/>
  <c r="R57" i="1"/>
  <c r="Q57" i="1"/>
  <c r="P57" i="1"/>
  <c r="O57" i="1"/>
  <c r="N57" i="1"/>
  <c r="M57" i="1"/>
  <c r="L57" i="1"/>
  <c r="K57" i="1"/>
  <c r="S56" i="1"/>
  <c r="R56" i="1"/>
  <c r="Q56" i="1"/>
  <c r="P56" i="1"/>
  <c r="O56" i="1"/>
  <c r="N56" i="1"/>
  <c r="M56" i="1"/>
  <c r="L56" i="1"/>
  <c r="K56" i="1"/>
  <c r="T56" i="1" s="1"/>
  <c r="V56" i="1" s="1"/>
  <c r="S55" i="1"/>
  <c r="R55" i="1"/>
  <c r="Q55" i="1"/>
  <c r="P55" i="1"/>
  <c r="O55" i="1"/>
  <c r="N55" i="1"/>
  <c r="M55" i="1"/>
  <c r="L55" i="1"/>
  <c r="K55" i="1"/>
  <c r="T55" i="1" s="1"/>
  <c r="V55" i="1" s="1"/>
  <c r="S54" i="1"/>
  <c r="R54" i="1"/>
  <c r="Q54" i="1"/>
  <c r="P54" i="1"/>
  <c r="O54" i="1"/>
  <c r="N54" i="1"/>
  <c r="M54" i="1"/>
  <c r="L54" i="1"/>
  <c r="K54" i="1"/>
  <c r="T54" i="1" s="1"/>
  <c r="V54" i="1" s="1"/>
  <c r="T53" i="1"/>
  <c r="V53" i="1" s="1"/>
  <c r="S53" i="1"/>
  <c r="R53" i="1"/>
  <c r="Q53" i="1"/>
  <c r="P53" i="1"/>
  <c r="O53" i="1"/>
  <c r="N53" i="1"/>
  <c r="M53" i="1"/>
  <c r="L53" i="1"/>
  <c r="K53" i="1"/>
  <c r="T52" i="1"/>
  <c r="V52" i="1" s="1"/>
  <c r="S51" i="1"/>
  <c r="R51" i="1"/>
  <c r="Q51" i="1"/>
  <c r="P51" i="1"/>
  <c r="O51" i="1"/>
  <c r="N51" i="1"/>
  <c r="M51" i="1"/>
  <c r="L51" i="1"/>
  <c r="K51" i="1"/>
  <c r="T51" i="1" s="1"/>
  <c r="V51" i="1" s="1"/>
  <c r="T50" i="1"/>
  <c r="V50" i="1" s="1"/>
  <c r="S50" i="1"/>
  <c r="R50" i="1"/>
  <c r="Q50" i="1"/>
  <c r="P50" i="1"/>
  <c r="O50" i="1"/>
  <c r="N50" i="1"/>
  <c r="M50" i="1"/>
  <c r="L50" i="1"/>
  <c r="K50" i="1"/>
  <c r="S49" i="1"/>
  <c r="R49" i="1"/>
  <c r="Q49" i="1"/>
  <c r="P49" i="1"/>
  <c r="O49" i="1"/>
  <c r="N49" i="1"/>
  <c r="M49" i="1"/>
  <c r="L49" i="1"/>
  <c r="K49" i="1"/>
  <c r="T49" i="1" s="1"/>
  <c r="V49" i="1" s="1"/>
  <c r="S48" i="1"/>
  <c r="R48" i="1"/>
  <c r="Q48" i="1"/>
  <c r="P48" i="1"/>
  <c r="O48" i="1"/>
  <c r="N48" i="1"/>
  <c r="M48" i="1"/>
  <c r="L48" i="1"/>
  <c r="K48" i="1"/>
  <c r="J48" i="1"/>
  <c r="T48" i="1" s="1"/>
  <c r="V48" i="1" s="1"/>
  <c r="T47" i="1"/>
  <c r="V47" i="1" s="1"/>
  <c r="T46" i="1"/>
  <c r="V46" i="1" s="1"/>
  <c r="S46" i="1"/>
  <c r="R46" i="1"/>
  <c r="Q46" i="1"/>
  <c r="P46" i="1"/>
  <c r="O46" i="1"/>
  <c r="N46" i="1"/>
  <c r="M46" i="1"/>
  <c r="L46" i="1"/>
  <c r="K46" i="1"/>
  <c r="J46" i="1"/>
  <c r="T45" i="1"/>
  <c r="V45" i="1" s="1"/>
  <c r="S45" i="1"/>
  <c r="R45" i="1"/>
  <c r="Q45" i="1"/>
  <c r="P45" i="1"/>
  <c r="O45" i="1"/>
  <c r="N45" i="1"/>
  <c r="M45" i="1"/>
  <c r="L45" i="1"/>
  <c r="K45" i="1"/>
  <c r="J45" i="1"/>
  <c r="I45" i="1"/>
  <c r="S44" i="1"/>
  <c r="R44" i="1"/>
  <c r="Q44" i="1"/>
  <c r="P44" i="1"/>
  <c r="O44" i="1"/>
  <c r="N44" i="1"/>
  <c r="M44" i="1"/>
  <c r="L44" i="1"/>
  <c r="K44" i="1"/>
  <c r="J44" i="1"/>
  <c r="I44" i="1"/>
  <c r="T44" i="1" s="1"/>
  <c r="V44" i="1" s="1"/>
  <c r="S43" i="1"/>
  <c r="R43" i="1"/>
  <c r="Q43" i="1"/>
  <c r="P43" i="1"/>
  <c r="O43" i="1"/>
  <c r="N43" i="1"/>
  <c r="M43" i="1"/>
  <c r="L43" i="1"/>
  <c r="K43" i="1"/>
  <c r="J43" i="1"/>
  <c r="T43" i="1" s="1"/>
  <c r="V43" i="1" s="1"/>
  <c r="I43" i="1"/>
  <c r="T42" i="1"/>
  <c r="V42" i="1" s="1"/>
  <c r="S41" i="1"/>
  <c r="R41" i="1"/>
  <c r="Q41" i="1"/>
  <c r="P41" i="1"/>
  <c r="O41" i="1"/>
  <c r="N41" i="1"/>
  <c r="M41" i="1"/>
  <c r="L41" i="1"/>
  <c r="K41" i="1"/>
  <c r="J41" i="1"/>
  <c r="I41" i="1"/>
  <c r="H41" i="1"/>
  <c r="T41" i="1" s="1"/>
  <c r="V41" i="1" s="1"/>
  <c r="T40" i="1"/>
  <c r="V40" i="1" s="1"/>
  <c r="S40" i="1"/>
  <c r="R40" i="1"/>
  <c r="Q40" i="1"/>
  <c r="P40" i="1"/>
  <c r="O40" i="1"/>
  <c r="N40" i="1"/>
  <c r="M40" i="1"/>
  <c r="L40" i="1"/>
  <c r="K40" i="1"/>
  <c r="J40" i="1"/>
  <c r="I40" i="1"/>
  <c r="T39" i="1"/>
  <c r="V39" i="1" s="1"/>
  <c r="S39" i="1"/>
  <c r="R39" i="1"/>
  <c r="Q39" i="1"/>
  <c r="P39" i="1"/>
  <c r="O39" i="1"/>
  <c r="N39" i="1"/>
  <c r="M39" i="1"/>
  <c r="L39" i="1"/>
  <c r="K39" i="1"/>
  <c r="J39" i="1"/>
  <c r="I39" i="1"/>
  <c r="S38" i="1"/>
  <c r="R38" i="1"/>
  <c r="Q38" i="1"/>
  <c r="P38" i="1"/>
  <c r="O38" i="1"/>
  <c r="N38" i="1"/>
  <c r="M38" i="1"/>
  <c r="L38" i="1"/>
  <c r="K38" i="1"/>
  <c r="J38" i="1"/>
  <c r="I38" i="1"/>
  <c r="T38" i="1" s="1"/>
  <c r="V38" i="1" s="1"/>
  <c r="S37" i="1"/>
  <c r="R37" i="1"/>
  <c r="Q37" i="1"/>
  <c r="P37" i="1"/>
  <c r="O37" i="1"/>
  <c r="N37" i="1"/>
  <c r="M37" i="1"/>
  <c r="L37" i="1"/>
  <c r="K37" i="1"/>
  <c r="J37" i="1"/>
  <c r="T37" i="1" s="1"/>
  <c r="V37" i="1" s="1"/>
  <c r="I37" i="1"/>
  <c r="T36" i="1"/>
  <c r="V36" i="1" s="1"/>
  <c r="H35" i="1"/>
  <c r="T35" i="1" s="1"/>
  <c r="V35" i="1" s="1"/>
  <c r="T34" i="1"/>
  <c r="V34" i="1" s="1"/>
  <c r="H34" i="1"/>
  <c r="S33" i="1"/>
  <c r="R33" i="1"/>
  <c r="Q33" i="1"/>
  <c r="P33" i="1"/>
  <c r="O33" i="1"/>
  <c r="N33" i="1"/>
  <c r="M33" i="1"/>
  <c r="L33" i="1"/>
  <c r="K33" i="1"/>
  <c r="J33" i="1"/>
  <c r="I33" i="1"/>
  <c r="H33" i="1"/>
  <c r="T33" i="1" s="1"/>
  <c r="V33" i="1" s="1"/>
  <c r="S32" i="1"/>
  <c r="R32" i="1"/>
  <c r="Q32" i="1"/>
  <c r="P32" i="1"/>
  <c r="O32" i="1"/>
  <c r="N32" i="1"/>
  <c r="M32" i="1"/>
  <c r="L32" i="1"/>
  <c r="K32" i="1"/>
  <c r="J32" i="1"/>
  <c r="I32" i="1"/>
  <c r="H32" i="1"/>
  <c r="T32" i="1" s="1"/>
  <c r="V32" i="1" s="1"/>
  <c r="S31" i="1"/>
  <c r="R31" i="1"/>
  <c r="Q31" i="1"/>
  <c r="P31" i="1"/>
  <c r="O31" i="1"/>
  <c r="N31" i="1"/>
  <c r="M31" i="1"/>
  <c r="L31" i="1"/>
  <c r="K31" i="1"/>
  <c r="J31" i="1"/>
  <c r="I31" i="1"/>
  <c r="H31" i="1"/>
  <c r="T31" i="1" s="1"/>
  <c r="V31" i="1" s="1"/>
  <c r="H30" i="1"/>
  <c r="T30" i="1" s="1"/>
  <c r="V30" i="1" s="1"/>
  <c r="S29" i="1"/>
  <c r="R29" i="1"/>
  <c r="Q29" i="1"/>
  <c r="P29" i="1"/>
  <c r="O29" i="1"/>
  <c r="N29" i="1"/>
  <c r="M29" i="1"/>
  <c r="L29" i="1"/>
  <c r="K29" i="1"/>
  <c r="J29" i="1"/>
  <c r="I29" i="1"/>
  <c r="H29" i="1"/>
  <c r="T29" i="1" s="1"/>
  <c r="V29" i="1" s="1"/>
  <c r="S28" i="1"/>
  <c r="R28" i="1"/>
  <c r="Q28" i="1"/>
  <c r="P28" i="1"/>
  <c r="O28" i="1"/>
  <c r="N28" i="1"/>
  <c r="M28" i="1"/>
  <c r="L28" i="1"/>
  <c r="K28" i="1"/>
  <c r="J28" i="1"/>
  <c r="T28" i="1" s="1"/>
  <c r="V28" i="1" s="1"/>
  <c r="I28" i="1"/>
  <c r="T27" i="1"/>
  <c r="V27" i="1" s="1"/>
  <c r="V26" i="1"/>
  <c r="T26" i="1"/>
  <c r="T25" i="1"/>
  <c r="V25" i="1" s="1"/>
  <c r="V24" i="1"/>
  <c r="T24" i="1"/>
  <c r="T23" i="1"/>
  <c r="V23" i="1" s="1"/>
  <c r="V22" i="1"/>
  <c r="T22" i="1"/>
  <c r="T21" i="1"/>
  <c r="V21" i="1" s="1"/>
  <c r="V20" i="1"/>
  <c r="T20" i="1"/>
  <c r="T19" i="1"/>
  <c r="V19" i="1" s="1"/>
  <c r="S18" i="1"/>
  <c r="R18" i="1"/>
  <c r="Q18" i="1"/>
  <c r="P18" i="1"/>
  <c r="O18" i="1"/>
  <c r="N18" i="1"/>
  <c r="M18" i="1"/>
  <c r="L18" i="1"/>
  <c r="K18" i="1"/>
  <c r="J18" i="1"/>
  <c r="I18" i="1"/>
  <c r="H18" i="1"/>
  <c r="T18" i="1" s="1"/>
  <c r="V18" i="1" s="1"/>
  <c r="T17" i="1"/>
  <c r="V17" i="1" s="1"/>
  <c r="S16" i="1"/>
  <c r="R16" i="1"/>
  <c r="Q16" i="1"/>
  <c r="P16" i="1"/>
  <c r="O16" i="1"/>
  <c r="N16" i="1"/>
  <c r="M16" i="1"/>
  <c r="L16" i="1"/>
  <c r="K16" i="1"/>
  <c r="J16" i="1"/>
  <c r="I16" i="1"/>
  <c r="H16" i="1"/>
  <c r="T16" i="1" s="1"/>
  <c r="V16" i="1" s="1"/>
  <c r="H15" i="1"/>
  <c r="T15" i="1" s="1"/>
  <c r="V15" i="1" s="1"/>
  <c r="S14" i="1"/>
  <c r="R14" i="1"/>
  <c r="Q14" i="1"/>
  <c r="P14" i="1"/>
  <c r="O14" i="1"/>
  <c r="N14" i="1"/>
  <c r="M14" i="1"/>
  <c r="L14" i="1"/>
  <c r="K14" i="1"/>
  <c r="J14" i="1"/>
  <c r="I14" i="1"/>
  <c r="H14" i="1"/>
  <c r="T14" i="1" s="1"/>
  <c r="V14" i="1" s="1"/>
  <c r="S13" i="1"/>
  <c r="R13" i="1"/>
  <c r="Q13" i="1"/>
  <c r="P13" i="1"/>
  <c r="O13" i="1"/>
  <c r="N13" i="1"/>
  <c r="M13" i="1"/>
  <c r="L13" i="1"/>
  <c r="K13" i="1"/>
  <c r="J13" i="1"/>
  <c r="I13" i="1"/>
  <c r="H13" i="1"/>
  <c r="T13" i="1" s="1"/>
  <c r="V13" i="1" s="1"/>
  <c r="S12" i="1"/>
  <c r="R12" i="1"/>
  <c r="Q12" i="1"/>
  <c r="P12" i="1"/>
  <c r="O12" i="1"/>
  <c r="N12" i="1"/>
  <c r="M12" i="1"/>
  <c r="L12" i="1"/>
  <c r="K12" i="1"/>
  <c r="J12" i="1"/>
  <c r="I12" i="1"/>
  <c r="H12" i="1"/>
  <c r="T12" i="1" s="1"/>
  <c r="V12" i="1" s="1"/>
  <c r="S11" i="1"/>
  <c r="R11" i="1"/>
  <c r="Q11" i="1"/>
  <c r="P11" i="1"/>
  <c r="O11" i="1"/>
  <c r="N11" i="1"/>
  <c r="M11" i="1"/>
  <c r="L11" i="1"/>
  <c r="K11" i="1"/>
  <c r="J11" i="1"/>
  <c r="I11" i="1"/>
  <c r="H11" i="1"/>
  <c r="T11" i="1" s="1"/>
  <c r="V11" i="1" s="1"/>
  <c r="T10" i="1"/>
  <c r="V10" i="1" s="1"/>
  <c r="T9" i="1"/>
  <c r="V9" i="1" s="1"/>
  <c r="T8" i="1"/>
  <c r="V8" i="1" s="1"/>
  <c r="K7" i="1"/>
  <c r="J7" i="1"/>
  <c r="I7" i="1"/>
  <c r="H7" i="1"/>
  <c r="T7" i="1" s="1"/>
  <c r="V7" i="1" s="1"/>
  <c r="U6" i="1"/>
  <c r="L6" i="1"/>
  <c r="K6" i="1"/>
  <c r="J6" i="1"/>
  <c r="I6" i="1"/>
  <c r="H6" i="1"/>
  <c r="T6" i="1" s="1"/>
  <c r="V6" i="1" s="1"/>
  <c r="S5" i="1"/>
  <c r="R5" i="1"/>
  <c r="Q5" i="1"/>
  <c r="P5" i="1"/>
  <c r="O5" i="1"/>
  <c r="N5" i="1"/>
  <c r="M5" i="1"/>
  <c r="L5" i="1"/>
  <c r="K5" i="1"/>
  <c r="J5" i="1"/>
  <c r="I5" i="1"/>
  <c r="H5" i="1"/>
  <c r="T5" i="1" s="1"/>
  <c r="V5" i="1" s="1"/>
  <c r="T4" i="1"/>
  <c r="V4" i="1" s="1"/>
  <c r="T3" i="1"/>
  <c r="V3" i="1" s="1"/>
</calcChain>
</file>

<file path=xl/sharedStrings.xml><?xml version="1.0" encoding="utf-8"?>
<sst xmlns="http://schemas.openxmlformats.org/spreadsheetml/2006/main" count="348" uniqueCount="262">
  <si>
    <t>تاريخ الانضمام وأرصدة الاجازات لشركة تدوير</t>
  </si>
  <si>
    <t>Employee ID</t>
  </si>
  <si>
    <t>م</t>
  </si>
  <si>
    <t>الاسم عربي رباعي</t>
  </si>
  <si>
    <t>الاسم انجليزي رباعي</t>
  </si>
  <si>
    <t>الجنسية</t>
  </si>
  <si>
    <t>تاريخ الانضمام</t>
  </si>
  <si>
    <t>Balance of previous vacations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</si>
  <si>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</si>
  <si>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</si>
  <si>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</si>
  <si>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</si>
  <si>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</si>
  <si>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</si>
  <si>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</si>
  <si>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</si>
  <si>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</si>
  <si>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</si>
  <si>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</si>
  <si>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</si>
  <si>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Balance</t>
  </si>
  <si>
    <t>Used Balance</t>
  </si>
  <si>
    <t>The remaining balance</t>
  </si>
  <si>
    <t>ملاحظات</t>
  </si>
  <si>
    <t>إجازة رقم 1</t>
  </si>
  <si>
    <t>إجازة رقم 2</t>
  </si>
  <si>
    <t>إجازة رقم 3</t>
  </si>
  <si>
    <t>001</t>
  </si>
  <si>
    <t>ناصر محمد ابراهيم الذويب</t>
  </si>
  <si>
    <t>Nasser Mohammed Aldueb</t>
  </si>
  <si>
    <t>سعودي</t>
  </si>
  <si>
    <t>002</t>
  </si>
  <si>
    <t>عبدالعزيز فهد محمد المقبل</t>
  </si>
  <si>
    <t>Abdulaziz Fahed Almugbel</t>
  </si>
  <si>
    <t>طلب إجازة عن طريق الهاتف لمدة يوم 1 07/05/2018</t>
  </si>
  <si>
    <t>003</t>
  </si>
  <si>
    <t>هادي حسن هادي حدادي</t>
  </si>
  <si>
    <t>HADI HASSAN HADI HADADI</t>
  </si>
  <si>
    <t>يمني</t>
  </si>
  <si>
    <t>004</t>
  </si>
  <si>
    <t>فيجيان ماديفانا ماديفانان</t>
  </si>
  <si>
    <t>VIJAYAN MADHIVANAN  MADHIVANAN</t>
  </si>
  <si>
    <t>هندي</t>
  </si>
  <si>
    <t>استلام راتب شهر عن رصيد 18 يوم عمل عام 2016.</t>
  </si>
  <si>
    <t>9-14 /12/2017 لمدة 6 أيام</t>
  </si>
  <si>
    <t>5-17 /5/2018 لمدة 12 يوم عمل</t>
  </si>
  <si>
    <t>005</t>
  </si>
  <si>
    <t>عبدالصمد قاسم الشعيبي</t>
  </si>
  <si>
    <t>ABDULSAMAD QASEM ALSHOAIBI</t>
  </si>
  <si>
    <t>47.47 يوم اجازة بدون راتب</t>
  </si>
  <si>
    <t>12/04/2018 - 14/07/2018   لمدة 73 يوم عمل</t>
  </si>
  <si>
    <t>006</t>
  </si>
  <si>
    <t>محمد احمد اليوسفي</t>
  </si>
  <si>
    <t>MOHAMMED AHMED ALYUSSFY</t>
  </si>
  <si>
    <t>لم يتم إصدار عقد أجير لهم حتى الان</t>
  </si>
  <si>
    <t>007</t>
  </si>
  <si>
    <t>محمد حسين علي حميد الدين</t>
  </si>
  <si>
    <t>MOHAMMED HUSSEIN ALI HAMIDADDIN</t>
  </si>
  <si>
    <t>14/1/2018 اعتيادية</t>
  </si>
  <si>
    <t>مرضية 3/4/2017</t>
  </si>
  <si>
    <t>اعتيادية 5/4/2018</t>
  </si>
  <si>
    <t>008</t>
  </si>
  <si>
    <t>مد حبيب الرحمن مد موشير رحمن</t>
  </si>
  <si>
    <t>MD HABIBUR RAHMAN MD MOSHIUR RAHMAN</t>
  </si>
  <si>
    <t>بنجلاديشي</t>
  </si>
  <si>
    <t>009</t>
  </si>
  <si>
    <t>تاج الإسلام - - عبدالرؤوف</t>
  </si>
  <si>
    <t>TAJULISLAM - - ABDURROUF</t>
  </si>
  <si>
    <t>010</t>
  </si>
  <si>
    <t>زاكير حسين  - - الحاج</t>
  </si>
  <si>
    <t>ZAKIRHOSSAINKHA - - ATEALHAJ</t>
  </si>
  <si>
    <t>011</t>
  </si>
  <si>
    <t>مشرف - - عبدالبارق</t>
  </si>
  <si>
    <t>MOSHAREF - - ABDULBAREK</t>
  </si>
  <si>
    <t>012</t>
  </si>
  <si>
    <t>عبدالملك - - سلطان</t>
  </si>
  <si>
    <t>ABDUMALLAK - - SULTAN</t>
  </si>
  <si>
    <t>013</t>
  </si>
  <si>
    <t>فادي صالح احمد بامعلم</t>
  </si>
  <si>
    <t>FADDI BAMUALEM</t>
  </si>
  <si>
    <t>يومين في 00/00/2017 المدينة المنورة</t>
  </si>
  <si>
    <t>12/12/2017 يوم واحد</t>
  </si>
  <si>
    <t>مرضية يوم واحد 192/2018</t>
  </si>
  <si>
    <t>014</t>
  </si>
  <si>
    <t>عبدالرؤوف صالح احمد بامعلم</t>
  </si>
  <si>
    <t>ABDULRAUF BAMUALEM</t>
  </si>
  <si>
    <t>017</t>
  </si>
  <si>
    <t>عبدالله فهد احمد المسعود</t>
  </si>
  <si>
    <t>Abullah Almasoud</t>
  </si>
  <si>
    <t>015</t>
  </si>
  <si>
    <t>موسى عبدالرحمن احمد المصنف</t>
  </si>
  <si>
    <t>MOUSA ABDULRAHMAN AHMED ALMUSANNEF</t>
  </si>
  <si>
    <t>016</t>
  </si>
  <si>
    <t>احمد عبدالله يونس يونس</t>
  </si>
  <si>
    <t>Ahmed Abdullah Younes Younes</t>
  </si>
  <si>
    <t>أردني</t>
  </si>
  <si>
    <t>018</t>
  </si>
  <si>
    <t>يوسف احمد ابراهيم حرملي</t>
  </si>
  <si>
    <t xml:space="preserve">YUSSEF AHMED EBRAHIM HARMALLI </t>
  </si>
  <si>
    <t>019</t>
  </si>
  <si>
    <t>سبيرديون فافوتيس</t>
  </si>
  <si>
    <t xml:space="preserve">Spydrioun Fafoutis </t>
  </si>
  <si>
    <t>بوناني</t>
  </si>
  <si>
    <t>020</t>
  </si>
  <si>
    <t>محمد عبده ناجي</t>
  </si>
  <si>
    <t>Mohammed Abdo Naji Ganem</t>
  </si>
  <si>
    <t>021</t>
  </si>
  <si>
    <t>عبدالعزيز فهد احمد المسعود</t>
  </si>
  <si>
    <t>Abdulaziz AlMasoud</t>
  </si>
  <si>
    <t>022</t>
  </si>
  <si>
    <t>زينب المسعود</t>
  </si>
  <si>
    <t>Zainab AlMasoud</t>
  </si>
  <si>
    <t>023</t>
  </si>
  <si>
    <t>هدى الدخيل</t>
  </si>
  <si>
    <t>Huda AlDakhil</t>
  </si>
  <si>
    <t>024</t>
  </si>
  <si>
    <t>عبير المقبل</t>
  </si>
  <si>
    <t>Abeer AlMuqbel</t>
  </si>
  <si>
    <t>025</t>
  </si>
  <si>
    <t>ريما الذويب</t>
  </si>
  <si>
    <t>Rema AlDueb</t>
  </si>
  <si>
    <t>026</t>
  </si>
  <si>
    <t>موفق صالح عبدالحميد الحشيبري</t>
  </si>
  <si>
    <t>MUWAFFAQ SALEh ABDULHAMID ALHUSHAYBARI</t>
  </si>
  <si>
    <t>027</t>
  </si>
  <si>
    <t>عمر احمد احمد اليوسفي</t>
  </si>
  <si>
    <t>OMER AHMED AHMED ALYUSUFI</t>
  </si>
  <si>
    <t>028</t>
  </si>
  <si>
    <t>وليد حسين حميدالدين</t>
  </si>
  <si>
    <t>WALEED HUSSEIN HAMEED ADEEN</t>
  </si>
  <si>
    <t>029</t>
  </si>
  <si>
    <t>محمد قايد محمد علي</t>
  </si>
  <si>
    <t>MOHAMMED QAYID MOHAMMED ALI</t>
  </si>
  <si>
    <t>030</t>
  </si>
  <si>
    <t>محمد فؤاد عبدالقوي علي</t>
  </si>
  <si>
    <t>MOHAMMED FOUAD ABDULQAWI ALI</t>
  </si>
  <si>
    <t>031</t>
  </si>
  <si>
    <t>حمدي حسن عبدالعزيز شملان</t>
  </si>
  <si>
    <t>HAMDI HASSAN ABDULAZIZ SHAMLAN</t>
  </si>
  <si>
    <t>032</t>
  </si>
  <si>
    <t>عاطف حسن قايد محمد</t>
  </si>
  <si>
    <t>ATIF HASAN QAYID MOHAMMED</t>
  </si>
  <si>
    <t>033</t>
  </si>
  <si>
    <t>ابراهيم علي هيجان بلال</t>
  </si>
  <si>
    <t>IBRAHIM ALI HAYJAN BELAL</t>
  </si>
  <si>
    <t>034</t>
  </si>
  <si>
    <t>احمد عبده ناجي الشعبي</t>
  </si>
  <si>
    <t>AHMED ABDU NAJI ALSHABI</t>
  </si>
  <si>
    <t>035</t>
  </si>
  <si>
    <t>علي حسن علي قاسم</t>
  </si>
  <si>
    <t>ALI HASSAN ALI QASEM</t>
  </si>
  <si>
    <t>036</t>
  </si>
  <si>
    <t>يوسف دحان غانم الشعيبي</t>
  </si>
  <si>
    <t>YOUSSEF DAHAN GHANEM ALSHUAIBI</t>
  </si>
  <si>
    <t>037</t>
  </si>
  <si>
    <t>محمد هيجان هيجان بلال</t>
  </si>
  <si>
    <t>MOHAMMED HAYJAN HAYJAN BELAL</t>
  </si>
  <si>
    <t>038</t>
  </si>
  <si>
    <t>هشام مطيع محمد علي</t>
  </si>
  <si>
    <t>HISHAM MUTYI MOHAMMED ALI</t>
  </si>
  <si>
    <t>039</t>
  </si>
  <si>
    <t>صادق محمد نعمان قايد</t>
  </si>
  <si>
    <t>SADIQ MOHAMMED NUMAN QAYID</t>
  </si>
  <si>
    <t>040</t>
  </si>
  <si>
    <t>ايوب عياش علي عياش</t>
  </si>
  <si>
    <t xml:space="preserve">Ayoub Ayyash Ali Ayyash </t>
  </si>
  <si>
    <t>041</t>
  </si>
  <si>
    <t>محمد انس</t>
  </si>
  <si>
    <t>Mohammed Anas</t>
  </si>
  <si>
    <t>042</t>
  </si>
  <si>
    <t>فيصل ميا</t>
  </si>
  <si>
    <t>Foysal Mia</t>
  </si>
  <si>
    <t>043</t>
  </si>
  <si>
    <t>كمال علي احمد</t>
  </si>
  <si>
    <t>Kamal Ali Ahmed</t>
  </si>
  <si>
    <t>044</t>
  </si>
  <si>
    <t>ابراهيم حسن</t>
  </si>
  <si>
    <t xml:space="preserve">Ibrahim Hassan </t>
  </si>
  <si>
    <t>045</t>
  </si>
  <si>
    <t>عبير القويفل</t>
  </si>
  <si>
    <t>Abeer Alquwaifel</t>
  </si>
  <si>
    <t>046</t>
  </si>
  <si>
    <t>زبير زبير عبدالحق</t>
  </si>
  <si>
    <t>ZUBAIR ZOBAIR ABDUL HAQUE</t>
  </si>
  <si>
    <t>047</t>
  </si>
  <si>
    <t>اكرام الاسلام بياش</t>
  </si>
  <si>
    <t>EKRAMUL ISLAMPIASH</t>
  </si>
  <si>
    <t>048</t>
  </si>
  <si>
    <t>عاريف الاسلام</t>
  </si>
  <si>
    <t>ARIFUL ISLAM</t>
  </si>
  <si>
    <t>049</t>
  </si>
  <si>
    <t>هاشم لاتي فريد</t>
  </si>
  <si>
    <t>HASHEM LATE FARID</t>
  </si>
  <si>
    <t>050</t>
  </si>
  <si>
    <t>عبدالرحمن محمد سيف السهلي</t>
  </si>
  <si>
    <t>Abdulrahman Alsahly</t>
  </si>
  <si>
    <t>051</t>
  </si>
  <si>
    <t>رفيق الاسلام</t>
  </si>
  <si>
    <t>rafiqul Islam</t>
  </si>
  <si>
    <t>052</t>
  </si>
  <si>
    <t>بشير محمد محمد</t>
  </si>
  <si>
    <t>BASHEER MOHAMMED MOHAMMED</t>
  </si>
  <si>
    <t>053</t>
  </si>
  <si>
    <t>فكري محمد ابوراس</t>
  </si>
  <si>
    <t>FEKRI MOHAMMED ABORRAS</t>
  </si>
  <si>
    <t>054</t>
  </si>
  <si>
    <t>عبدالله محمد احمد الشعيبي</t>
  </si>
  <si>
    <t>ABDALLAH MOHAMMED DERHIM ALSHUAIBI</t>
  </si>
  <si>
    <t>055</t>
  </si>
  <si>
    <t>احمد محمد جابري</t>
  </si>
  <si>
    <t>Ahmed Mohammed Gabbry</t>
  </si>
  <si>
    <t>056</t>
  </si>
  <si>
    <t>محمد يحيى ابراهيم مهنا</t>
  </si>
  <si>
    <t>MOHAMMED YAHYA EBRAHIM MUHANA</t>
  </si>
  <si>
    <t>057</t>
  </si>
  <si>
    <t>عمر فيصل مصلح الشعيبي</t>
  </si>
  <si>
    <t>OMAR FAISAL MUSLEH ALSHAIBI</t>
  </si>
  <si>
    <t>058</t>
  </si>
  <si>
    <t>عرفان معين بهتي فيروز دين</t>
  </si>
  <si>
    <t>Irfan</t>
  </si>
  <si>
    <t>باكستاني</t>
  </si>
  <si>
    <t>059</t>
  </si>
  <si>
    <t>عبدالغفار</t>
  </si>
  <si>
    <t>ABDUL GUFFAR</t>
  </si>
  <si>
    <t>060</t>
  </si>
  <si>
    <t>كوثر جيهانجر</t>
  </si>
  <si>
    <t>kother jehanjer</t>
  </si>
  <si>
    <t>061</t>
  </si>
  <si>
    <t>سيف الأسلام</t>
  </si>
  <si>
    <t>saif aleslam</t>
  </si>
  <si>
    <t>062</t>
  </si>
  <si>
    <t>محمد شريف</t>
  </si>
  <si>
    <t>Mohammed Shorif</t>
  </si>
  <si>
    <t>063</t>
  </si>
  <si>
    <t>محمد عبدالرحمن السهلي</t>
  </si>
  <si>
    <t>Mohammed Abdulrahman Alasahli</t>
  </si>
  <si>
    <t>064</t>
  </si>
  <si>
    <t>هارون الرشيد</t>
  </si>
  <si>
    <t xml:space="preserve">HARUNUR RASHID </t>
  </si>
  <si>
    <t>065</t>
  </si>
  <si>
    <t>جافيد حسين</t>
  </si>
  <si>
    <t>Javeed Hussin</t>
  </si>
  <si>
    <t>066</t>
  </si>
  <si>
    <t>عبده عثمان محمد الصوفي</t>
  </si>
  <si>
    <t>Abdo Othman-Mohammed Soufi -Al</t>
  </si>
  <si>
    <t>067</t>
  </si>
  <si>
    <t>محمد موشيرف</t>
  </si>
  <si>
    <t>Mohammed Samiom Mia Moammed Kanu mia</t>
  </si>
  <si>
    <t>068</t>
  </si>
  <si>
    <t>محمد كانو</t>
  </si>
  <si>
    <t>Mohmmed Abdur Rahaman Moshiur Rahaman</t>
  </si>
  <si>
    <t>069</t>
  </si>
  <si>
    <t>رؤوف سالم برني</t>
  </si>
  <si>
    <t>Raof Bourni</t>
  </si>
  <si>
    <t>تونسي</t>
  </si>
  <si>
    <t>تعني أن الموظف في إجازة</t>
  </si>
  <si>
    <t>تعني أن الموظف مكتملة بياناته</t>
  </si>
  <si>
    <t>برهان الدين سنا الله</t>
  </si>
  <si>
    <t>BURHAN UDDIN SANA ULLAH</t>
  </si>
  <si>
    <t>-</t>
  </si>
  <si>
    <t>بلبل مشرقي - - عبدالحفيظ</t>
  </si>
  <si>
    <t>BULBULMASHREQUI - - ABDULHAFIZ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</si>
</sst>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09]dd\ mmmm\ yyyy;@"/>
    <numFmt numFmtId="165" formatCode="0.000"/>
  </numFmts>
  <fonts count="2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sz val="11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6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</font>
    <font>
      <sz val="16"/>
      <color theme="9" tint="-0.249977111117893"/>
      <name val="Calibri"/>
      <family val="2"/>
    </font>
    <font>
      <sz val="8"/>
      <color theme="9" tint="-0.249977111117893"/>
      <name val="Calibri"/>
      <family val="2"/>
    </font>
    <font>
      <sz val="14"/>
      <name val="Calibri"/>
      <family val="2"/>
    </font>
    <font>
      <sz val="16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1" fillId="0" borderId="0"/>
    <xf numFmtId="0" fontId="11" fillId="0" borderId="0"/>
    <xf numFmtId="0" fontId="1" fillId="0" borderId="0"/>
    <xf numFmtId="0" fontId="1" fillId="0" borderId="0"/>
  </cellStyleXfs>
  <cellXfs count="126">
    <xf numFmtId="0" fontId="0" fillId="0" borderId="0" xfId="0"/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5" fillId="0" borderId="4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righ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left" vertical="top" wrapText="1"/>
    </xf>
    <xf numFmtId="0" fontId="9" fillId="3" borderId="4" xfId="0" applyFont="1" applyFill="1" applyBorder="1" applyAlignment="1">
      <alignment horizontal="center" vertical="center" textRotation="180"/>
    </xf>
    <xf numFmtId="0" fontId="10" fillId="3" borderId="4" xfId="0" applyFont="1" applyFill="1" applyBorder="1" applyAlignment="1">
      <alignment horizontal="center" vertical="center" textRotation="180" wrapText="1"/>
    </xf>
    <xf numFmtId="0" fontId="5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 textRotation="180" wrapText="1"/>
    </xf>
    <xf numFmtId="49" fontId="0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right"/>
    </xf>
    <xf numFmtId="0" fontId="12" fillId="0" borderId="6" xfId="1" applyFont="1" applyBorder="1" applyAlignment="1">
      <alignment horizontal="left" vertical="center"/>
    </xf>
    <xf numFmtId="0" fontId="12" fillId="0" borderId="6" xfId="1" applyFont="1" applyBorder="1" applyAlignment="1">
      <alignment horizontal="center" vertical="center"/>
    </xf>
    <xf numFmtId="164" fontId="13" fillId="0" borderId="6" xfId="0" applyNumberFormat="1" applyFont="1" applyFill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14" fillId="0" borderId="6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center"/>
    </xf>
    <xf numFmtId="2" fontId="10" fillId="0" borderId="6" xfId="0" applyNumberFormat="1" applyFont="1" applyBorder="1" applyAlignment="1">
      <alignment horizontal="center" wrapText="1"/>
    </xf>
    <xf numFmtId="0" fontId="0" fillId="0" borderId="4" xfId="0" applyFont="1" applyBorder="1" applyAlignment="1"/>
    <xf numFmtId="0" fontId="0" fillId="0" borderId="4" xfId="0" applyFont="1" applyBorder="1" applyAlignment="1">
      <alignment wrapText="1"/>
    </xf>
    <xf numFmtId="0" fontId="12" fillId="0" borderId="4" xfId="1" applyFont="1" applyBorder="1" applyAlignment="1">
      <alignment horizontal="left" vertical="center"/>
    </xf>
    <xf numFmtId="164" fontId="13" fillId="0" borderId="4" xfId="0" applyNumberFormat="1" applyFont="1" applyFill="1" applyBorder="1" applyAlignment="1">
      <alignment horizontal="center" vertical="center"/>
    </xf>
    <xf numFmtId="1" fontId="14" fillId="0" borderId="4" xfId="0" applyNumberFormat="1" applyFont="1" applyBorder="1" applyAlignment="1">
      <alignment horizontal="center"/>
    </xf>
    <xf numFmtId="0" fontId="11" fillId="0" borderId="4" xfId="1" applyFont="1" applyBorder="1" applyAlignment="1">
      <alignment horizontal="right" vertical="center"/>
    </xf>
    <xf numFmtId="0" fontId="12" fillId="0" borderId="6" xfId="1" applyFont="1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15" fillId="4" borderId="4" xfId="1" applyFont="1" applyFill="1" applyBorder="1" applyAlignment="1">
      <alignment horizontal="right" vertical="center"/>
    </xf>
    <xf numFmtId="2" fontId="0" fillId="5" borderId="4" xfId="0" applyNumberFormat="1" applyFont="1" applyFill="1" applyBorder="1" applyAlignment="1">
      <alignment horizontal="center" vertical="center"/>
    </xf>
    <xf numFmtId="2" fontId="14" fillId="0" borderId="6" xfId="0" applyNumberFormat="1" applyFont="1" applyBorder="1" applyAlignment="1">
      <alignment horizontal="center" vertical="center"/>
    </xf>
    <xf numFmtId="1" fontId="14" fillId="0" borderId="4" xfId="0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6" borderId="0" xfId="0" applyFont="1" applyFill="1" applyAlignment="1"/>
    <xf numFmtId="0" fontId="11" fillId="4" borderId="4" xfId="1" applyFont="1" applyFill="1" applyBorder="1" applyAlignment="1">
      <alignment horizontal="right" vertical="center"/>
    </xf>
    <xf numFmtId="0" fontId="12" fillId="0" borderId="4" xfId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vertical="top"/>
    </xf>
    <xf numFmtId="0" fontId="11" fillId="7" borderId="4" xfId="1" applyFont="1" applyFill="1" applyBorder="1" applyAlignment="1">
      <alignment horizontal="right" vertical="center"/>
    </xf>
    <xf numFmtId="0" fontId="12" fillId="7" borderId="4" xfId="1" applyFont="1" applyFill="1" applyBorder="1" applyAlignment="1">
      <alignment horizontal="left" vertical="center"/>
    </xf>
    <xf numFmtId="0" fontId="12" fillId="7" borderId="6" xfId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2" fontId="10" fillId="7" borderId="4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5" fillId="0" borderId="4" xfId="0" applyFont="1" applyBorder="1" applyAlignment="1"/>
    <xf numFmtId="0" fontId="15" fillId="0" borderId="4" xfId="1" applyFont="1" applyFill="1" applyBorder="1" applyAlignment="1">
      <alignment horizontal="right" vertical="center"/>
    </xf>
    <xf numFmtId="0" fontId="12" fillId="0" borderId="4" xfId="1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0" fontId="12" fillId="0" borderId="4" xfId="2" applyFont="1" applyBorder="1" applyAlignment="1">
      <alignment horizontal="left" vertical="center"/>
    </xf>
    <xf numFmtId="0" fontId="0" fillId="0" borderId="4" xfId="0" applyFont="1" applyBorder="1" applyAlignment="1">
      <alignment vertical="center"/>
    </xf>
    <xf numFmtId="0" fontId="0" fillId="0" borderId="4" xfId="0" applyFont="1" applyBorder="1" applyAlignment="1">
      <alignment vertical="center" wrapText="1"/>
    </xf>
    <xf numFmtId="0" fontId="12" fillId="0" borderId="4" xfId="1" applyFont="1" applyFill="1" applyBorder="1" applyAlignment="1">
      <alignment horizontal="center" vertical="center"/>
    </xf>
    <xf numFmtId="0" fontId="12" fillId="0" borderId="4" xfId="2" applyFont="1" applyBorder="1" applyAlignment="1">
      <alignment horizontal="left"/>
    </xf>
    <xf numFmtId="0" fontId="12" fillId="0" borderId="4" xfId="2" applyFont="1" applyBorder="1" applyAlignment="1">
      <alignment horizontal="center" vertical="center"/>
    </xf>
    <xf numFmtId="0" fontId="12" fillId="7" borderId="4" xfId="1" applyFont="1" applyFill="1" applyBorder="1" applyAlignment="1">
      <alignment horizontal="center" vertical="center"/>
    </xf>
    <xf numFmtId="164" fontId="0" fillId="7" borderId="4" xfId="0" applyNumberFormat="1" applyFill="1" applyBorder="1" applyAlignment="1">
      <alignment horizontal="center" vertical="center"/>
    </xf>
    <xf numFmtId="0" fontId="11" fillId="0" borderId="4" xfId="2" applyFont="1" applyFill="1" applyBorder="1" applyAlignment="1">
      <alignment horizontal="right"/>
    </xf>
    <xf numFmtId="0" fontId="11" fillId="0" borderId="4" xfId="1" applyFont="1" applyFill="1" applyBorder="1" applyAlignment="1">
      <alignment horizontal="right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16" fillId="0" borderId="4" xfId="0" applyNumberFormat="1" applyFont="1" applyFill="1" applyBorder="1" applyAlignment="1">
      <alignment horizontal="center" vertical="center"/>
    </xf>
    <xf numFmtId="2" fontId="14" fillId="7" borderId="4" xfId="0" applyNumberFormat="1" applyFont="1" applyFill="1" applyBorder="1" applyAlignment="1">
      <alignment horizontal="center" vertical="center"/>
    </xf>
    <xf numFmtId="164" fontId="9" fillId="0" borderId="4" xfId="0" applyNumberFormat="1" applyFont="1" applyFill="1" applyBorder="1" applyAlignment="1">
      <alignment horizontal="center" vertical="center"/>
    </xf>
    <xf numFmtId="164" fontId="17" fillId="8" borderId="4" xfId="3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right"/>
    </xf>
    <xf numFmtId="1" fontId="0" fillId="7" borderId="4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8" fillId="0" borderId="4" xfId="0" applyFont="1" applyFill="1" applyBorder="1" applyAlignment="1">
      <alignment horizontal="center" vertical="center" wrapText="1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0" xfId="0" applyFont="1" applyFill="1" applyAlignment="1"/>
    <xf numFmtId="2" fontId="0" fillId="7" borderId="4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14" fillId="0" borderId="6" xfId="0" applyNumberFormat="1" applyFont="1" applyFill="1" applyBorder="1" applyAlignment="1">
      <alignment horizontal="center"/>
    </xf>
    <xf numFmtId="1" fontId="14" fillId="0" borderId="4" xfId="0" applyNumberFormat="1" applyFont="1" applyFill="1" applyBorder="1" applyAlignment="1">
      <alignment horizontal="center"/>
    </xf>
    <xf numFmtId="2" fontId="10" fillId="0" borderId="6" xfId="0" applyNumberFormat="1" applyFont="1" applyFill="1" applyBorder="1" applyAlignment="1">
      <alignment horizontal="center" wrapText="1"/>
    </xf>
    <xf numFmtId="0" fontId="0" fillId="0" borderId="4" xfId="0" applyFont="1" applyFill="1" applyBorder="1" applyAlignment="1"/>
    <xf numFmtId="0" fontId="0" fillId="0" borderId="4" xfId="0" applyFont="1" applyFill="1" applyBorder="1" applyAlignment="1">
      <alignment wrapText="1"/>
    </xf>
    <xf numFmtId="164" fontId="17" fillId="8" borderId="4" xfId="4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8" fillId="0" borderId="0" xfId="1" applyFont="1" applyFill="1" applyBorder="1" applyAlignment="1">
      <alignment horizontal="right" vertical="center"/>
    </xf>
    <xf numFmtId="0" fontId="19" fillId="0" borderId="0" xfId="1" applyFont="1" applyFill="1" applyBorder="1" applyAlignment="1">
      <alignment horizontal="left" vertical="center"/>
    </xf>
    <xf numFmtId="0" fontId="20" fillId="0" borderId="0" xfId="1" applyFont="1" applyFill="1" applyBorder="1" applyAlignment="1">
      <alignment horizontal="left" vertical="center"/>
    </xf>
    <xf numFmtId="2" fontId="0" fillId="0" borderId="0" xfId="0" applyNumberFormat="1" applyFont="1" applyBorder="1" applyAlignment="1">
      <alignment horizontal="center" vertical="center"/>
    </xf>
    <xf numFmtId="2" fontId="14" fillId="0" borderId="0" xfId="0" applyNumberFormat="1" applyFont="1" applyBorder="1" applyAlignment="1">
      <alignment horizontal="center"/>
    </xf>
    <xf numFmtId="1" fontId="14" fillId="0" borderId="0" xfId="0" applyNumberFormat="1" applyFont="1" applyBorder="1" applyAlignment="1">
      <alignment horizontal="center"/>
    </xf>
    <xf numFmtId="2" fontId="10" fillId="0" borderId="0" xfId="0" applyNumberFormat="1" applyFont="1" applyBorder="1" applyAlignment="1">
      <alignment horizontal="center" wrapText="1"/>
    </xf>
    <xf numFmtId="0" fontId="0" fillId="0" borderId="0" xfId="0" applyFont="1" applyBorder="1" applyAlignment="1"/>
    <xf numFmtId="0" fontId="0" fillId="0" borderId="0" xfId="0" applyFont="1" applyBorder="1" applyAlignment="1">
      <alignment wrapText="1"/>
    </xf>
    <xf numFmtId="0" fontId="20" fillId="4" borderId="0" xfId="1" applyFont="1" applyFill="1" applyBorder="1" applyAlignment="1">
      <alignment horizontal="left" vertical="center"/>
    </xf>
    <xf numFmtId="0" fontId="21" fillId="4" borderId="0" xfId="1" applyFont="1" applyFill="1" applyBorder="1" applyAlignment="1">
      <alignment horizontal="right" vertical="center"/>
    </xf>
    <xf numFmtId="0" fontId="20" fillId="6" borderId="0" xfId="1" applyFont="1" applyFill="1" applyBorder="1" applyAlignment="1">
      <alignment horizontal="left" vertical="center"/>
    </xf>
    <xf numFmtId="0" fontId="21" fillId="6" borderId="0" xfId="1" applyFont="1" applyFill="1" applyBorder="1" applyAlignment="1">
      <alignment horizontal="right" vertical="center"/>
    </xf>
    <xf numFmtId="0" fontId="11" fillId="9" borderId="4" xfId="1" applyFont="1" applyFill="1" applyBorder="1" applyAlignment="1">
      <alignment horizontal="right" vertical="center"/>
    </xf>
    <xf numFmtId="0" fontId="12" fillId="9" borderId="4" xfId="1" applyFont="1" applyFill="1" applyBorder="1" applyAlignment="1">
      <alignment horizontal="left" vertical="center"/>
    </xf>
    <xf numFmtId="0" fontId="19" fillId="9" borderId="4" xfId="1" applyFont="1" applyFill="1" applyBorder="1" applyAlignment="1">
      <alignment horizontal="center" vertical="center"/>
    </xf>
    <xf numFmtId="14" fontId="9" fillId="9" borderId="4" xfId="0" applyNumberFormat="1" applyFont="1" applyFill="1" applyBorder="1" applyAlignment="1">
      <alignment horizontal="center" wrapText="1"/>
    </xf>
    <xf numFmtId="0" fontId="10" fillId="9" borderId="4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2" fontId="14" fillId="9" borderId="4" xfId="0" applyNumberFormat="1" applyFont="1" applyFill="1" applyBorder="1" applyAlignment="1">
      <alignment horizontal="center"/>
    </xf>
    <xf numFmtId="1" fontId="14" fillId="9" borderId="4" xfId="0" applyNumberFormat="1" applyFont="1" applyFill="1" applyBorder="1" applyAlignment="1">
      <alignment horizontal="center"/>
    </xf>
    <xf numFmtId="2" fontId="10" fillId="9" borderId="4" xfId="0" applyNumberFormat="1" applyFont="1" applyFill="1" applyBorder="1" applyAlignment="1">
      <alignment horizontal="center" wrapText="1"/>
    </xf>
    <xf numFmtId="0" fontId="0" fillId="9" borderId="4" xfId="0" applyFont="1" applyFill="1" applyBorder="1" applyAlignment="1"/>
    <xf numFmtId="0" fontId="15" fillId="9" borderId="4" xfId="1" applyFont="1" applyFill="1" applyBorder="1" applyAlignment="1">
      <alignment horizontal="right" vertical="center"/>
    </xf>
    <xf numFmtId="0" fontId="12" fillId="9" borderId="4" xfId="1" applyFont="1" applyFill="1" applyBorder="1" applyAlignment="1">
      <alignment horizontal="center" vertical="center"/>
    </xf>
    <xf numFmtId="164" fontId="16" fillId="9" borderId="4" xfId="0" applyNumberFormat="1" applyFont="1" applyFill="1" applyBorder="1" applyAlignment="1">
      <alignment horizontal="center" vertical="center"/>
    </xf>
    <xf numFmtId="2" fontId="10" fillId="9" borderId="4" xfId="0" applyNumberFormat="1" applyFont="1" applyFill="1" applyBorder="1" applyAlignment="1">
      <alignment horizontal="center" vertical="center"/>
    </xf>
    <xf numFmtId="165" fontId="9" fillId="9" borderId="4" xfId="0" applyNumberFormat="1" applyFont="1" applyFill="1" applyBorder="1" applyAlignment="1">
      <alignment horizontal="center" vertical="center"/>
    </xf>
    <xf numFmtId="2" fontId="14" fillId="9" borderId="6" xfId="0" applyNumberFormat="1" applyFont="1" applyFill="1" applyBorder="1" applyAlignment="1">
      <alignment horizontal="center"/>
    </xf>
    <xf numFmtId="2" fontId="10" fillId="9" borderId="6" xfId="0" applyNumberFormat="1" applyFont="1" applyFill="1" applyBorder="1" applyAlignment="1">
      <alignment horizontal="center" wrapText="1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14" fillId="0" borderId="0" xfId="0" applyFont="1" applyAlignment="1"/>
  </cellXfs>
  <cellStyles count="5">
    <cellStyle name="Normal" xfId="0" builtinId="0"/>
    <cellStyle name="Normal 2" xfId="1"/>
    <cellStyle name="Normal 3" xfId="2"/>
    <cellStyle name="Normal 4" xfId="4"/>
    <cellStyle name="Normal 5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Radiah'sPC\Google%20Drive\My%20Folder\Company\Tadweer\Financial\2017\Inventory\Inventory%20Database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ugust"/>
      <sheetName val="Ferrus+Steel+Zinc"/>
      <sheetName val="Target Sales"/>
      <sheetName val="MOC_Output"/>
      <sheetName val="DashBoard"/>
      <sheetName val="Before Transfer"/>
      <sheetName val="Input"/>
      <sheetName val="Before Transfer_Snapshot"/>
      <sheetName val="Comparison"/>
      <sheetName val="Transfer_Details"/>
      <sheetName val="Inventory Tracking Sheet"/>
      <sheetName val="Weekly_Report_Inventory"/>
      <sheetName val="Inventory_Tree"/>
      <sheetName val="ورقة1"/>
      <sheetName val="Item_Sheet"/>
      <sheetName val="Abu Haseeb"/>
      <sheetName val="INSAAN"/>
      <sheetName val="Saudi_F&amp;D"/>
      <sheetName val="Ertiqa"/>
      <sheetName val="Check"/>
      <sheetName val="Transfer"/>
      <sheetName val="Sourc_Data2"/>
      <sheetName val="DashBoard (2)"/>
      <sheetName val="Pivot"/>
      <sheetName val="Cost of Sales"/>
      <sheetName val="Desktop"/>
      <sheetName val="ATM Machine"/>
      <sheetName val="Pivot_Report"/>
      <sheetName val="Server"/>
      <sheetName val="Composit"/>
      <sheetName val="Commission"/>
      <sheetName val="Sourc_Data"/>
      <sheetName val="Jeddah"/>
      <sheetName val="Inv. Movement"/>
      <sheetName val="Receipt Voucher"/>
    </sheetNames>
    <sheetDataSet>
      <sheetData sheetId="0">
        <row r="3">
          <cell r="B3" t="str">
            <v>January</v>
          </cell>
          <cell r="D3" t="str">
            <v>Sales</v>
          </cell>
        </row>
        <row r="4">
          <cell r="B4" t="str">
            <v>February</v>
          </cell>
          <cell r="D4" t="str">
            <v>Purchase</v>
          </cell>
        </row>
        <row r="5">
          <cell r="B5" t="str">
            <v>March</v>
          </cell>
          <cell r="D5" t="str">
            <v>Sorted</v>
          </cell>
        </row>
        <row r="6">
          <cell r="B6" t="str">
            <v>April</v>
          </cell>
          <cell r="D6" t="str">
            <v>Normal Loss</v>
          </cell>
        </row>
        <row r="7">
          <cell r="B7" t="str">
            <v>May</v>
          </cell>
        </row>
        <row r="8">
          <cell r="B8" t="str">
            <v>June</v>
          </cell>
        </row>
        <row r="9">
          <cell r="B9" t="str">
            <v>July</v>
          </cell>
        </row>
        <row r="10">
          <cell r="B10" t="str">
            <v>August</v>
          </cell>
        </row>
        <row r="11">
          <cell r="B11" t="str">
            <v>September</v>
          </cell>
        </row>
        <row r="12">
          <cell r="B12" t="str">
            <v>October</v>
          </cell>
        </row>
        <row r="13">
          <cell r="B13" t="str">
            <v>November</v>
          </cell>
        </row>
        <row r="14">
          <cell r="B14" t="str">
            <v>December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I4" t="str">
            <v>Sales</v>
          </cell>
        </row>
        <row r="5">
          <cell r="I5" t="str">
            <v>Purchase</v>
          </cell>
        </row>
        <row r="6">
          <cell r="I6" t="str">
            <v>Issue</v>
          </cell>
        </row>
        <row r="7">
          <cell r="I7" t="str">
            <v>Sorting</v>
          </cell>
        </row>
        <row r="8">
          <cell r="I8" t="str">
            <v>Dismantling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">
          <cell r="B1" t="str">
            <v>Level-2</v>
          </cell>
          <cell r="C1" t="str">
            <v>Level-3</v>
          </cell>
        </row>
        <row r="2">
          <cell r="B2" t="str">
            <v>ALLUMINIUM</v>
          </cell>
          <cell r="C2" t="str">
            <v>EXT-TREAD-PURE</v>
          </cell>
        </row>
        <row r="3">
          <cell r="C3" t="str">
            <v>EXT-TREAD-NOT PURE</v>
          </cell>
        </row>
        <row r="4">
          <cell r="C4" t="str">
            <v>TELIC</v>
          </cell>
        </row>
        <row r="5">
          <cell r="C5" t="str">
            <v>TAINT TABOR</v>
          </cell>
        </row>
        <row r="6">
          <cell r="C6" t="str">
            <v>LITHO SHEET</v>
          </cell>
        </row>
        <row r="8">
          <cell r="B8" t="str">
            <v>COPPER</v>
          </cell>
          <cell r="C8" t="str">
            <v>COPPER-HONEY PURE</v>
          </cell>
        </row>
        <row r="9">
          <cell r="C9" t="str">
            <v>COPPER-HONEY NOT PURE</v>
          </cell>
        </row>
        <row r="10">
          <cell r="C10" t="str">
            <v>COPPER- RED</v>
          </cell>
        </row>
        <row r="12">
          <cell r="B12" t="str">
            <v>STEEL</v>
          </cell>
          <cell r="C12" t="str">
            <v>SS314</v>
          </cell>
        </row>
        <row r="13">
          <cell r="C13" t="str">
            <v>SS304</v>
          </cell>
        </row>
        <row r="15">
          <cell r="B15" t="str">
            <v>ZINC</v>
          </cell>
        </row>
        <row r="16">
          <cell r="B16" t="str">
            <v>FERRUS</v>
          </cell>
          <cell r="C16" t="str">
            <v>FE LIGHT</v>
          </cell>
        </row>
        <row r="17">
          <cell r="C17" t="str">
            <v>HMS</v>
          </cell>
        </row>
        <row r="18">
          <cell r="B18" t="str">
            <v>MIXED METAL</v>
          </cell>
        </row>
        <row r="20">
          <cell r="B20" t="str">
            <v>DESKTOP</v>
          </cell>
          <cell r="C20" t="str">
            <v>HARD DISK-DESKTOP</v>
          </cell>
        </row>
        <row r="21">
          <cell r="C21" t="str">
            <v>BOARD-DESKTOP</v>
          </cell>
        </row>
        <row r="22">
          <cell r="B22" t="str">
            <v>LAPTOP</v>
          </cell>
          <cell r="C22" t="str">
            <v>HARD DISK-LABPTOP</v>
          </cell>
        </row>
        <row r="23">
          <cell r="C23" t="str">
            <v>BOARD-LAPTOP</v>
          </cell>
        </row>
        <row r="24">
          <cell r="B24" t="str">
            <v>SCREEN</v>
          </cell>
          <cell r="C24" t="str">
            <v>SCREEN-17"</v>
          </cell>
        </row>
        <row r="25">
          <cell r="C25" t="str">
            <v>SCREEN-21"</v>
          </cell>
        </row>
        <row r="26">
          <cell r="C26" t="str">
            <v>SCREEN-32"</v>
          </cell>
        </row>
        <row r="27">
          <cell r="C27" t="str">
            <v>SCREEN-42"</v>
          </cell>
        </row>
        <row r="28">
          <cell r="B28" t="str">
            <v>DVD</v>
          </cell>
        </row>
        <row r="29">
          <cell r="B29" t="str">
            <v>SERVER</v>
          </cell>
        </row>
        <row r="30">
          <cell r="B30" t="str">
            <v>DATA CENTER</v>
          </cell>
        </row>
        <row r="31">
          <cell r="B31" t="str">
            <v>SWITCH</v>
          </cell>
        </row>
        <row r="32">
          <cell r="B32" t="str">
            <v>PRINTER</v>
          </cell>
        </row>
        <row r="33">
          <cell r="B33" t="str">
            <v>SCANNER</v>
          </cell>
        </row>
        <row r="34">
          <cell r="B34" t="str">
            <v>POWER SUPPLY</v>
          </cell>
        </row>
        <row r="35">
          <cell r="B35" t="str">
            <v>MIXED IT</v>
          </cell>
        </row>
        <row r="36">
          <cell r="B36" t="str">
            <v>AIR CONDITION- WINDOW</v>
          </cell>
        </row>
        <row r="37">
          <cell r="B37" t="str">
            <v>AIR CONDITION- SPLIT</v>
          </cell>
        </row>
        <row r="38">
          <cell r="B38" t="str">
            <v>REFRIGERATOR</v>
          </cell>
        </row>
        <row r="39">
          <cell r="B39" t="str">
            <v>MOTOR</v>
          </cell>
        </row>
        <row r="40">
          <cell r="B40" t="str">
            <v>BATTERIES</v>
          </cell>
        </row>
        <row r="41">
          <cell r="B41" t="str">
            <v>MIXED ELECTRONICS</v>
          </cell>
        </row>
        <row r="44">
          <cell r="B44" t="str">
            <v>PLASTIC</v>
          </cell>
        </row>
        <row r="45">
          <cell r="B45" t="str">
            <v>GLASS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7"/>
  <sheetViews>
    <sheetView tabSelected="1" zoomScale="70" zoomScaleNormal="70" zoomScaleSheetLayoutView="40" workbookViewId="0">
      <pane xSplit="3" ySplit="2" topLeftCell="D51" activePane="bottomRight" state="frozen"/>
      <selection pane="topRight" activeCell="C1" sqref="C1"/>
      <selection pane="bottomLeft" activeCell="A3" sqref="A3"/>
      <selection pane="bottomRight" activeCell="D81" sqref="D81"/>
    </sheetView>
  </sheetViews>
  <sheetFormatPr defaultColWidth="9.140625" defaultRowHeight="20.25" x14ac:dyDescent="0.3"/>
  <cols>
    <col min="1" max="1" width="12.5703125" style="1" customWidth="1"/>
    <col min="2" max="2" width="9.140625" style="1"/>
    <col min="3" max="3" width="25.140625" style="2" bestFit="1" customWidth="1"/>
    <col min="4" max="4" width="59.7109375" style="123" customWidth="1"/>
    <col min="5" max="5" width="12.140625" style="124" bestFit="1" customWidth="1"/>
    <col min="6" max="6" width="17.42578125" style="7" bestFit="1" customWidth="1"/>
    <col min="7" max="7" width="9.140625" style="125"/>
    <col min="8" max="10" width="10.5703125" style="7" bestFit="1" customWidth="1"/>
    <col min="11" max="22" width="9.140625" style="7"/>
    <col min="23" max="23" width="23.140625" style="7" bestFit="1" customWidth="1"/>
    <col min="24" max="24" width="14.28515625" style="8" bestFit="1" customWidth="1"/>
    <col min="25" max="25" width="8.28515625" style="8" bestFit="1" customWidth="1"/>
    <col min="26" max="26" width="9.140625" style="8"/>
    <col min="27" max="27" width="36.28515625" style="7" bestFit="1" customWidth="1"/>
    <col min="28" max="16384" width="9.140625" style="7"/>
  </cols>
  <sheetData>
    <row r="1" spans="1:27" ht="18" customHeight="1" x14ac:dyDescent="0.2">
      <c r="D1" s="3" t="s">
        <v>0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</row>
    <row r="2" spans="1:27" ht="76.5" x14ac:dyDescent="0.2">
      <c r="A2" s="9" t="s">
        <v>1</v>
      </c>
      <c r="B2" s="10" t="s">
        <v>2</v>
      </c>
      <c r="C2" s="11" t="s">
        <v>3</v>
      </c>
      <c r="D2" s="12" t="s">
        <v>4</v>
      </c>
      <c r="E2" s="13" t="s">
        <v>5</v>
      </c>
      <c r="F2" s="14" t="s">
        <v>6</v>
      </c>
      <c r="G2" s="15" t="s">
        <v>7</v>
      </c>
      <c r="H2" s="16" t="s">
        <v>8</v>
      </c>
      <c r="I2" s="16" t="s">
        <v>9</v>
      </c>
      <c r="J2" s="16" t="s">
        <v>10</v>
      </c>
      <c r="K2" s="16" t="s">
        <v>11</v>
      </c>
      <c r="L2" s="16" t="s">
        <v>12</v>
      </c>
      <c r="M2" s="16" t="s">
        <v>13</v>
      </c>
      <c r="N2" s="16" t="s">
        <v>14</v>
      </c>
      <c r="O2" s="16" t="s">
        <v>15</v>
      </c>
      <c r="P2" s="16" t="s">
        <v>16</v>
      </c>
      <c r="Q2" s="16" t="s">
        <v>17</v>
      </c>
      <c r="R2" s="16" t="s">
        <v>18</v>
      </c>
      <c r="S2" s="16" t="s">
        <v>19</v>
      </c>
      <c r="T2" s="17" t="s">
        <v>20</v>
      </c>
      <c r="U2" s="17" t="s">
        <v>21</v>
      </c>
      <c r="V2" s="17" t="s">
        <v>22</v>
      </c>
      <c r="W2" s="18" t="s">
        <v>23</v>
      </c>
      <c r="X2" s="19" t="s">
        <v>24</v>
      </c>
      <c r="Y2" s="19" t="s">
        <v>25</v>
      </c>
      <c r="Z2" s="19" t="s">
        <v>26</v>
      </c>
    </row>
    <row r="3" spans="1:27" ht="21" x14ac:dyDescent="0.2">
      <c r="A3" s="20" t="s">
        <v>27</v>
      </c>
      <c r="B3" s="10">
        <v>1</v>
      </c>
      <c r="C3" s="21" t="s">
        <v>28</v>
      </c>
      <c r="D3" s="22" t="s">
        <v>29</v>
      </c>
      <c r="E3" s="23" t="s">
        <v>30</v>
      </c>
      <c r="F3" s="24">
        <v>42005</v>
      </c>
      <c r="G3" s="25">
        <v>66.680000000000007</v>
      </c>
      <c r="H3" s="26">
        <v>1.83</v>
      </c>
      <c r="I3" s="26">
        <v>1.83</v>
      </c>
      <c r="J3" s="26">
        <v>1.83</v>
      </c>
      <c r="K3" s="26">
        <v>1.83</v>
      </c>
      <c r="L3" s="26">
        <v>1.83</v>
      </c>
      <c r="M3" s="26">
        <v>1.83</v>
      </c>
      <c r="N3" s="26">
        <v>1.83</v>
      </c>
      <c r="O3" s="26">
        <v>1.83</v>
      </c>
      <c r="P3" s="26">
        <v>1.83</v>
      </c>
      <c r="Q3" s="26">
        <v>1.83</v>
      </c>
      <c r="R3" s="26">
        <v>1.83</v>
      </c>
      <c r="S3" s="26">
        <v>1.83</v>
      </c>
      <c r="T3" s="27">
        <f>SUM(G3:K3)</f>
        <v>74</v>
      </c>
      <c r="U3" s="28">
        <v>0</v>
      </c>
      <c r="V3" s="29">
        <f t="shared" ref="V3:V66" si="0">(T3-U3)</f>
        <v>74</v>
      </c>
      <c r="W3" s="30"/>
      <c r="X3" s="31"/>
      <c r="Y3" s="31"/>
      <c r="Z3" s="31"/>
    </row>
    <row r="4" spans="1:27" ht="21" x14ac:dyDescent="0.2">
      <c r="A4" s="20" t="s">
        <v>31</v>
      </c>
      <c r="B4" s="10">
        <v>2</v>
      </c>
      <c r="C4" s="21" t="s">
        <v>32</v>
      </c>
      <c r="D4" s="32" t="s">
        <v>33</v>
      </c>
      <c r="E4" s="23" t="s">
        <v>30</v>
      </c>
      <c r="F4" s="33">
        <v>42125</v>
      </c>
      <c r="G4" s="25">
        <v>59.52</v>
      </c>
      <c r="H4" s="26">
        <v>1.83</v>
      </c>
      <c r="I4" s="26">
        <v>1.83</v>
      </c>
      <c r="J4" s="26">
        <v>1.83</v>
      </c>
      <c r="K4" s="26">
        <v>1.83</v>
      </c>
      <c r="L4" s="26">
        <v>1.83</v>
      </c>
      <c r="M4" s="26">
        <v>1.83</v>
      </c>
      <c r="N4" s="26">
        <v>1.83</v>
      </c>
      <c r="O4" s="26">
        <v>1.83</v>
      </c>
      <c r="P4" s="26">
        <v>1.83</v>
      </c>
      <c r="Q4" s="26">
        <v>1.83</v>
      </c>
      <c r="R4" s="26">
        <v>1.83</v>
      </c>
      <c r="S4" s="26">
        <v>1.83</v>
      </c>
      <c r="T4" s="27">
        <f>SUM(G4:K4)</f>
        <v>66.84</v>
      </c>
      <c r="U4" s="34">
        <v>1</v>
      </c>
      <c r="V4" s="29">
        <f t="shared" si="0"/>
        <v>65.84</v>
      </c>
      <c r="W4" s="30"/>
      <c r="X4" s="31"/>
      <c r="Y4" s="31"/>
      <c r="Z4" s="31"/>
      <c r="AA4" s="7" t="s">
        <v>34</v>
      </c>
    </row>
    <row r="5" spans="1:27" ht="21" x14ac:dyDescent="0.2">
      <c r="A5" s="20" t="s">
        <v>35</v>
      </c>
      <c r="B5" s="10">
        <v>3</v>
      </c>
      <c r="C5" s="35" t="s">
        <v>36</v>
      </c>
      <c r="D5" s="32" t="s">
        <v>37</v>
      </c>
      <c r="E5" s="36" t="s">
        <v>38</v>
      </c>
      <c r="F5" s="37">
        <v>42313</v>
      </c>
      <c r="G5" s="38">
        <v>39.299999999999997</v>
      </c>
      <c r="H5" s="39">
        <f t="shared" ref="H5:S5" si="1">18/12</f>
        <v>1.5</v>
      </c>
      <c r="I5" s="39">
        <f t="shared" si="1"/>
        <v>1.5</v>
      </c>
      <c r="J5" s="39">
        <f t="shared" si="1"/>
        <v>1.5</v>
      </c>
      <c r="K5" s="39">
        <f t="shared" si="1"/>
        <v>1.5</v>
      </c>
      <c r="L5" s="39">
        <f t="shared" si="1"/>
        <v>1.5</v>
      </c>
      <c r="M5" s="39">
        <f t="shared" si="1"/>
        <v>1.5</v>
      </c>
      <c r="N5" s="39">
        <f t="shared" si="1"/>
        <v>1.5</v>
      </c>
      <c r="O5" s="39">
        <f t="shared" si="1"/>
        <v>1.5</v>
      </c>
      <c r="P5" s="39">
        <f t="shared" si="1"/>
        <v>1.5</v>
      </c>
      <c r="Q5" s="39">
        <f t="shared" si="1"/>
        <v>1.5</v>
      </c>
      <c r="R5" s="39">
        <f t="shared" si="1"/>
        <v>1.5</v>
      </c>
      <c r="S5" s="39">
        <f t="shared" si="1"/>
        <v>1.5</v>
      </c>
      <c r="T5" s="27">
        <f>SUM(G5:K5)</f>
        <v>45.3</v>
      </c>
      <c r="U5" s="34">
        <v>0</v>
      </c>
      <c r="V5" s="29">
        <f t="shared" si="0"/>
        <v>45.3</v>
      </c>
      <c r="W5" s="30"/>
      <c r="X5" s="31"/>
      <c r="Y5" s="31"/>
      <c r="Z5" s="31"/>
    </row>
    <row r="6" spans="1:27" ht="51" x14ac:dyDescent="0.2">
      <c r="A6" s="20" t="s">
        <v>39</v>
      </c>
      <c r="B6" s="10">
        <v>4</v>
      </c>
      <c r="C6" s="40" t="s">
        <v>40</v>
      </c>
      <c r="D6" s="32" t="s">
        <v>41</v>
      </c>
      <c r="E6" s="23" t="s">
        <v>42</v>
      </c>
      <c r="F6" s="33">
        <v>42461</v>
      </c>
      <c r="G6" s="25">
        <v>31.9</v>
      </c>
      <c r="H6" s="39">
        <f>18/12</f>
        <v>1.5</v>
      </c>
      <c r="I6" s="39">
        <f>18/12</f>
        <v>1.5</v>
      </c>
      <c r="J6" s="39">
        <f>18/12</f>
        <v>1.5</v>
      </c>
      <c r="K6" s="39">
        <f>18/12</f>
        <v>1.5</v>
      </c>
      <c r="L6" s="39">
        <f>(1.5/30)*5</f>
        <v>0.25</v>
      </c>
      <c r="M6" s="41">
        <v>0</v>
      </c>
      <c r="N6" s="41">
        <v>0</v>
      </c>
      <c r="O6" s="41">
        <v>0</v>
      </c>
      <c r="P6" s="41">
        <v>0</v>
      </c>
      <c r="Q6" s="41">
        <v>0</v>
      </c>
      <c r="R6" s="41">
        <v>0</v>
      </c>
      <c r="S6" s="41">
        <v>0</v>
      </c>
      <c r="T6" s="42">
        <f>SUM(G6:L6)</f>
        <v>38.15</v>
      </c>
      <c r="U6" s="43">
        <f>(18+6+12)</f>
        <v>36</v>
      </c>
      <c r="V6" s="44">
        <f t="shared" si="0"/>
        <v>2.1499999999999986</v>
      </c>
      <c r="W6" s="26"/>
      <c r="X6" s="45" t="s">
        <v>43</v>
      </c>
      <c r="Y6" s="46" t="s">
        <v>44</v>
      </c>
      <c r="Z6" s="45" t="s">
        <v>45</v>
      </c>
      <c r="AA6" s="47"/>
    </row>
    <row r="7" spans="1:27" ht="38.25" x14ac:dyDescent="0.2">
      <c r="A7" s="20" t="s">
        <v>46</v>
      </c>
      <c r="B7" s="10">
        <v>5</v>
      </c>
      <c r="C7" s="48" t="s">
        <v>47</v>
      </c>
      <c r="D7" s="49" t="s">
        <v>48</v>
      </c>
      <c r="E7" s="36" t="s">
        <v>38</v>
      </c>
      <c r="F7" s="33">
        <v>42461</v>
      </c>
      <c r="G7" s="38">
        <v>31.9</v>
      </c>
      <c r="H7" s="39">
        <f>18/12</f>
        <v>1.5</v>
      </c>
      <c r="I7" s="39">
        <f>18/12</f>
        <v>1.5</v>
      </c>
      <c r="J7" s="39">
        <f>18/12</f>
        <v>1.5</v>
      </c>
      <c r="K7" s="39">
        <f>(1.5/30)*14</f>
        <v>0.70000000000000007</v>
      </c>
      <c r="L7" s="41">
        <v>0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41">
        <v>0</v>
      </c>
      <c r="S7" s="41">
        <v>0</v>
      </c>
      <c r="T7" s="42">
        <f>SUM(G7:K7)</f>
        <v>37.1</v>
      </c>
      <c r="U7" s="25">
        <v>30.53</v>
      </c>
      <c r="V7" s="44">
        <f t="shared" si="0"/>
        <v>6.57</v>
      </c>
      <c r="W7" s="50" t="s">
        <v>49</v>
      </c>
      <c r="X7" s="31" t="s">
        <v>50</v>
      </c>
      <c r="Y7" s="31"/>
      <c r="Z7" s="31"/>
      <c r="AA7" s="47"/>
    </row>
    <row r="8" spans="1:27" ht="21" x14ac:dyDescent="0.2">
      <c r="A8" s="20" t="s">
        <v>51</v>
      </c>
      <c r="B8" s="10">
        <v>6</v>
      </c>
      <c r="C8" s="51" t="s">
        <v>52</v>
      </c>
      <c r="D8" s="52" t="s">
        <v>53</v>
      </c>
      <c r="E8" s="53" t="s">
        <v>38</v>
      </c>
      <c r="F8" s="54">
        <v>42491</v>
      </c>
      <c r="G8" s="55">
        <v>0</v>
      </c>
      <c r="H8" s="56">
        <v>0</v>
      </c>
      <c r="I8" s="56">
        <v>0</v>
      </c>
      <c r="J8" s="56">
        <v>0</v>
      </c>
      <c r="K8" s="56">
        <v>0</v>
      </c>
      <c r="L8" s="56">
        <v>0</v>
      </c>
      <c r="M8" s="56">
        <v>0</v>
      </c>
      <c r="N8" s="56">
        <v>0</v>
      </c>
      <c r="O8" s="56">
        <v>0</v>
      </c>
      <c r="P8" s="56">
        <v>0</v>
      </c>
      <c r="Q8" s="56">
        <v>0</v>
      </c>
      <c r="R8" s="56">
        <v>0</v>
      </c>
      <c r="S8" s="56">
        <v>0</v>
      </c>
      <c r="T8" s="27">
        <f>SUM(G8:J8)</f>
        <v>0</v>
      </c>
      <c r="U8" s="34">
        <v>0</v>
      </c>
      <c r="V8" s="29">
        <f t="shared" si="0"/>
        <v>0</v>
      </c>
      <c r="W8" s="57" t="s">
        <v>54</v>
      </c>
      <c r="X8" s="31"/>
      <c r="Y8" s="31"/>
      <c r="Z8" s="31"/>
    </row>
    <row r="9" spans="1:27" ht="25.5" x14ac:dyDescent="0.2">
      <c r="A9" s="20" t="s">
        <v>55</v>
      </c>
      <c r="B9" s="10">
        <v>7</v>
      </c>
      <c r="C9" s="21" t="s">
        <v>56</v>
      </c>
      <c r="D9" s="32" t="s">
        <v>57</v>
      </c>
      <c r="E9" s="23" t="s">
        <v>38</v>
      </c>
      <c r="F9" s="37">
        <v>42554</v>
      </c>
      <c r="G9" s="25">
        <v>33.31</v>
      </c>
      <c r="H9" s="26">
        <v>1.83</v>
      </c>
      <c r="I9" s="26">
        <v>1.83</v>
      </c>
      <c r="J9" s="26">
        <v>1.83</v>
      </c>
      <c r="K9" s="26">
        <v>1.83</v>
      </c>
      <c r="L9" s="26">
        <v>1.83</v>
      </c>
      <c r="M9" s="26">
        <v>1.83</v>
      </c>
      <c r="N9" s="26">
        <v>1.83</v>
      </c>
      <c r="O9" s="26">
        <v>1.83</v>
      </c>
      <c r="P9" s="26">
        <v>1.83</v>
      </c>
      <c r="Q9" s="26">
        <v>1.83</v>
      </c>
      <c r="R9" s="26">
        <v>1.83</v>
      </c>
      <c r="S9" s="26">
        <v>1.83</v>
      </c>
      <c r="T9" s="27">
        <f>SUM(G9:K9)</f>
        <v>40.629999999999995</v>
      </c>
      <c r="U9" s="34">
        <v>2</v>
      </c>
      <c r="V9" s="29">
        <f t="shared" si="0"/>
        <v>38.629999999999995</v>
      </c>
      <c r="W9" s="30"/>
      <c r="X9" s="31" t="s">
        <v>58</v>
      </c>
      <c r="Y9" s="31" t="s">
        <v>59</v>
      </c>
      <c r="Z9" s="31" t="s">
        <v>60</v>
      </c>
      <c r="AA9" s="47"/>
    </row>
    <row r="10" spans="1:27" ht="21" x14ac:dyDescent="0.2">
      <c r="A10" s="20" t="s">
        <v>61</v>
      </c>
      <c r="B10" s="10">
        <v>8</v>
      </c>
      <c r="C10" s="58" t="s">
        <v>62</v>
      </c>
      <c r="D10" s="32" t="s">
        <v>63</v>
      </c>
      <c r="E10" s="23" t="s">
        <v>64</v>
      </c>
      <c r="F10" s="33">
        <v>42561</v>
      </c>
      <c r="G10" s="25">
        <v>32.880000000000003</v>
      </c>
      <c r="H10" s="26">
        <v>1.83</v>
      </c>
      <c r="I10" s="26">
        <v>1.83</v>
      </c>
      <c r="J10" s="26">
        <v>1.83</v>
      </c>
      <c r="K10" s="26">
        <v>1.83</v>
      </c>
      <c r="L10" s="26">
        <v>1.83</v>
      </c>
      <c r="M10" s="26">
        <v>1.83</v>
      </c>
      <c r="N10" s="26">
        <v>1.83</v>
      </c>
      <c r="O10" s="26">
        <v>1.83</v>
      </c>
      <c r="P10" s="26">
        <v>1.83</v>
      </c>
      <c r="Q10" s="26">
        <v>1.83</v>
      </c>
      <c r="R10" s="26">
        <v>1.83</v>
      </c>
      <c r="S10" s="26">
        <v>1.83</v>
      </c>
      <c r="T10" s="27">
        <f>SUM(G10:L10)</f>
        <v>42.029999999999994</v>
      </c>
      <c r="U10" s="34">
        <v>33</v>
      </c>
      <c r="V10" s="29">
        <f t="shared" si="0"/>
        <v>9.029999999999994</v>
      </c>
      <c r="W10" s="30"/>
      <c r="X10" s="31"/>
      <c r="Y10" s="31"/>
      <c r="Z10" s="31"/>
      <c r="AA10" s="47"/>
    </row>
    <row r="11" spans="1:27" ht="21" x14ac:dyDescent="0.2">
      <c r="A11" s="20" t="s">
        <v>65</v>
      </c>
      <c r="B11" s="10">
        <v>9</v>
      </c>
      <c r="C11" s="58" t="s">
        <v>66</v>
      </c>
      <c r="D11" s="32" t="s">
        <v>67</v>
      </c>
      <c r="E11" s="23" t="s">
        <v>64</v>
      </c>
      <c r="F11" s="33">
        <v>42697</v>
      </c>
      <c r="G11" s="25">
        <v>20.100000000000001</v>
      </c>
      <c r="H11" s="39">
        <f t="shared" ref="H11:S14" si="2">18/12</f>
        <v>1.5</v>
      </c>
      <c r="I11" s="39">
        <f t="shared" si="2"/>
        <v>1.5</v>
      </c>
      <c r="J11" s="39">
        <f t="shared" si="2"/>
        <v>1.5</v>
      </c>
      <c r="K11" s="39">
        <f t="shared" si="2"/>
        <v>1.5</v>
      </c>
      <c r="L11" s="39">
        <f t="shared" si="2"/>
        <v>1.5</v>
      </c>
      <c r="M11" s="39">
        <f t="shared" si="2"/>
        <v>1.5</v>
      </c>
      <c r="N11" s="39">
        <f t="shared" si="2"/>
        <v>1.5</v>
      </c>
      <c r="O11" s="39">
        <f t="shared" si="2"/>
        <v>1.5</v>
      </c>
      <c r="P11" s="39">
        <f t="shared" si="2"/>
        <v>1.5</v>
      </c>
      <c r="Q11" s="39">
        <f t="shared" si="2"/>
        <v>1.5</v>
      </c>
      <c r="R11" s="39">
        <f t="shared" si="2"/>
        <v>1.5</v>
      </c>
      <c r="S11" s="39">
        <f t="shared" si="2"/>
        <v>1.5</v>
      </c>
      <c r="T11" s="27">
        <f>SUM(G11:J11)</f>
        <v>24.6</v>
      </c>
      <c r="U11" s="34">
        <v>21</v>
      </c>
      <c r="V11" s="29">
        <f t="shared" si="0"/>
        <v>3.6000000000000014</v>
      </c>
      <c r="W11" s="30"/>
      <c r="X11" s="31"/>
      <c r="Y11" s="31"/>
      <c r="Z11" s="31"/>
      <c r="AA11" s="47"/>
    </row>
    <row r="12" spans="1:27" ht="21" x14ac:dyDescent="0.2">
      <c r="A12" s="20" t="s">
        <v>68</v>
      </c>
      <c r="B12" s="10">
        <v>10</v>
      </c>
      <c r="C12" s="35" t="s">
        <v>69</v>
      </c>
      <c r="D12" s="32" t="s">
        <v>70</v>
      </c>
      <c r="E12" s="23" t="s">
        <v>64</v>
      </c>
      <c r="F12" s="37">
        <v>42750</v>
      </c>
      <c r="G12" s="25">
        <v>17.45</v>
      </c>
      <c r="H12" s="39">
        <f t="shared" si="2"/>
        <v>1.5</v>
      </c>
      <c r="I12" s="39">
        <f t="shared" si="2"/>
        <v>1.5</v>
      </c>
      <c r="J12" s="39">
        <f t="shared" si="2"/>
        <v>1.5</v>
      </c>
      <c r="K12" s="39">
        <f t="shared" si="2"/>
        <v>1.5</v>
      </c>
      <c r="L12" s="39">
        <f t="shared" si="2"/>
        <v>1.5</v>
      </c>
      <c r="M12" s="39">
        <f t="shared" si="2"/>
        <v>1.5</v>
      </c>
      <c r="N12" s="39">
        <f t="shared" si="2"/>
        <v>1.5</v>
      </c>
      <c r="O12" s="39">
        <f t="shared" si="2"/>
        <v>1.5</v>
      </c>
      <c r="P12" s="39">
        <f t="shared" si="2"/>
        <v>1.5</v>
      </c>
      <c r="Q12" s="39">
        <f t="shared" si="2"/>
        <v>1.5</v>
      </c>
      <c r="R12" s="39">
        <f t="shared" si="2"/>
        <v>1.5</v>
      </c>
      <c r="S12" s="39">
        <f t="shared" si="2"/>
        <v>1.5</v>
      </c>
      <c r="T12" s="27">
        <f>SUM(G12:J12)</f>
        <v>21.95</v>
      </c>
      <c r="U12" s="34">
        <v>0</v>
      </c>
      <c r="V12" s="29">
        <f t="shared" si="0"/>
        <v>21.95</v>
      </c>
      <c r="W12" s="30"/>
      <c r="X12" s="31"/>
      <c r="Y12" s="31"/>
      <c r="Z12" s="31"/>
    </row>
    <row r="13" spans="1:27" ht="21" x14ac:dyDescent="0.2">
      <c r="A13" s="20" t="s">
        <v>71</v>
      </c>
      <c r="B13" s="10">
        <v>11</v>
      </c>
      <c r="C13" s="35" t="s">
        <v>72</v>
      </c>
      <c r="D13" s="32" t="s">
        <v>73</v>
      </c>
      <c r="E13" s="23" t="s">
        <v>64</v>
      </c>
      <c r="F13" s="37">
        <v>42760</v>
      </c>
      <c r="G13" s="25">
        <v>16.95</v>
      </c>
      <c r="H13" s="39">
        <f t="shared" si="2"/>
        <v>1.5</v>
      </c>
      <c r="I13" s="39">
        <f t="shared" si="2"/>
        <v>1.5</v>
      </c>
      <c r="J13" s="39">
        <f t="shared" si="2"/>
        <v>1.5</v>
      </c>
      <c r="K13" s="39">
        <f t="shared" si="2"/>
        <v>1.5</v>
      </c>
      <c r="L13" s="39">
        <f t="shared" si="2"/>
        <v>1.5</v>
      </c>
      <c r="M13" s="39">
        <f t="shared" si="2"/>
        <v>1.5</v>
      </c>
      <c r="N13" s="39">
        <f t="shared" si="2"/>
        <v>1.5</v>
      </c>
      <c r="O13" s="39">
        <f t="shared" si="2"/>
        <v>1.5</v>
      </c>
      <c r="P13" s="39">
        <f t="shared" si="2"/>
        <v>1.5</v>
      </c>
      <c r="Q13" s="39">
        <f t="shared" si="2"/>
        <v>1.5</v>
      </c>
      <c r="R13" s="39">
        <f t="shared" si="2"/>
        <v>1.5</v>
      </c>
      <c r="S13" s="39">
        <f t="shared" si="2"/>
        <v>1.5</v>
      </c>
      <c r="T13" s="27">
        <f>SUM(G13:J13)</f>
        <v>21.45</v>
      </c>
      <c r="U13" s="34">
        <v>0</v>
      </c>
      <c r="V13" s="29">
        <f t="shared" si="0"/>
        <v>21.45</v>
      </c>
      <c r="W13" s="30"/>
      <c r="X13" s="31"/>
      <c r="Y13" s="31"/>
      <c r="Z13" s="31"/>
    </row>
    <row r="14" spans="1:27" ht="21" x14ac:dyDescent="0.2">
      <c r="A14" s="20" t="s">
        <v>74</v>
      </c>
      <c r="B14" s="10">
        <v>12</v>
      </c>
      <c r="C14" s="35" t="s">
        <v>75</v>
      </c>
      <c r="D14" s="32" t="s">
        <v>76</v>
      </c>
      <c r="E14" s="59" t="s">
        <v>64</v>
      </c>
      <c r="F14" s="37">
        <v>42791</v>
      </c>
      <c r="G14" s="25">
        <v>15.4</v>
      </c>
      <c r="H14" s="39">
        <f t="shared" si="2"/>
        <v>1.5</v>
      </c>
      <c r="I14" s="39">
        <f t="shared" si="2"/>
        <v>1.5</v>
      </c>
      <c r="J14" s="39">
        <f t="shared" si="2"/>
        <v>1.5</v>
      </c>
      <c r="K14" s="39">
        <f t="shared" si="2"/>
        <v>1.5</v>
      </c>
      <c r="L14" s="39">
        <f t="shared" si="2"/>
        <v>1.5</v>
      </c>
      <c r="M14" s="39">
        <f t="shared" si="2"/>
        <v>1.5</v>
      </c>
      <c r="N14" s="39">
        <f t="shared" si="2"/>
        <v>1.5</v>
      </c>
      <c r="O14" s="39">
        <f t="shared" si="2"/>
        <v>1.5</v>
      </c>
      <c r="P14" s="39">
        <f t="shared" si="2"/>
        <v>1.5</v>
      </c>
      <c r="Q14" s="39">
        <f t="shared" si="2"/>
        <v>1.5</v>
      </c>
      <c r="R14" s="39">
        <f t="shared" si="2"/>
        <v>1.5</v>
      </c>
      <c r="S14" s="39">
        <f t="shared" si="2"/>
        <v>1.5</v>
      </c>
      <c r="T14" s="27">
        <f>SUM(G14:J14)</f>
        <v>19.899999999999999</v>
      </c>
      <c r="U14" s="34">
        <v>0</v>
      </c>
      <c r="V14" s="29">
        <f t="shared" si="0"/>
        <v>19.899999999999999</v>
      </c>
      <c r="W14" s="30"/>
      <c r="X14" s="31"/>
      <c r="Y14" s="31"/>
      <c r="Z14" s="31"/>
    </row>
    <row r="15" spans="1:27" ht="38.25" x14ac:dyDescent="0.2">
      <c r="A15" s="20" t="s">
        <v>77</v>
      </c>
      <c r="B15" s="10">
        <v>13</v>
      </c>
      <c r="C15" s="60" t="s">
        <v>78</v>
      </c>
      <c r="D15" s="61" t="s">
        <v>79</v>
      </c>
      <c r="E15" s="59" t="s">
        <v>38</v>
      </c>
      <c r="F15" s="33">
        <v>42808</v>
      </c>
      <c r="G15" s="38">
        <v>14.55</v>
      </c>
      <c r="H15" s="39">
        <f>18/12</f>
        <v>1.5</v>
      </c>
      <c r="I15" s="39">
        <v>1.25</v>
      </c>
      <c r="J15" s="39">
        <v>1.25</v>
      </c>
      <c r="K15" s="39">
        <v>1.25</v>
      </c>
      <c r="L15" s="39">
        <v>1.25</v>
      </c>
      <c r="M15" s="39">
        <v>1.25</v>
      </c>
      <c r="N15" s="39">
        <v>1.25</v>
      </c>
      <c r="O15" s="39">
        <v>1.25</v>
      </c>
      <c r="P15" s="39">
        <v>1.25</v>
      </c>
      <c r="Q15" s="39">
        <v>1.25</v>
      </c>
      <c r="R15" s="39">
        <v>1.25</v>
      </c>
      <c r="S15" s="39">
        <v>1.25</v>
      </c>
      <c r="T15" s="42">
        <f>SUM(G15:K15)</f>
        <v>19.8</v>
      </c>
      <c r="U15" s="43">
        <v>3</v>
      </c>
      <c r="V15" s="44">
        <f t="shared" si="0"/>
        <v>16.8</v>
      </c>
      <c r="W15" s="62"/>
      <c r="X15" s="63" t="s">
        <v>80</v>
      </c>
      <c r="Y15" s="63" t="s">
        <v>81</v>
      </c>
      <c r="Z15" s="63" t="s">
        <v>82</v>
      </c>
      <c r="AA15" s="47"/>
    </row>
    <row r="16" spans="1:27" ht="21" x14ac:dyDescent="0.2">
      <c r="A16" s="20" t="s">
        <v>83</v>
      </c>
      <c r="B16" s="10">
        <v>14</v>
      </c>
      <c r="C16" s="21" t="s">
        <v>84</v>
      </c>
      <c r="D16" s="61" t="s">
        <v>85</v>
      </c>
      <c r="E16" s="59" t="s">
        <v>38</v>
      </c>
      <c r="F16" s="37">
        <v>42821</v>
      </c>
      <c r="G16" s="38">
        <v>13.9</v>
      </c>
      <c r="H16" s="39">
        <f>18/12</f>
        <v>1.5</v>
      </c>
      <c r="I16" s="39">
        <f t="shared" ref="I16:S16" si="3">18/12</f>
        <v>1.5</v>
      </c>
      <c r="J16" s="39">
        <f t="shared" si="3"/>
        <v>1.5</v>
      </c>
      <c r="K16" s="39">
        <f t="shared" si="3"/>
        <v>1.5</v>
      </c>
      <c r="L16" s="39">
        <f t="shared" si="3"/>
        <v>1.5</v>
      </c>
      <c r="M16" s="39">
        <f t="shared" si="3"/>
        <v>1.5</v>
      </c>
      <c r="N16" s="39">
        <f t="shared" si="3"/>
        <v>1.5</v>
      </c>
      <c r="O16" s="39">
        <f t="shared" si="3"/>
        <v>1.5</v>
      </c>
      <c r="P16" s="39">
        <f t="shared" si="3"/>
        <v>1.5</v>
      </c>
      <c r="Q16" s="39">
        <f t="shared" si="3"/>
        <v>1.5</v>
      </c>
      <c r="R16" s="39">
        <f t="shared" si="3"/>
        <v>1.5</v>
      </c>
      <c r="S16" s="39">
        <f t="shared" si="3"/>
        <v>1.5</v>
      </c>
      <c r="T16" s="27">
        <f>SUM(G16:K16)</f>
        <v>19.899999999999999</v>
      </c>
      <c r="U16" s="34">
        <v>0</v>
      </c>
      <c r="V16" s="29">
        <f t="shared" si="0"/>
        <v>19.899999999999999</v>
      </c>
      <c r="W16" s="30"/>
      <c r="X16" s="31"/>
      <c r="Y16" s="31"/>
      <c r="Z16" s="31"/>
    </row>
    <row r="17" spans="1:27" s="1" customFormat="1" ht="21" x14ac:dyDescent="0.2">
      <c r="A17" s="20" t="s">
        <v>86</v>
      </c>
      <c r="B17" s="10">
        <v>15</v>
      </c>
      <c r="C17" s="21" t="s">
        <v>87</v>
      </c>
      <c r="D17" s="32" t="s">
        <v>88</v>
      </c>
      <c r="E17" s="59" t="s">
        <v>30</v>
      </c>
      <c r="F17" s="33">
        <v>42834</v>
      </c>
      <c r="G17" s="25">
        <v>16.190000000000001</v>
      </c>
      <c r="H17" s="26">
        <v>1.83</v>
      </c>
      <c r="I17" s="26">
        <v>1.83</v>
      </c>
      <c r="J17" s="26">
        <v>1.83</v>
      </c>
      <c r="K17" s="26">
        <v>1.83</v>
      </c>
      <c r="L17" s="26">
        <v>1.83</v>
      </c>
      <c r="M17" s="26">
        <v>1.83</v>
      </c>
      <c r="N17" s="26">
        <v>1.83</v>
      </c>
      <c r="O17" s="26">
        <v>1.83</v>
      </c>
      <c r="P17" s="26">
        <v>1.83</v>
      </c>
      <c r="Q17" s="26">
        <v>1.83</v>
      </c>
      <c r="R17" s="26">
        <v>1.83</v>
      </c>
      <c r="S17" s="26">
        <v>1.83</v>
      </c>
      <c r="T17" s="27">
        <f>SUM(G17:M17)</f>
        <v>27.169999999999995</v>
      </c>
      <c r="U17" s="34">
        <v>14</v>
      </c>
      <c r="V17" s="29">
        <f t="shared" si="0"/>
        <v>13.169999999999995</v>
      </c>
      <c r="W17" s="30"/>
      <c r="X17" s="31"/>
      <c r="Y17" s="31"/>
      <c r="Z17" s="31"/>
      <c r="AA17" s="47"/>
    </row>
    <row r="18" spans="1:27" ht="21" x14ac:dyDescent="0.2">
      <c r="A18" s="20" t="s">
        <v>89</v>
      </c>
      <c r="B18" s="10">
        <v>16</v>
      </c>
      <c r="C18" s="35" t="s">
        <v>90</v>
      </c>
      <c r="D18" s="32" t="s">
        <v>91</v>
      </c>
      <c r="E18" s="64" t="s">
        <v>38</v>
      </c>
      <c r="F18" s="33">
        <v>42865</v>
      </c>
      <c r="G18" s="38">
        <v>11.7</v>
      </c>
      <c r="H18" s="39">
        <f t="shared" ref="H18:S18" si="4">18/12</f>
        <v>1.5</v>
      </c>
      <c r="I18" s="39">
        <f t="shared" si="4"/>
        <v>1.5</v>
      </c>
      <c r="J18" s="39">
        <f t="shared" si="4"/>
        <v>1.5</v>
      </c>
      <c r="K18" s="39">
        <f t="shared" si="4"/>
        <v>1.5</v>
      </c>
      <c r="L18" s="39">
        <f t="shared" si="4"/>
        <v>1.5</v>
      </c>
      <c r="M18" s="39">
        <f t="shared" si="4"/>
        <v>1.5</v>
      </c>
      <c r="N18" s="39">
        <f t="shared" si="4"/>
        <v>1.5</v>
      </c>
      <c r="O18" s="39">
        <f t="shared" si="4"/>
        <v>1.5</v>
      </c>
      <c r="P18" s="39">
        <f t="shared" si="4"/>
        <v>1.5</v>
      </c>
      <c r="Q18" s="39">
        <f t="shared" si="4"/>
        <v>1.5</v>
      </c>
      <c r="R18" s="39">
        <f t="shared" si="4"/>
        <v>1.5</v>
      </c>
      <c r="S18" s="39">
        <f t="shared" si="4"/>
        <v>1.5</v>
      </c>
      <c r="T18" s="27">
        <f>SUM(G18:J18)</f>
        <v>16.2</v>
      </c>
      <c r="U18" s="34">
        <v>0</v>
      </c>
      <c r="V18" s="29">
        <f t="shared" si="0"/>
        <v>16.2</v>
      </c>
      <c r="W18" s="30"/>
      <c r="X18" s="31"/>
      <c r="Y18" s="31"/>
      <c r="Z18" s="31"/>
    </row>
    <row r="19" spans="1:27" ht="21" x14ac:dyDescent="0.35">
      <c r="A19" s="20" t="s">
        <v>92</v>
      </c>
      <c r="B19" s="10">
        <v>17</v>
      </c>
      <c r="C19" s="21" t="s">
        <v>93</v>
      </c>
      <c r="D19" s="65" t="s">
        <v>94</v>
      </c>
      <c r="E19" s="66" t="s">
        <v>95</v>
      </c>
      <c r="F19" s="33">
        <v>42918</v>
      </c>
      <c r="G19" s="25">
        <v>11.06</v>
      </c>
      <c r="H19" s="26">
        <v>1.83</v>
      </c>
      <c r="I19" s="26">
        <v>1.83</v>
      </c>
      <c r="J19" s="26">
        <v>1.83</v>
      </c>
      <c r="K19" s="26">
        <v>1.83</v>
      </c>
      <c r="L19" s="26">
        <v>1.83</v>
      </c>
      <c r="M19" s="26">
        <v>1.83</v>
      </c>
      <c r="N19" s="26">
        <v>1.83</v>
      </c>
      <c r="O19" s="26">
        <v>1.83</v>
      </c>
      <c r="P19" s="26">
        <v>1.83</v>
      </c>
      <c r="Q19" s="26">
        <v>1.83</v>
      </c>
      <c r="R19" s="26">
        <v>1.83</v>
      </c>
      <c r="S19" s="26">
        <v>1.83</v>
      </c>
      <c r="T19" s="27">
        <f>SUM(G19:K19)</f>
        <v>18.380000000000003</v>
      </c>
      <c r="U19" s="34">
        <v>0</v>
      </c>
      <c r="V19" s="29">
        <f t="shared" si="0"/>
        <v>18.380000000000003</v>
      </c>
      <c r="W19" s="30"/>
      <c r="X19" s="31"/>
      <c r="Y19" s="31"/>
      <c r="Z19" s="31"/>
    </row>
    <row r="20" spans="1:27" ht="21" x14ac:dyDescent="0.2">
      <c r="A20" s="20" t="s">
        <v>96</v>
      </c>
      <c r="B20" s="10">
        <v>18</v>
      </c>
      <c r="C20" s="51" t="s">
        <v>97</v>
      </c>
      <c r="D20" s="52" t="s">
        <v>98</v>
      </c>
      <c r="E20" s="67" t="s">
        <v>38</v>
      </c>
      <c r="F20" s="68">
        <v>42984</v>
      </c>
      <c r="G20" s="55">
        <v>0</v>
      </c>
      <c r="H20" s="56">
        <v>0</v>
      </c>
      <c r="I20" s="56">
        <v>0</v>
      </c>
      <c r="J20" s="56">
        <v>0</v>
      </c>
      <c r="K20" s="56">
        <v>0</v>
      </c>
      <c r="L20" s="56">
        <v>0</v>
      </c>
      <c r="M20" s="56">
        <v>0</v>
      </c>
      <c r="N20" s="56">
        <v>0</v>
      </c>
      <c r="O20" s="56">
        <v>0</v>
      </c>
      <c r="P20" s="56">
        <v>0</v>
      </c>
      <c r="Q20" s="56">
        <v>0</v>
      </c>
      <c r="R20" s="56">
        <v>0</v>
      </c>
      <c r="S20" s="56">
        <v>0</v>
      </c>
      <c r="T20" s="27">
        <f>SUM(G20:J20)</f>
        <v>0</v>
      </c>
      <c r="U20" s="34">
        <v>0</v>
      </c>
      <c r="V20" s="29">
        <f t="shared" si="0"/>
        <v>0</v>
      </c>
      <c r="W20" s="57" t="s">
        <v>54</v>
      </c>
      <c r="X20" s="31"/>
      <c r="Y20" s="31"/>
      <c r="Z20" s="31"/>
    </row>
    <row r="21" spans="1:27" ht="21" x14ac:dyDescent="0.35">
      <c r="A21" s="20" t="s">
        <v>99</v>
      </c>
      <c r="B21" s="10">
        <v>19</v>
      </c>
      <c r="C21" s="69" t="s">
        <v>100</v>
      </c>
      <c r="D21" s="65" t="s">
        <v>101</v>
      </c>
      <c r="E21" s="66" t="s">
        <v>102</v>
      </c>
      <c r="F21" s="33">
        <v>43002</v>
      </c>
      <c r="G21" s="25">
        <v>5.93</v>
      </c>
      <c r="H21" s="26">
        <v>1.83</v>
      </c>
      <c r="I21" s="26">
        <v>1.83</v>
      </c>
      <c r="J21" s="26">
        <v>1.83</v>
      </c>
      <c r="K21" s="26">
        <v>1.83</v>
      </c>
      <c r="L21" s="26">
        <v>1.83</v>
      </c>
      <c r="M21" s="26">
        <v>1.83</v>
      </c>
      <c r="N21" s="26">
        <v>1.83</v>
      </c>
      <c r="O21" s="26">
        <v>1.83</v>
      </c>
      <c r="P21" s="26">
        <v>1.83</v>
      </c>
      <c r="Q21" s="26">
        <v>1.83</v>
      </c>
      <c r="R21" s="26">
        <v>1.83</v>
      </c>
      <c r="S21" s="26">
        <v>1.83</v>
      </c>
      <c r="T21" s="27">
        <f>SUM(G21:K21)</f>
        <v>13.25</v>
      </c>
      <c r="U21" s="34">
        <v>0</v>
      </c>
      <c r="V21" s="29">
        <f t="shared" si="0"/>
        <v>13.25</v>
      </c>
      <c r="W21" s="30"/>
      <c r="X21" s="31"/>
      <c r="Y21" s="31"/>
      <c r="Z21" s="31"/>
    </row>
    <row r="22" spans="1:27" ht="21" x14ac:dyDescent="0.2">
      <c r="A22" s="20" t="s">
        <v>103</v>
      </c>
      <c r="B22" s="10">
        <v>20</v>
      </c>
      <c r="C22" s="51" t="s">
        <v>104</v>
      </c>
      <c r="D22" s="52" t="s">
        <v>105</v>
      </c>
      <c r="E22" s="67" t="s">
        <v>38</v>
      </c>
      <c r="F22" s="68">
        <v>43064</v>
      </c>
      <c r="G22" s="55">
        <v>0</v>
      </c>
      <c r="H22" s="56">
        <v>0</v>
      </c>
      <c r="I22" s="56">
        <v>0</v>
      </c>
      <c r="J22" s="56">
        <v>0</v>
      </c>
      <c r="K22" s="56">
        <v>0</v>
      </c>
      <c r="L22" s="56">
        <v>0</v>
      </c>
      <c r="M22" s="56">
        <v>0</v>
      </c>
      <c r="N22" s="56">
        <v>0</v>
      </c>
      <c r="O22" s="56">
        <v>0</v>
      </c>
      <c r="P22" s="56">
        <v>0</v>
      </c>
      <c r="Q22" s="56">
        <v>0</v>
      </c>
      <c r="R22" s="56">
        <v>0</v>
      </c>
      <c r="S22" s="56">
        <v>0</v>
      </c>
      <c r="T22" s="27">
        <f>SUM(G22:J22)</f>
        <v>0</v>
      </c>
      <c r="U22" s="34">
        <v>0</v>
      </c>
      <c r="V22" s="29">
        <f t="shared" si="0"/>
        <v>0</v>
      </c>
      <c r="W22" s="57" t="s">
        <v>54</v>
      </c>
      <c r="X22" s="31"/>
      <c r="Y22" s="31"/>
      <c r="Z22" s="31"/>
    </row>
    <row r="23" spans="1:27" ht="21" x14ac:dyDescent="0.2">
      <c r="A23" s="20" t="s">
        <v>106</v>
      </c>
      <c r="B23" s="10">
        <v>21</v>
      </c>
      <c r="C23" s="21" t="s">
        <v>107</v>
      </c>
      <c r="D23" s="32" t="s">
        <v>108</v>
      </c>
      <c r="E23" s="59" t="s">
        <v>30</v>
      </c>
      <c r="F23" s="33">
        <v>43079</v>
      </c>
      <c r="G23" s="25">
        <v>1</v>
      </c>
      <c r="H23" s="39">
        <v>1.25</v>
      </c>
      <c r="I23" s="39">
        <v>1.25</v>
      </c>
      <c r="J23" s="39">
        <v>1.25</v>
      </c>
      <c r="K23" s="39">
        <v>1.25</v>
      </c>
      <c r="L23" s="39">
        <v>1.25</v>
      </c>
      <c r="M23" s="39">
        <v>1.25</v>
      </c>
      <c r="N23" s="39">
        <v>1.25</v>
      </c>
      <c r="O23" s="39">
        <v>1.25</v>
      </c>
      <c r="P23" s="39">
        <v>1.25</v>
      </c>
      <c r="Q23" s="39">
        <v>1.25</v>
      </c>
      <c r="R23" s="39">
        <v>1.25</v>
      </c>
      <c r="S23" s="39">
        <v>1.25</v>
      </c>
      <c r="T23" s="27">
        <f>SUM(G23:K23)</f>
        <v>6</v>
      </c>
      <c r="U23" s="34">
        <v>0</v>
      </c>
      <c r="V23" s="29">
        <f t="shared" si="0"/>
        <v>6</v>
      </c>
      <c r="W23" s="30"/>
      <c r="X23" s="31"/>
      <c r="Y23" s="31"/>
      <c r="Z23" s="31"/>
    </row>
    <row r="24" spans="1:27" ht="21" x14ac:dyDescent="0.2">
      <c r="A24" s="20" t="s">
        <v>109</v>
      </c>
      <c r="B24" s="10">
        <v>22</v>
      </c>
      <c r="C24" s="21" t="s">
        <v>110</v>
      </c>
      <c r="D24" s="32" t="s">
        <v>111</v>
      </c>
      <c r="E24" s="59" t="s">
        <v>30</v>
      </c>
      <c r="F24" s="33">
        <v>43079</v>
      </c>
      <c r="G24" s="25">
        <v>1</v>
      </c>
      <c r="H24" s="39">
        <v>1.25</v>
      </c>
      <c r="I24" s="39">
        <v>1.25</v>
      </c>
      <c r="J24" s="39">
        <v>1.25</v>
      </c>
      <c r="K24" s="39">
        <v>1.25</v>
      </c>
      <c r="L24" s="39">
        <v>1.25</v>
      </c>
      <c r="M24" s="39">
        <v>1.25</v>
      </c>
      <c r="N24" s="39">
        <v>1.25</v>
      </c>
      <c r="O24" s="39">
        <v>1.25</v>
      </c>
      <c r="P24" s="39">
        <v>1.25</v>
      </c>
      <c r="Q24" s="39">
        <v>1.25</v>
      </c>
      <c r="R24" s="39">
        <v>1.25</v>
      </c>
      <c r="S24" s="39">
        <v>1.25</v>
      </c>
      <c r="T24" s="27">
        <f>SUM(G24:K24)</f>
        <v>6</v>
      </c>
      <c r="U24" s="34">
        <v>0</v>
      </c>
      <c r="V24" s="29">
        <f t="shared" si="0"/>
        <v>6</v>
      </c>
      <c r="W24" s="30"/>
      <c r="X24" s="31"/>
      <c r="Y24" s="31"/>
      <c r="Z24" s="31"/>
    </row>
    <row r="25" spans="1:27" ht="21" x14ac:dyDescent="0.2">
      <c r="A25" s="20" t="s">
        <v>112</v>
      </c>
      <c r="B25" s="10">
        <v>23</v>
      </c>
      <c r="C25" s="21" t="s">
        <v>113</v>
      </c>
      <c r="D25" s="32" t="s">
        <v>114</v>
      </c>
      <c r="E25" s="59" t="s">
        <v>30</v>
      </c>
      <c r="F25" s="33">
        <v>43079</v>
      </c>
      <c r="G25" s="25">
        <v>1</v>
      </c>
      <c r="H25" s="39">
        <v>1.25</v>
      </c>
      <c r="I25" s="39">
        <v>1.25</v>
      </c>
      <c r="J25" s="39">
        <v>1.25</v>
      </c>
      <c r="K25" s="39">
        <v>1.25</v>
      </c>
      <c r="L25" s="39">
        <v>1.25</v>
      </c>
      <c r="M25" s="39">
        <v>1.25</v>
      </c>
      <c r="N25" s="39">
        <v>1.25</v>
      </c>
      <c r="O25" s="39">
        <v>1.25</v>
      </c>
      <c r="P25" s="39">
        <v>1.25</v>
      </c>
      <c r="Q25" s="39">
        <v>1.25</v>
      </c>
      <c r="R25" s="39">
        <v>1.25</v>
      </c>
      <c r="S25" s="39">
        <v>1.25</v>
      </c>
      <c r="T25" s="27">
        <f>SUM(G25:K25)</f>
        <v>6</v>
      </c>
      <c r="U25" s="34">
        <v>0</v>
      </c>
      <c r="V25" s="29">
        <f t="shared" si="0"/>
        <v>6</v>
      </c>
      <c r="W25" s="30"/>
      <c r="X25" s="31"/>
      <c r="Y25" s="31"/>
      <c r="Z25" s="31"/>
    </row>
    <row r="26" spans="1:27" ht="21" x14ac:dyDescent="0.2">
      <c r="A26" s="20" t="s">
        <v>115</v>
      </c>
      <c r="B26" s="10">
        <v>24</v>
      </c>
      <c r="C26" s="21" t="s">
        <v>116</v>
      </c>
      <c r="D26" s="32" t="s">
        <v>117</v>
      </c>
      <c r="E26" s="59" t="s">
        <v>30</v>
      </c>
      <c r="F26" s="33">
        <v>43079</v>
      </c>
      <c r="G26" s="25">
        <v>1</v>
      </c>
      <c r="H26" s="39">
        <v>1.25</v>
      </c>
      <c r="I26" s="39">
        <v>1.25</v>
      </c>
      <c r="J26" s="39">
        <v>1.25</v>
      </c>
      <c r="K26" s="39">
        <v>1.25</v>
      </c>
      <c r="L26" s="39">
        <v>1.25</v>
      </c>
      <c r="M26" s="39">
        <v>1.25</v>
      </c>
      <c r="N26" s="39">
        <v>1.25</v>
      </c>
      <c r="O26" s="39">
        <v>1.25</v>
      </c>
      <c r="P26" s="39">
        <v>1.25</v>
      </c>
      <c r="Q26" s="39">
        <v>1.25</v>
      </c>
      <c r="R26" s="39">
        <v>1.25</v>
      </c>
      <c r="S26" s="39">
        <v>1.25</v>
      </c>
      <c r="T26" s="27">
        <f>SUM(G26:K26)</f>
        <v>6</v>
      </c>
      <c r="U26" s="34">
        <v>0</v>
      </c>
      <c r="V26" s="29">
        <f t="shared" si="0"/>
        <v>6</v>
      </c>
      <c r="W26" s="30"/>
      <c r="X26" s="31"/>
      <c r="Y26" s="31"/>
      <c r="Z26" s="31"/>
    </row>
    <row r="27" spans="1:27" ht="21" x14ac:dyDescent="0.2">
      <c r="A27" s="20" t="s">
        <v>118</v>
      </c>
      <c r="B27" s="10">
        <v>25</v>
      </c>
      <c r="C27" s="21" t="s">
        <v>119</v>
      </c>
      <c r="D27" s="32" t="s">
        <v>120</v>
      </c>
      <c r="E27" s="59" t="s">
        <v>30</v>
      </c>
      <c r="F27" s="33">
        <v>43079</v>
      </c>
      <c r="G27" s="25">
        <v>1</v>
      </c>
      <c r="H27" s="39">
        <v>1.25</v>
      </c>
      <c r="I27" s="39">
        <v>1.25</v>
      </c>
      <c r="J27" s="39">
        <v>1.25</v>
      </c>
      <c r="K27" s="39">
        <v>1.25</v>
      </c>
      <c r="L27" s="39">
        <v>1.25</v>
      </c>
      <c r="M27" s="39">
        <v>1.25</v>
      </c>
      <c r="N27" s="39">
        <v>1.25</v>
      </c>
      <c r="O27" s="39">
        <v>1.25</v>
      </c>
      <c r="P27" s="39">
        <v>1.25</v>
      </c>
      <c r="Q27" s="39">
        <v>1.25</v>
      </c>
      <c r="R27" s="39">
        <v>1.25</v>
      </c>
      <c r="S27" s="39">
        <v>1.25</v>
      </c>
      <c r="T27" s="27">
        <f>SUM(G27:K27)</f>
        <v>6</v>
      </c>
      <c r="U27" s="34">
        <v>0</v>
      </c>
      <c r="V27" s="29">
        <f t="shared" si="0"/>
        <v>6</v>
      </c>
      <c r="W27" s="30"/>
      <c r="X27" s="31"/>
      <c r="Y27" s="31"/>
      <c r="Z27" s="31"/>
    </row>
    <row r="28" spans="1:27" ht="21" x14ac:dyDescent="0.2">
      <c r="A28" s="20" t="s">
        <v>121</v>
      </c>
      <c r="B28" s="10">
        <v>26</v>
      </c>
      <c r="C28" s="35" t="s">
        <v>122</v>
      </c>
      <c r="D28" s="49" t="s">
        <v>123</v>
      </c>
      <c r="E28" s="64" t="s">
        <v>38</v>
      </c>
      <c r="F28" s="37">
        <v>43093</v>
      </c>
      <c r="G28" s="38">
        <v>0.3</v>
      </c>
      <c r="H28" s="39">
        <v>1.25</v>
      </c>
      <c r="I28" s="39">
        <f t="shared" ref="I28:S29" si="5">18/12</f>
        <v>1.5</v>
      </c>
      <c r="J28" s="39">
        <f t="shared" si="5"/>
        <v>1.5</v>
      </c>
      <c r="K28" s="39">
        <f t="shared" si="5"/>
        <v>1.5</v>
      </c>
      <c r="L28" s="39">
        <f t="shared" si="5"/>
        <v>1.5</v>
      </c>
      <c r="M28" s="39">
        <f t="shared" si="5"/>
        <v>1.5</v>
      </c>
      <c r="N28" s="39">
        <f t="shared" si="5"/>
        <v>1.5</v>
      </c>
      <c r="O28" s="39">
        <f t="shared" si="5"/>
        <v>1.5</v>
      </c>
      <c r="P28" s="39">
        <f t="shared" si="5"/>
        <v>1.5</v>
      </c>
      <c r="Q28" s="39">
        <f t="shared" si="5"/>
        <v>1.5</v>
      </c>
      <c r="R28" s="39">
        <f t="shared" si="5"/>
        <v>1.5</v>
      </c>
      <c r="S28" s="39">
        <f t="shared" si="5"/>
        <v>1.5</v>
      </c>
      <c r="T28" s="27">
        <f>SUM(G28:J28)</f>
        <v>4.55</v>
      </c>
      <c r="U28" s="34">
        <v>0</v>
      </c>
      <c r="V28" s="29">
        <f t="shared" si="0"/>
        <v>4.55</v>
      </c>
      <c r="W28" s="30"/>
      <c r="X28" s="31"/>
      <c r="Y28" s="31"/>
      <c r="Z28" s="31"/>
    </row>
    <row r="29" spans="1:27" ht="21" x14ac:dyDescent="0.2">
      <c r="A29" s="20" t="s">
        <v>124</v>
      </c>
      <c r="B29" s="10">
        <v>27</v>
      </c>
      <c r="C29" s="70" t="s">
        <v>125</v>
      </c>
      <c r="D29" s="49" t="s">
        <v>126</v>
      </c>
      <c r="E29" s="64" t="s">
        <v>38</v>
      </c>
      <c r="F29" s="37">
        <v>43093</v>
      </c>
      <c r="G29" s="38">
        <v>0.3</v>
      </c>
      <c r="H29" s="39">
        <f t="shared" ref="H29:S35" si="6">18/12</f>
        <v>1.5</v>
      </c>
      <c r="I29" s="39">
        <f t="shared" si="5"/>
        <v>1.5</v>
      </c>
      <c r="J29" s="39">
        <f t="shared" si="5"/>
        <v>1.5</v>
      </c>
      <c r="K29" s="39">
        <f t="shared" si="5"/>
        <v>1.5</v>
      </c>
      <c r="L29" s="39">
        <f t="shared" si="5"/>
        <v>1.5</v>
      </c>
      <c r="M29" s="39">
        <f t="shared" si="5"/>
        <v>1.5</v>
      </c>
      <c r="N29" s="39">
        <f t="shared" si="5"/>
        <v>1.5</v>
      </c>
      <c r="O29" s="39">
        <f t="shared" si="5"/>
        <v>1.5</v>
      </c>
      <c r="P29" s="39">
        <f t="shared" si="5"/>
        <v>1.5</v>
      </c>
      <c r="Q29" s="39">
        <f t="shared" si="5"/>
        <v>1.5</v>
      </c>
      <c r="R29" s="39">
        <f t="shared" si="5"/>
        <v>1.5</v>
      </c>
      <c r="S29" s="39">
        <f t="shared" si="5"/>
        <v>1.5</v>
      </c>
      <c r="T29" s="27">
        <f>SUM(G29:J29)</f>
        <v>4.8</v>
      </c>
      <c r="U29" s="34">
        <v>0</v>
      </c>
      <c r="V29" s="29">
        <f t="shared" si="0"/>
        <v>4.8</v>
      </c>
      <c r="W29" s="30"/>
      <c r="X29" s="31"/>
      <c r="Y29" s="31"/>
      <c r="Z29" s="31"/>
    </row>
    <row r="30" spans="1:27" ht="21" x14ac:dyDescent="0.2">
      <c r="A30" s="20" t="s">
        <v>127</v>
      </c>
      <c r="B30" s="10">
        <v>28</v>
      </c>
      <c r="C30" s="70" t="s">
        <v>128</v>
      </c>
      <c r="D30" s="32" t="s">
        <v>129</v>
      </c>
      <c r="E30" s="64" t="s">
        <v>38</v>
      </c>
      <c r="F30" s="33">
        <v>43095</v>
      </c>
      <c r="G30" s="38">
        <v>0.2</v>
      </c>
      <c r="H30" s="39">
        <f t="shared" si="6"/>
        <v>1.5</v>
      </c>
      <c r="I30" s="39">
        <v>1.25</v>
      </c>
      <c r="J30" s="39">
        <v>1.25</v>
      </c>
      <c r="K30" s="39">
        <v>1.25</v>
      </c>
      <c r="L30" s="39">
        <v>1.25</v>
      </c>
      <c r="M30" s="39">
        <v>1.25</v>
      </c>
      <c r="N30" s="39">
        <v>1.25</v>
      </c>
      <c r="O30" s="39">
        <v>1.25</v>
      </c>
      <c r="P30" s="39">
        <v>1.25</v>
      </c>
      <c r="Q30" s="39">
        <v>1.25</v>
      </c>
      <c r="R30" s="39">
        <v>1.25</v>
      </c>
      <c r="S30" s="39">
        <v>1.25</v>
      </c>
      <c r="T30" s="27">
        <f>SUM(G30:K30)</f>
        <v>5.45</v>
      </c>
      <c r="U30" s="34">
        <v>0</v>
      </c>
      <c r="V30" s="29">
        <f t="shared" si="0"/>
        <v>5.45</v>
      </c>
      <c r="W30" s="30"/>
      <c r="X30" s="31"/>
      <c r="Y30" s="31"/>
      <c r="Z30" s="31"/>
    </row>
    <row r="31" spans="1:27" ht="21" x14ac:dyDescent="0.2">
      <c r="A31" s="20" t="s">
        <v>130</v>
      </c>
      <c r="B31" s="10">
        <v>29</v>
      </c>
      <c r="C31" s="35" t="s">
        <v>131</v>
      </c>
      <c r="D31" s="49" t="s">
        <v>132</v>
      </c>
      <c r="E31" s="64" t="s">
        <v>38</v>
      </c>
      <c r="F31" s="37">
        <v>43095</v>
      </c>
      <c r="G31" s="38">
        <v>0.2</v>
      </c>
      <c r="H31" s="39">
        <f t="shared" si="6"/>
        <v>1.5</v>
      </c>
      <c r="I31" s="39">
        <f t="shared" si="6"/>
        <v>1.5</v>
      </c>
      <c r="J31" s="39">
        <f t="shared" si="6"/>
        <v>1.5</v>
      </c>
      <c r="K31" s="39">
        <f t="shared" si="6"/>
        <v>1.5</v>
      </c>
      <c r="L31" s="39">
        <f t="shared" si="6"/>
        <v>1.5</v>
      </c>
      <c r="M31" s="39">
        <f t="shared" si="6"/>
        <v>1.5</v>
      </c>
      <c r="N31" s="39">
        <f t="shared" si="6"/>
        <v>1.5</v>
      </c>
      <c r="O31" s="39">
        <f t="shared" si="6"/>
        <v>1.5</v>
      </c>
      <c r="P31" s="39">
        <f t="shared" si="6"/>
        <v>1.5</v>
      </c>
      <c r="Q31" s="39">
        <f t="shared" si="6"/>
        <v>1.5</v>
      </c>
      <c r="R31" s="39">
        <f t="shared" si="6"/>
        <v>1.5</v>
      </c>
      <c r="S31" s="39">
        <f t="shared" si="6"/>
        <v>1.5</v>
      </c>
      <c r="T31" s="27">
        <f>SUM(G31:J31)</f>
        <v>4.7</v>
      </c>
      <c r="U31" s="34">
        <v>0</v>
      </c>
      <c r="V31" s="29">
        <f t="shared" si="0"/>
        <v>4.7</v>
      </c>
      <c r="W31" s="30"/>
      <c r="X31" s="31"/>
      <c r="Y31" s="31"/>
      <c r="Z31" s="31"/>
    </row>
    <row r="32" spans="1:27" ht="21" x14ac:dyDescent="0.2">
      <c r="A32" s="20" t="s">
        <v>133</v>
      </c>
      <c r="B32" s="10">
        <v>30</v>
      </c>
      <c r="C32" s="70" t="s">
        <v>134</v>
      </c>
      <c r="D32" s="49" t="s">
        <v>135</v>
      </c>
      <c r="E32" s="64" t="s">
        <v>38</v>
      </c>
      <c r="F32" s="37">
        <v>43095</v>
      </c>
      <c r="G32" s="38">
        <v>0.2</v>
      </c>
      <c r="H32" s="39">
        <f t="shared" si="6"/>
        <v>1.5</v>
      </c>
      <c r="I32" s="39">
        <f t="shared" si="6"/>
        <v>1.5</v>
      </c>
      <c r="J32" s="39">
        <f t="shared" si="6"/>
        <v>1.5</v>
      </c>
      <c r="K32" s="39">
        <f t="shared" si="6"/>
        <v>1.5</v>
      </c>
      <c r="L32" s="39">
        <f t="shared" si="6"/>
        <v>1.5</v>
      </c>
      <c r="M32" s="39">
        <f t="shared" si="6"/>
        <v>1.5</v>
      </c>
      <c r="N32" s="39">
        <f t="shared" si="6"/>
        <v>1.5</v>
      </c>
      <c r="O32" s="39">
        <f t="shared" si="6"/>
        <v>1.5</v>
      </c>
      <c r="P32" s="39">
        <f t="shared" si="6"/>
        <v>1.5</v>
      </c>
      <c r="Q32" s="39">
        <f t="shared" si="6"/>
        <v>1.5</v>
      </c>
      <c r="R32" s="39">
        <f t="shared" si="6"/>
        <v>1.5</v>
      </c>
      <c r="S32" s="39">
        <f t="shared" si="6"/>
        <v>1.5</v>
      </c>
      <c r="T32" s="27">
        <f>SUM(G32:J32)</f>
        <v>4.7</v>
      </c>
      <c r="U32" s="34">
        <v>0</v>
      </c>
      <c r="V32" s="29">
        <f t="shared" si="0"/>
        <v>4.7</v>
      </c>
      <c r="W32" s="30"/>
      <c r="X32" s="31"/>
      <c r="Y32" s="31"/>
      <c r="Z32" s="31"/>
    </row>
    <row r="33" spans="1:26" ht="21" x14ac:dyDescent="0.2">
      <c r="A33" s="20" t="s">
        <v>136</v>
      </c>
      <c r="B33" s="10">
        <v>31</v>
      </c>
      <c r="C33" s="35" t="s">
        <v>137</v>
      </c>
      <c r="D33" s="49" t="s">
        <v>138</v>
      </c>
      <c r="E33" s="64" t="s">
        <v>38</v>
      </c>
      <c r="F33" s="71">
        <v>43100</v>
      </c>
      <c r="G33" s="55">
        <v>0</v>
      </c>
      <c r="H33" s="39">
        <f t="shared" si="6"/>
        <v>1.5</v>
      </c>
      <c r="I33" s="39">
        <f t="shared" si="6"/>
        <v>1.5</v>
      </c>
      <c r="J33" s="39">
        <f t="shared" si="6"/>
        <v>1.5</v>
      </c>
      <c r="K33" s="39">
        <f t="shared" si="6"/>
        <v>1.5</v>
      </c>
      <c r="L33" s="39">
        <f t="shared" si="6"/>
        <v>1.5</v>
      </c>
      <c r="M33" s="39">
        <f t="shared" si="6"/>
        <v>1.5</v>
      </c>
      <c r="N33" s="39">
        <f t="shared" si="6"/>
        <v>1.5</v>
      </c>
      <c r="O33" s="39">
        <f t="shared" si="6"/>
        <v>1.5</v>
      </c>
      <c r="P33" s="39">
        <f t="shared" si="6"/>
        <v>1.5</v>
      </c>
      <c r="Q33" s="39">
        <f t="shared" si="6"/>
        <v>1.5</v>
      </c>
      <c r="R33" s="39">
        <f t="shared" si="6"/>
        <v>1.5</v>
      </c>
      <c r="S33" s="39">
        <f t="shared" si="6"/>
        <v>1.5</v>
      </c>
      <c r="T33" s="27">
        <f>SUM(G33:J33)</f>
        <v>4.5</v>
      </c>
      <c r="U33" s="34">
        <v>0</v>
      </c>
      <c r="V33" s="29">
        <f t="shared" si="0"/>
        <v>4.5</v>
      </c>
      <c r="W33" s="30"/>
      <c r="X33" s="31"/>
      <c r="Y33" s="31"/>
      <c r="Z33" s="31"/>
    </row>
    <row r="34" spans="1:26" ht="21" x14ac:dyDescent="0.2">
      <c r="A34" s="20" t="s">
        <v>139</v>
      </c>
      <c r="B34" s="10">
        <v>32</v>
      </c>
      <c r="C34" s="70" t="s">
        <v>140</v>
      </c>
      <c r="D34" s="49" t="s">
        <v>141</v>
      </c>
      <c r="E34" s="64" t="s">
        <v>38</v>
      </c>
      <c r="F34" s="71">
        <v>43100</v>
      </c>
      <c r="G34" s="55">
        <v>0</v>
      </c>
      <c r="H34" s="39">
        <f t="shared" si="6"/>
        <v>1.5</v>
      </c>
      <c r="I34" s="39">
        <v>1.25</v>
      </c>
      <c r="J34" s="39">
        <v>1.25</v>
      </c>
      <c r="K34" s="39">
        <v>1.25</v>
      </c>
      <c r="L34" s="39">
        <v>1.25</v>
      </c>
      <c r="M34" s="39">
        <v>1.25</v>
      </c>
      <c r="N34" s="39">
        <v>1.25</v>
      </c>
      <c r="O34" s="39">
        <v>1.25</v>
      </c>
      <c r="P34" s="39">
        <v>1.25</v>
      </c>
      <c r="Q34" s="39">
        <v>1.25</v>
      </c>
      <c r="R34" s="39">
        <v>1.25</v>
      </c>
      <c r="S34" s="39">
        <v>1.25</v>
      </c>
      <c r="T34" s="27">
        <f>SUM(G34:K34)</f>
        <v>5.25</v>
      </c>
      <c r="U34" s="34">
        <v>0</v>
      </c>
      <c r="V34" s="29">
        <f t="shared" si="0"/>
        <v>5.25</v>
      </c>
      <c r="W34" s="30"/>
      <c r="X34" s="31"/>
      <c r="Y34" s="31"/>
      <c r="Z34" s="31"/>
    </row>
    <row r="35" spans="1:26" ht="21" x14ac:dyDescent="0.2">
      <c r="A35" s="20" t="s">
        <v>142</v>
      </c>
      <c r="B35" s="10">
        <v>33</v>
      </c>
      <c r="C35" s="70" t="s">
        <v>143</v>
      </c>
      <c r="D35" s="49" t="s">
        <v>144</v>
      </c>
      <c r="E35" s="64" t="s">
        <v>38</v>
      </c>
      <c r="F35" s="71">
        <v>43100</v>
      </c>
      <c r="G35" s="55">
        <v>0.05</v>
      </c>
      <c r="H35" s="39">
        <f t="shared" si="6"/>
        <v>1.5</v>
      </c>
      <c r="I35" s="39">
        <v>1.25</v>
      </c>
      <c r="J35" s="39">
        <v>1.25</v>
      </c>
      <c r="K35" s="39">
        <v>1.25</v>
      </c>
      <c r="L35" s="39">
        <v>1.25</v>
      </c>
      <c r="M35" s="39">
        <v>1.25</v>
      </c>
      <c r="N35" s="39">
        <v>1.25</v>
      </c>
      <c r="O35" s="39">
        <v>1.25</v>
      </c>
      <c r="P35" s="39">
        <v>1.25</v>
      </c>
      <c r="Q35" s="39">
        <v>1.25</v>
      </c>
      <c r="R35" s="39">
        <v>1.25</v>
      </c>
      <c r="S35" s="39">
        <v>1.25</v>
      </c>
      <c r="T35" s="27">
        <f>SUM(G35:K35)</f>
        <v>5.3</v>
      </c>
      <c r="U35" s="34">
        <v>0</v>
      </c>
      <c r="V35" s="29">
        <f t="shared" si="0"/>
        <v>5.3</v>
      </c>
      <c r="W35" s="30"/>
      <c r="X35" s="31"/>
      <c r="Y35" s="31"/>
      <c r="Z35" s="31"/>
    </row>
    <row r="36" spans="1:26" ht="21" x14ac:dyDescent="0.2">
      <c r="A36" s="20" t="s">
        <v>145</v>
      </c>
      <c r="B36" s="10">
        <v>34</v>
      </c>
      <c r="C36" s="70" t="s">
        <v>146</v>
      </c>
      <c r="D36" s="49" t="s">
        <v>147</v>
      </c>
      <c r="E36" s="64" t="s">
        <v>38</v>
      </c>
      <c r="F36" s="72">
        <v>43104</v>
      </c>
      <c r="G36" s="73">
        <v>0</v>
      </c>
      <c r="H36" s="26">
        <v>1.4</v>
      </c>
      <c r="I36" s="39">
        <v>1.25</v>
      </c>
      <c r="J36" s="39">
        <v>1.25</v>
      </c>
      <c r="K36" s="39">
        <v>1.25</v>
      </c>
      <c r="L36" s="39">
        <v>1.25</v>
      </c>
      <c r="M36" s="39">
        <v>1.25</v>
      </c>
      <c r="N36" s="39">
        <v>1.25</v>
      </c>
      <c r="O36" s="39">
        <v>1.25</v>
      </c>
      <c r="P36" s="39">
        <v>1.25</v>
      </c>
      <c r="Q36" s="39">
        <v>1.25</v>
      </c>
      <c r="R36" s="39">
        <v>1.25</v>
      </c>
      <c r="S36" s="39">
        <v>1.25</v>
      </c>
      <c r="T36" s="27">
        <f>SUM(G36:K36)</f>
        <v>5.15</v>
      </c>
      <c r="U36" s="34">
        <v>0</v>
      </c>
      <c r="V36" s="29">
        <f t="shared" si="0"/>
        <v>5.15</v>
      </c>
      <c r="W36" s="30"/>
      <c r="X36" s="31"/>
      <c r="Y36" s="31"/>
      <c r="Z36" s="31"/>
    </row>
    <row r="37" spans="1:26" ht="21" x14ac:dyDescent="0.2">
      <c r="A37" s="20" t="s">
        <v>148</v>
      </c>
      <c r="B37" s="10">
        <v>35</v>
      </c>
      <c r="C37" s="35" t="s">
        <v>149</v>
      </c>
      <c r="D37" s="49" t="s">
        <v>150</v>
      </c>
      <c r="E37" s="64" t="s">
        <v>38</v>
      </c>
      <c r="F37" s="37">
        <v>43109</v>
      </c>
      <c r="G37" s="55">
        <v>0</v>
      </c>
      <c r="H37" s="26">
        <v>1</v>
      </c>
      <c r="I37" s="39">
        <f t="shared" ref="I37:S41" si="7">18/12</f>
        <v>1.5</v>
      </c>
      <c r="J37" s="39">
        <f t="shared" si="7"/>
        <v>1.5</v>
      </c>
      <c r="K37" s="39">
        <f t="shared" si="7"/>
        <v>1.5</v>
      </c>
      <c r="L37" s="39">
        <f t="shared" si="7"/>
        <v>1.5</v>
      </c>
      <c r="M37" s="39">
        <f t="shared" si="7"/>
        <v>1.5</v>
      </c>
      <c r="N37" s="39">
        <f t="shared" si="7"/>
        <v>1.5</v>
      </c>
      <c r="O37" s="39">
        <f t="shared" si="7"/>
        <v>1.5</v>
      </c>
      <c r="P37" s="39">
        <f t="shared" si="7"/>
        <v>1.5</v>
      </c>
      <c r="Q37" s="39">
        <f t="shared" si="7"/>
        <v>1.5</v>
      </c>
      <c r="R37" s="39">
        <f t="shared" si="7"/>
        <v>1.5</v>
      </c>
      <c r="S37" s="39">
        <f t="shared" si="7"/>
        <v>1.5</v>
      </c>
      <c r="T37" s="27">
        <f t="shared" ref="T37:T42" si="8">SUM(G37:J37)</f>
        <v>4</v>
      </c>
      <c r="U37" s="34">
        <v>0</v>
      </c>
      <c r="V37" s="29">
        <f t="shared" si="0"/>
        <v>4</v>
      </c>
      <c r="W37" s="30"/>
      <c r="X37" s="31"/>
      <c r="Y37" s="31"/>
      <c r="Z37" s="31"/>
    </row>
    <row r="38" spans="1:26" ht="21" x14ac:dyDescent="0.2">
      <c r="A38" s="20" t="s">
        <v>151</v>
      </c>
      <c r="B38" s="10">
        <v>36</v>
      </c>
      <c r="C38" s="35" t="s">
        <v>152</v>
      </c>
      <c r="D38" s="49" t="s">
        <v>153</v>
      </c>
      <c r="E38" s="64" t="s">
        <v>38</v>
      </c>
      <c r="F38" s="37">
        <v>43109</v>
      </c>
      <c r="G38" s="55">
        <v>0</v>
      </c>
      <c r="H38" s="26">
        <v>1</v>
      </c>
      <c r="I38" s="39">
        <f t="shared" si="7"/>
        <v>1.5</v>
      </c>
      <c r="J38" s="39">
        <f t="shared" si="7"/>
        <v>1.5</v>
      </c>
      <c r="K38" s="39">
        <f t="shared" si="7"/>
        <v>1.5</v>
      </c>
      <c r="L38" s="39">
        <f t="shared" si="7"/>
        <v>1.5</v>
      </c>
      <c r="M38" s="39">
        <f t="shared" si="7"/>
        <v>1.5</v>
      </c>
      <c r="N38" s="39">
        <f t="shared" si="7"/>
        <v>1.5</v>
      </c>
      <c r="O38" s="39">
        <f t="shared" si="7"/>
        <v>1.5</v>
      </c>
      <c r="P38" s="39">
        <f t="shared" si="7"/>
        <v>1.5</v>
      </c>
      <c r="Q38" s="39">
        <f t="shared" si="7"/>
        <v>1.5</v>
      </c>
      <c r="R38" s="39">
        <f t="shared" si="7"/>
        <v>1.5</v>
      </c>
      <c r="S38" s="39">
        <f t="shared" si="7"/>
        <v>1.5</v>
      </c>
      <c r="T38" s="27">
        <f t="shared" si="8"/>
        <v>4</v>
      </c>
      <c r="U38" s="34">
        <v>0</v>
      </c>
      <c r="V38" s="29">
        <f t="shared" si="0"/>
        <v>4</v>
      </c>
      <c r="W38" s="30"/>
      <c r="X38" s="31"/>
      <c r="Y38" s="31"/>
      <c r="Z38" s="31"/>
    </row>
    <row r="39" spans="1:26" ht="21" x14ac:dyDescent="0.2">
      <c r="A39" s="20" t="s">
        <v>154</v>
      </c>
      <c r="B39" s="10">
        <v>37</v>
      </c>
      <c r="C39" s="35" t="s">
        <v>155</v>
      </c>
      <c r="D39" s="49" t="s">
        <v>156</v>
      </c>
      <c r="E39" s="64" t="s">
        <v>38</v>
      </c>
      <c r="F39" s="37">
        <v>43109</v>
      </c>
      <c r="G39" s="55">
        <v>0</v>
      </c>
      <c r="H39" s="26">
        <v>1</v>
      </c>
      <c r="I39" s="39">
        <f t="shared" si="7"/>
        <v>1.5</v>
      </c>
      <c r="J39" s="39">
        <f t="shared" si="7"/>
        <v>1.5</v>
      </c>
      <c r="K39" s="39">
        <f t="shared" si="7"/>
        <v>1.5</v>
      </c>
      <c r="L39" s="39">
        <f t="shared" si="7"/>
        <v>1.5</v>
      </c>
      <c r="M39" s="39">
        <f t="shared" si="7"/>
        <v>1.5</v>
      </c>
      <c r="N39" s="39">
        <f t="shared" si="7"/>
        <v>1.5</v>
      </c>
      <c r="O39" s="39">
        <f t="shared" si="7"/>
        <v>1.5</v>
      </c>
      <c r="P39" s="39">
        <f t="shared" si="7"/>
        <v>1.5</v>
      </c>
      <c r="Q39" s="39">
        <f t="shared" si="7"/>
        <v>1.5</v>
      </c>
      <c r="R39" s="39">
        <f t="shared" si="7"/>
        <v>1.5</v>
      </c>
      <c r="S39" s="39">
        <f t="shared" si="7"/>
        <v>1.5</v>
      </c>
      <c r="T39" s="27">
        <f t="shared" si="8"/>
        <v>4</v>
      </c>
      <c r="U39" s="34">
        <v>0</v>
      </c>
      <c r="V39" s="29">
        <f t="shared" si="0"/>
        <v>4</v>
      </c>
      <c r="W39" s="30"/>
      <c r="X39" s="31"/>
      <c r="Y39" s="31"/>
      <c r="Z39" s="31"/>
    </row>
    <row r="40" spans="1:26" ht="21" x14ac:dyDescent="0.2">
      <c r="A40" s="20" t="s">
        <v>157</v>
      </c>
      <c r="B40" s="10">
        <v>38</v>
      </c>
      <c r="C40" s="70" t="s">
        <v>158</v>
      </c>
      <c r="D40" s="49" t="s">
        <v>159</v>
      </c>
      <c r="E40" s="64" t="s">
        <v>38</v>
      </c>
      <c r="F40" s="37">
        <v>43109</v>
      </c>
      <c r="G40" s="55">
        <v>0</v>
      </c>
      <c r="H40" s="26">
        <v>1</v>
      </c>
      <c r="I40" s="39">
        <f t="shared" si="7"/>
        <v>1.5</v>
      </c>
      <c r="J40" s="39">
        <f t="shared" si="7"/>
        <v>1.5</v>
      </c>
      <c r="K40" s="39">
        <f t="shared" si="7"/>
        <v>1.5</v>
      </c>
      <c r="L40" s="39">
        <f t="shared" si="7"/>
        <v>1.5</v>
      </c>
      <c r="M40" s="39">
        <f t="shared" si="7"/>
        <v>1.5</v>
      </c>
      <c r="N40" s="39">
        <f t="shared" si="7"/>
        <v>1.5</v>
      </c>
      <c r="O40" s="39">
        <f t="shared" si="7"/>
        <v>1.5</v>
      </c>
      <c r="P40" s="39">
        <f t="shared" si="7"/>
        <v>1.5</v>
      </c>
      <c r="Q40" s="39">
        <f t="shared" si="7"/>
        <v>1.5</v>
      </c>
      <c r="R40" s="39">
        <f t="shared" si="7"/>
        <v>1.5</v>
      </c>
      <c r="S40" s="39">
        <f t="shared" si="7"/>
        <v>1.5</v>
      </c>
      <c r="T40" s="27">
        <f t="shared" si="8"/>
        <v>4</v>
      </c>
      <c r="U40" s="34">
        <v>0</v>
      </c>
      <c r="V40" s="29">
        <f t="shared" si="0"/>
        <v>4</v>
      </c>
      <c r="W40" s="30"/>
      <c r="X40" s="31"/>
      <c r="Y40" s="31"/>
      <c r="Z40" s="31"/>
    </row>
    <row r="41" spans="1:26" ht="21" x14ac:dyDescent="0.2">
      <c r="A41" s="20" t="s">
        <v>160</v>
      </c>
      <c r="B41" s="10">
        <v>39</v>
      </c>
      <c r="C41" s="70" t="s">
        <v>161</v>
      </c>
      <c r="D41" s="49" t="s">
        <v>162</v>
      </c>
      <c r="E41" s="64" t="s">
        <v>38</v>
      </c>
      <c r="F41" s="33">
        <v>43109</v>
      </c>
      <c r="G41" s="55">
        <v>0</v>
      </c>
      <c r="H41" s="39">
        <f>18/12</f>
        <v>1.5</v>
      </c>
      <c r="I41" s="39">
        <f t="shared" si="7"/>
        <v>1.5</v>
      </c>
      <c r="J41" s="39">
        <f t="shared" si="7"/>
        <v>1.5</v>
      </c>
      <c r="K41" s="39">
        <f t="shared" si="7"/>
        <v>1.5</v>
      </c>
      <c r="L41" s="39">
        <f t="shared" si="7"/>
        <v>1.5</v>
      </c>
      <c r="M41" s="39">
        <f t="shared" si="7"/>
        <v>1.5</v>
      </c>
      <c r="N41" s="39">
        <f t="shared" si="7"/>
        <v>1.5</v>
      </c>
      <c r="O41" s="39">
        <f t="shared" si="7"/>
        <v>1.5</v>
      </c>
      <c r="P41" s="39">
        <f t="shared" si="7"/>
        <v>1.5</v>
      </c>
      <c r="Q41" s="39">
        <f t="shared" si="7"/>
        <v>1.5</v>
      </c>
      <c r="R41" s="39">
        <f t="shared" si="7"/>
        <v>1.5</v>
      </c>
      <c r="S41" s="39">
        <f t="shared" si="7"/>
        <v>1.5</v>
      </c>
      <c r="T41" s="27">
        <f t="shared" si="8"/>
        <v>4.5</v>
      </c>
      <c r="U41" s="34">
        <v>0</v>
      </c>
      <c r="V41" s="29">
        <f t="shared" si="0"/>
        <v>4.5</v>
      </c>
      <c r="W41" s="30"/>
      <c r="X41" s="31"/>
      <c r="Y41" s="31"/>
      <c r="Z41" s="31"/>
    </row>
    <row r="42" spans="1:26" ht="21" x14ac:dyDescent="0.2">
      <c r="A42" s="20" t="s">
        <v>163</v>
      </c>
      <c r="B42" s="10">
        <v>40</v>
      </c>
      <c r="C42" s="51" t="s">
        <v>164</v>
      </c>
      <c r="D42" s="52" t="s">
        <v>165</v>
      </c>
      <c r="E42" s="67" t="s">
        <v>38</v>
      </c>
      <c r="F42" s="68">
        <v>43113</v>
      </c>
      <c r="G42" s="55">
        <v>0</v>
      </c>
      <c r="H42" s="56">
        <v>0</v>
      </c>
      <c r="I42" s="56">
        <v>0</v>
      </c>
      <c r="J42" s="56">
        <v>0</v>
      </c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6">
        <v>0</v>
      </c>
      <c r="Q42" s="56">
        <v>0</v>
      </c>
      <c r="R42" s="56">
        <v>0</v>
      </c>
      <c r="S42" s="56">
        <v>0</v>
      </c>
      <c r="T42" s="27">
        <f t="shared" si="8"/>
        <v>0</v>
      </c>
      <c r="U42" s="34">
        <v>0</v>
      </c>
      <c r="V42" s="29">
        <f t="shared" si="0"/>
        <v>0</v>
      </c>
      <c r="W42" s="57" t="s">
        <v>54</v>
      </c>
      <c r="X42" s="31"/>
      <c r="Y42" s="31"/>
      <c r="Z42" s="31"/>
    </row>
    <row r="43" spans="1:26" ht="21" x14ac:dyDescent="0.2">
      <c r="A43" s="20" t="s">
        <v>166</v>
      </c>
      <c r="B43" s="10">
        <v>41</v>
      </c>
      <c r="C43" s="70" t="s">
        <v>167</v>
      </c>
      <c r="D43" s="49" t="s">
        <v>168</v>
      </c>
      <c r="E43" s="64" t="s">
        <v>64</v>
      </c>
      <c r="F43" s="74">
        <v>43115</v>
      </c>
      <c r="G43" s="55">
        <v>0</v>
      </c>
      <c r="H43" s="39">
        <v>0.75</v>
      </c>
      <c r="I43" s="39">
        <f t="shared" ref="I43:S46" si="9">18/12</f>
        <v>1.5</v>
      </c>
      <c r="J43" s="39">
        <f t="shared" si="9"/>
        <v>1.5</v>
      </c>
      <c r="K43" s="39">
        <f t="shared" si="9"/>
        <v>1.5</v>
      </c>
      <c r="L43" s="39">
        <f t="shared" si="9"/>
        <v>1.5</v>
      </c>
      <c r="M43" s="39">
        <f t="shared" si="9"/>
        <v>1.5</v>
      </c>
      <c r="N43" s="39">
        <f t="shared" si="9"/>
        <v>1.5</v>
      </c>
      <c r="O43" s="39">
        <f t="shared" si="9"/>
        <v>1.5</v>
      </c>
      <c r="P43" s="39">
        <f t="shared" si="9"/>
        <v>1.5</v>
      </c>
      <c r="Q43" s="39">
        <f t="shared" si="9"/>
        <v>1.5</v>
      </c>
      <c r="R43" s="39">
        <f t="shared" si="9"/>
        <v>1.5</v>
      </c>
      <c r="S43" s="39">
        <f t="shared" si="9"/>
        <v>1.5</v>
      </c>
      <c r="T43" s="27">
        <f t="shared" ref="T43:T65" si="10">SUM(G43:K43)</f>
        <v>5.25</v>
      </c>
      <c r="U43" s="34">
        <v>0</v>
      </c>
      <c r="V43" s="29">
        <f t="shared" si="0"/>
        <v>5.25</v>
      </c>
      <c r="W43" s="30"/>
      <c r="X43" s="31"/>
      <c r="Y43" s="31"/>
      <c r="Z43" s="31"/>
    </row>
    <row r="44" spans="1:26" ht="21" x14ac:dyDescent="0.2">
      <c r="A44" s="20" t="s">
        <v>169</v>
      </c>
      <c r="B44" s="10">
        <v>42</v>
      </c>
      <c r="C44" s="70" t="s">
        <v>170</v>
      </c>
      <c r="D44" s="49" t="s">
        <v>171</v>
      </c>
      <c r="E44" s="64" t="s">
        <v>64</v>
      </c>
      <c r="F44" s="74">
        <v>43115</v>
      </c>
      <c r="G44" s="55">
        <v>0</v>
      </c>
      <c r="H44" s="39">
        <v>0.75</v>
      </c>
      <c r="I44" s="39">
        <f t="shared" si="9"/>
        <v>1.5</v>
      </c>
      <c r="J44" s="39">
        <f t="shared" si="9"/>
        <v>1.5</v>
      </c>
      <c r="K44" s="39">
        <f t="shared" si="9"/>
        <v>1.5</v>
      </c>
      <c r="L44" s="39">
        <f t="shared" si="9"/>
        <v>1.5</v>
      </c>
      <c r="M44" s="39">
        <f t="shared" si="9"/>
        <v>1.5</v>
      </c>
      <c r="N44" s="39">
        <f t="shared" si="9"/>
        <v>1.5</v>
      </c>
      <c r="O44" s="39">
        <f t="shared" si="9"/>
        <v>1.5</v>
      </c>
      <c r="P44" s="39">
        <f t="shared" si="9"/>
        <v>1.5</v>
      </c>
      <c r="Q44" s="39">
        <f t="shared" si="9"/>
        <v>1.5</v>
      </c>
      <c r="R44" s="39">
        <f t="shared" si="9"/>
        <v>1.5</v>
      </c>
      <c r="S44" s="39">
        <f t="shared" si="9"/>
        <v>1.5</v>
      </c>
      <c r="T44" s="27">
        <f t="shared" si="10"/>
        <v>5.25</v>
      </c>
      <c r="U44" s="34">
        <v>0</v>
      </c>
      <c r="V44" s="29">
        <f t="shared" si="0"/>
        <v>5.25</v>
      </c>
      <c r="W44" s="30"/>
      <c r="X44" s="31"/>
      <c r="Y44" s="31"/>
      <c r="Z44" s="31"/>
    </row>
    <row r="45" spans="1:26" ht="21" x14ac:dyDescent="0.2">
      <c r="A45" s="20" t="s">
        <v>172</v>
      </c>
      <c r="B45" s="10">
        <v>43</v>
      </c>
      <c r="C45" s="70" t="s">
        <v>173</v>
      </c>
      <c r="D45" s="49" t="s">
        <v>174</v>
      </c>
      <c r="E45" s="64" t="s">
        <v>64</v>
      </c>
      <c r="F45" s="74">
        <v>43129</v>
      </c>
      <c r="G45" s="55">
        <v>0</v>
      </c>
      <c r="H45" s="39">
        <v>0.1</v>
      </c>
      <c r="I45" s="39">
        <f t="shared" si="9"/>
        <v>1.5</v>
      </c>
      <c r="J45" s="39">
        <f t="shared" si="9"/>
        <v>1.5</v>
      </c>
      <c r="K45" s="39">
        <f t="shared" si="9"/>
        <v>1.5</v>
      </c>
      <c r="L45" s="39">
        <f t="shared" si="9"/>
        <v>1.5</v>
      </c>
      <c r="M45" s="39">
        <f t="shared" si="9"/>
        <v>1.5</v>
      </c>
      <c r="N45" s="39">
        <f t="shared" si="9"/>
        <v>1.5</v>
      </c>
      <c r="O45" s="39">
        <f t="shared" si="9"/>
        <v>1.5</v>
      </c>
      <c r="P45" s="39">
        <f t="shared" si="9"/>
        <v>1.5</v>
      </c>
      <c r="Q45" s="39">
        <f t="shared" si="9"/>
        <v>1.5</v>
      </c>
      <c r="R45" s="39">
        <f t="shared" si="9"/>
        <v>1.5</v>
      </c>
      <c r="S45" s="39">
        <f t="shared" si="9"/>
        <v>1.5</v>
      </c>
      <c r="T45" s="27">
        <f t="shared" si="10"/>
        <v>4.5999999999999996</v>
      </c>
      <c r="U45" s="34">
        <v>0</v>
      </c>
      <c r="V45" s="29">
        <f t="shared" si="0"/>
        <v>4.5999999999999996</v>
      </c>
      <c r="W45" s="30"/>
      <c r="X45" s="31"/>
      <c r="Y45" s="31"/>
      <c r="Z45" s="31"/>
    </row>
    <row r="46" spans="1:26" ht="21" x14ac:dyDescent="0.2">
      <c r="A46" s="20" t="s">
        <v>175</v>
      </c>
      <c r="B46" s="10">
        <v>44</v>
      </c>
      <c r="C46" s="70" t="s">
        <v>176</v>
      </c>
      <c r="D46" s="49" t="s">
        <v>177</v>
      </c>
      <c r="E46" s="64" t="s">
        <v>64</v>
      </c>
      <c r="F46" s="75">
        <v>43137</v>
      </c>
      <c r="G46" s="55">
        <v>0</v>
      </c>
      <c r="H46" s="56">
        <v>0</v>
      </c>
      <c r="I46" s="39">
        <v>1.4</v>
      </c>
      <c r="J46" s="39">
        <f t="shared" si="9"/>
        <v>1.5</v>
      </c>
      <c r="K46" s="39">
        <f t="shared" si="9"/>
        <v>1.5</v>
      </c>
      <c r="L46" s="39">
        <f t="shared" si="9"/>
        <v>1.5</v>
      </c>
      <c r="M46" s="39">
        <f t="shared" si="9"/>
        <v>1.5</v>
      </c>
      <c r="N46" s="39">
        <f t="shared" si="9"/>
        <v>1.5</v>
      </c>
      <c r="O46" s="39">
        <f t="shared" si="9"/>
        <v>1.5</v>
      </c>
      <c r="P46" s="39">
        <f t="shared" si="9"/>
        <v>1.5</v>
      </c>
      <c r="Q46" s="39">
        <f t="shared" si="9"/>
        <v>1.5</v>
      </c>
      <c r="R46" s="39">
        <f t="shared" si="9"/>
        <v>1.5</v>
      </c>
      <c r="S46" s="39">
        <f t="shared" si="9"/>
        <v>1.5</v>
      </c>
      <c r="T46" s="27">
        <f t="shared" si="10"/>
        <v>4.4000000000000004</v>
      </c>
      <c r="U46" s="34">
        <v>0</v>
      </c>
      <c r="V46" s="29">
        <f t="shared" si="0"/>
        <v>4.4000000000000004</v>
      </c>
      <c r="W46" s="30"/>
      <c r="X46" s="31"/>
      <c r="Y46" s="31"/>
      <c r="Z46" s="31"/>
    </row>
    <row r="47" spans="1:26" ht="21" x14ac:dyDescent="0.2">
      <c r="A47" s="20" t="s">
        <v>178</v>
      </c>
      <c r="B47" s="10">
        <v>45</v>
      </c>
      <c r="C47" s="76" t="s">
        <v>179</v>
      </c>
      <c r="D47" s="32" t="s">
        <v>180</v>
      </c>
      <c r="E47" s="59" t="s">
        <v>30</v>
      </c>
      <c r="F47" s="74">
        <v>43159</v>
      </c>
      <c r="G47" s="73">
        <v>0</v>
      </c>
      <c r="H47" s="26">
        <v>0</v>
      </c>
      <c r="I47" s="39">
        <v>0.08</v>
      </c>
      <c r="J47" s="39">
        <v>1.25</v>
      </c>
      <c r="K47" s="39">
        <v>1.25</v>
      </c>
      <c r="L47" s="39">
        <v>1.25</v>
      </c>
      <c r="M47" s="39">
        <v>1.25</v>
      </c>
      <c r="N47" s="39">
        <v>1.25</v>
      </c>
      <c r="O47" s="39">
        <v>1.25</v>
      </c>
      <c r="P47" s="39">
        <v>1.25</v>
      </c>
      <c r="Q47" s="39">
        <v>1.25</v>
      </c>
      <c r="R47" s="39">
        <v>1.25</v>
      </c>
      <c r="S47" s="39">
        <v>1.25</v>
      </c>
      <c r="T47" s="27">
        <f t="shared" si="10"/>
        <v>2.58</v>
      </c>
      <c r="U47" s="34">
        <v>0</v>
      </c>
      <c r="V47" s="29">
        <f t="shared" si="0"/>
        <v>2.58</v>
      </c>
      <c r="W47" s="30"/>
      <c r="X47" s="31"/>
      <c r="Y47" s="31"/>
      <c r="Z47" s="31"/>
    </row>
    <row r="48" spans="1:26" ht="21" x14ac:dyDescent="0.2">
      <c r="A48" s="20" t="s">
        <v>181</v>
      </c>
      <c r="B48" s="10">
        <v>46</v>
      </c>
      <c r="C48" s="70" t="s">
        <v>182</v>
      </c>
      <c r="D48" s="49" t="s">
        <v>183</v>
      </c>
      <c r="E48" s="64" t="s">
        <v>64</v>
      </c>
      <c r="F48" s="74">
        <v>43162</v>
      </c>
      <c r="G48" s="55">
        <v>0</v>
      </c>
      <c r="H48" s="56">
        <v>0</v>
      </c>
      <c r="I48" s="77">
        <v>0</v>
      </c>
      <c r="J48" s="39">
        <f t="shared" ref="J48:S51" si="11">18/12</f>
        <v>1.5</v>
      </c>
      <c r="K48" s="39">
        <f t="shared" si="11"/>
        <v>1.5</v>
      </c>
      <c r="L48" s="39">
        <f t="shared" si="11"/>
        <v>1.5</v>
      </c>
      <c r="M48" s="39">
        <f t="shared" si="11"/>
        <v>1.5</v>
      </c>
      <c r="N48" s="39">
        <f t="shared" si="11"/>
        <v>1.5</v>
      </c>
      <c r="O48" s="39">
        <f t="shared" si="11"/>
        <v>1.5</v>
      </c>
      <c r="P48" s="39">
        <f t="shared" si="11"/>
        <v>1.5</v>
      </c>
      <c r="Q48" s="39">
        <f t="shared" si="11"/>
        <v>1.5</v>
      </c>
      <c r="R48" s="39">
        <f t="shared" si="11"/>
        <v>1.5</v>
      </c>
      <c r="S48" s="39">
        <f t="shared" si="11"/>
        <v>1.5</v>
      </c>
      <c r="T48" s="27">
        <f t="shared" si="10"/>
        <v>3</v>
      </c>
      <c r="U48" s="34">
        <v>0</v>
      </c>
      <c r="V48" s="29">
        <f t="shared" si="0"/>
        <v>3</v>
      </c>
      <c r="W48" s="30"/>
      <c r="X48" s="31"/>
      <c r="Y48" s="31"/>
      <c r="Z48" s="31"/>
    </row>
    <row r="49" spans="1:27" ht="21" x14ac:dyDescent="0.2">
      <c r="A49" s="20" t="s">
        <v>184</v>
      </c>
      <c r="B49" s="10">
        <v>47</v>
      </c>
      <c r="C49" s="70" t="s">
        <v>185</v>
      </c>
      <c r="D49" s="49" t="s">
        <v>186</v>
      </c>
      <c r="E49" s="64" t="s">
        <v>64</v>
      </c>
      <c r="F49" s="74">
        <v>43162</v>
      </c>
      <c r="G49" s="55">
        <v>0</v>
      </c>
      <c r="H49" s="56">
        <v>0</v>
      </c>
      <c r="I49" s="77">
        <v>0</v>
      </c>
      <c r="J49" s="39">
        <v>1.4</v>
      </c>
      <c r="K49" s="39">
        <f t="shared" si="11"/>
        <v>1.5</v>
      </c>
      <c r="L49" s="39">
        <f t="shared" si="11"/>
        <v>1.5</v>
      </c>
      <c r="M49" s="39">
        <f t="shared" si="11"/>
        <v>1.5</v>
      </c>
      <c r="N49" s="39">
        <f t="shared" si="11"/>
        <v>1.5</v>
      </c>
      <c r="O49" s="39">
        <f t="shared" si="11"/>
        <v>1.5</v>
      </c>
      <c r="P49" s="39">
        <f t="shared" si="11"/>
        <v>1.5</v>
      </c>
      <c r="Q49" s="39">
        <f t="shared" si="11"/>
        <v>1.5</v>
      </c>
      <c r="R49" s="39">
        <f t="shared" si="11"/>
        <v>1.5</v>
      </c>
      <c r="S49" s="39">
        <f t="shared" si="11"/>
        <v>1.5</v>
      </c>
      <c r="T49" s="27">
        <f t="shared" si="10"/>
        <v>2.9</v>
      </c>
      <c r="U49" s="34">
        <v>0</v>
      </c>
      <c r="V49" s="29">
        <f t="shared" si="0"/>
        <v>2.9</v>
      </c>
      <c r="W49" s="30"/>
      <c r="X49" s="31"/>
      <c r="Y49" s="31"/>
      <c r="Z49" s="31"/>
    </row>
    <row r="50" spans="1:27" s="78" customFormat="1" ht="21" x14ac:dyDescent="0.2">
      <c r="A50" s="20" t="s">
        <v>187</v>
      </c>
      <c r="B50" s="10">
        <v>48</v>
      </c>
      <c r="C50" s="70" t="s">
        <v>188</v>
      </c>
      <c r="D50" s="49" t="s">
        <v>189</v>
      </c>
      <c r="E50" s="64" t="s">
        <v>64</v>
      </c>
      <c r="F50" s="74">
        <v>43162</v>
      </c>
      <c r="G50" s="55">
        <v>0</v>
      </c>
      <c r="H50" s="56">
        <v>0</v>
      </c>
      <c r="I50" s="77">
        <v>0</v>
      </c>
      <c r="J50" s="39">
        <v>1.4</v>
      </c>
      <c r="K50" s="39">
        <f t="shared" si="11"/>
        <v>1.5</v>
      </c>
      <c r="L50" s="39">
        <f t="shared" si="11"/>
        <v>1.5</v>
      </c>
      <c r="M50" s="39">
        <f t="shared" si="11"/>
        <v>1.5</v>
      </c>
      <c r="N50" s="39">
        <f t="shared" si="11"/>
        <v>1.5</v>
      </c>
      <c r="O50" s="39">
        <f t="shared" si="11"/>
        <v>1.5</v>
      </c>
      <c r="P50" s="39">
        <f t="shared" si="11"/>
        <v>1.5</v>
      </c>
      <c r="Q50" s="39">
        <f t="shared" si="11"/>
        <v>1.5</v>
      </c>
      <c r="R50" s="39">
        <f t="shared" si="11"/>
        <v>1.5</v>
      </c>
      <c r="S50" s="39">
        <f t="shared" si="11"/>
        <v>1.5</v>
      </c>
      <c r="T50" s="27">
        <f t="shared" si="10"/>
        <v>2.9</v>
      </c>
      <c r="U50" s="34">
        <v>0</v>
      </c>
      <c r="V50" s="29">
        <f t="shared" si="0"/>
        <v>2.9</v>
      </c>
      <c r="W50" s="30"/>
      <c r="X50" s="31"/>
      <c r="Y50" s="31"/>
      <c r="Z50" s="31"/>
      <c r="AA50" s="7"/>
    </row>
    <row r="51" spans="1:27" ht="21" x14ac:dyDescent="0.2">
      <c r="A51" s="20" t="s">
        <v>190</v>
      </c>
      <c r="B51" s="10">
        <v>49</v>
      </c>
      <c r="C51" s="70" t="s">
        <v>191</v>
      </c>
      <c r="D51" s="49" t="s">
        <v>192</v>
      </c>
      <c r="E51" s="64" t="s">
        <v>64</v>
      </c>
      <c r="F51" s="74">
        <v>43162</v>
      </c>
      <c r="G51" s="55">
        <v>0</v>
      </c>
      <c r="H51" s="56">
        <v>0</v>
      </c>
      <c r="I51" s="77">
        <v>0</v>
      </c>
      <c r="J51" s="39">
        <v>1.4</v>
      </c>
      <c r="K51" s="39">
        <f t="shared" si="11"/>
        <v>1.5</v>
      </c>
      <c r="L51" s="39">
        <f t="shared" si="11"/>
        <v>1.5</v>
      </c>
      <c r="M51" s="39">
        <f t="shared" si="11"/>
        <v>1.5</v>
      </c>
      <c r="N51" s="39">
        <f t="shared" si="11"/>
        <v>1.5</v>
      </c>
      <c r="O51" s="39">
        <f t="shared" si="11"/>
        <v>1.5</v>
      </c>
      <c r="P51" s="39">
        <f t="shared" si="11"/>
        <v>1.5</v>
      </c>
      <c r="Q51" s="39">
        <f t="shared" si="11"/>
        <v>1.5</v>
      </c>
      <c r="R51" s="39">
        <f t="shared" si="11"/>
        <v>1.5</v>
      </c>
      <c r="S51" s="39">
        <f t="shared" si="11"/>
        <v>1.5</v>
      </c>
      <c r="T51" s="27">
        <f t="shared" si="10"/>
        <v>2.9</v>
      </c>
      <c r="U51" s="34">
        <v>0</v>
      </c>
      <c r="V51" s="29">
        <f t="shared" si="0"/>
        <v>2.9</v>
      </c>
      <c r="W51" s="30"/>
      <c r="X51" s="31"/>
      <c r="Y51" s="31"/>
      <c r="Z51" s="31"/>
    </row>
    <row r="52" spans="1:27" ht="21" x14ac:dyDescent="0.2">
      <c r="A52" s="20" t="s">
        <v>193</v>
      </c>
      <c r="B52" s="10">
        <v>50</v>
      </c>
      <c r="C52" s="76" t="s">
        <v>194</v>
      </c>
      <c r="D52" s="32" t="s">
        <v>195</v>
      </c>
      <c r="E52" s="59" t="s">
        <v>30</v>
      </c>
      <c r="F52" s="75">
        <v>43165</v>
      </c>
      <c r="G52" s="73">
        <v>0</v>
      </c>
      <c r="H52" s="26">
        <v>0</v>
      </c>
      <c r="I52" s="39">
        <v>0</v>
      </c>
      <c r="J52" s="39">
        <v>1.04</v>
      </c>
      <c r="K52" s="39">
        <v>1.25</v>
      </c>
      <c r="L52" s="39">
        <v>1.25</v>
      </c>
      <c r="M52" s="39">
        <v>1.25</v>
      </c>
      <c r="N52" s="39">
        <v>1.25</v>
      </c>
      <c r="O52" s="39">
        <v>1.25</v>
      </c>
      <c r="P52" s="39">
        <v>1.25</v>
      </c>
      <c r="Q52" s="39">
        <v>1.25</v>
      </c>
      <c r="R52" s="39">
        <v>1.25</v>
      </c>
      <c r="S52" s="39">
        <v>1.25</v>
      </c>
      <c r="T52" s="27">
        <f t="shared" si="10"/>
        <v>2.29</v>
      </c>
      <c r="U52" s="34">
        <v>0</v>
      </c>
      <c r="V52" s="29">
        <f t="shared" si="0"/>
        <v>2.29</v>
      </c>
      <c r="W52" s="30"/>
      <c r="X52" s="31"/>
      <c r="Y52" s="31"/>
      <c r="Z52" s="31"/>
    </row>
    <row r="53" spans="1:27" ht="21" x14ac:dyDescent="0.2">
      <c r="A53" s="20" t="s">
        <v>196</v>
      </c>
      <c r="B53" s="10">
        <v>51</v>
      </c>
      <c r="C53" s="70" t="s">
        <v>197</v>
      </c>
      <c r="D53" s="49" t="s">
        <v>198</v>
      </c>
      <c r="E53" s="79" t="s">
        <v>64</v>
      </c>
      <c r="F53" s="72">
        <v>43166</v>
      </c>
      <c r="G53" s="55">
        <v>0</v>
      </c>
      <c r="H53" s="56">
        <v>0</v>
      </c>
      <c r="I53" s="77">
        <v>0</v>
      </c>
      <c r="J53" s="80">
        <v>1.2</v>
      </c>
      <c r="K53" s="39">
        <f t="shared" ref="K53:S58" si="12">18/12</f>
        <v>1.5</v>
      </c>
      <c r="L53" s="39">
        <f t="shared" si="12"/>
        <v>1.5</v>
      </c>
      <c r="M53" s="39">
        <f t="shared" si="12"/>
        <v>1.5</v>
      </c>
      <c r="N53" s="39">
        <f t="shared" si="12"/>
        <v>1.5</v>
      </c>
      <c r="O53" s="39">
        <f t="shared" si="12"/>
        <v>1.5</v>
      </c>
      <c r="P53" s="39">
        <f t="shared" si="12"/>
        <v>1.5</v>
      </c>
      <c r="Q53" s="39">
        <f t="shared" si="12"/>
        <v>1.5</v>
      </c>
      <c r="R53" s="39">
        <f t="shared" si="12"/>
        <v>1.5</v>
      </c>
      <c r="S53" s="39">
        <f t="shared" si="12"/>
        <v>1.5</v>
      </c>
      <c r="T53" s="27">
        <f t="shared" si="10"/>
        <v>2.7</v>
      </c>
      <c r="U53" s="34">
        <v>0</v>
      </c>
      <c r="V53" s="29">
        <f t="shared" si="0"/>
        <v>2.7</v>
      </c>
      <c r="W53" s="30"/>
      <c r="X53" s="31"/>
      <c r="Y53" s="31"/>
      <c r="Z53" s="31"/>
    </row>
    <row r="54" spans="1:27" ht="21" x14ac:dyDescent="0.2">
      <c r="A54" s="20" t="s">
        <v>199</v>
      </c>
      <c r="B54" s="10">
        <v>52</v>
      </c>
      <c r="C54" s="70" t="s">
        <v>200</v>
      </c>
      <c r="D54" s="32" t="s">
        <v>201</v>
      </c>
      <c r="E54" s="64" t="s">
        <v>38</v>
      </c>
      <c r="F54" s="75">
        <v>43173</v>
      </c>
      <c r="G54" s="55">
        <v>0</v>
      </c>
      <c r="H54" s="56">
        <v>0</v>
      </c>
      <c r="I54" s="56">
        <v>0</v>
      </c>
      <c r="J54" s="39">
        <v>0.8</v>
      </c>
      <c r="K54" s="39">
        <f t="shared" si="12"/>
        <v>1.5</v>
      </c>
      <c r="L54" s="39">
        <f t="shared" si="12"/>
        <v>1.5</v>
      </c>
      <c r="M54" s="39">
        <f t="shared" si="12"/>
        <v>1.5</v>
      </c>
      <c r="N54" s="39">
        <f t="shared" si="12"/>
        <v>1.5</v>
      </c>
      <c r="O54" s="39">
        <f t="shared" si="12"/>
        <v>1.5</v>
      </c>
      <c r="P54" s="39">
        <f t="shared" si="12"/>
        <v>1.5</v>
      </c>
      <c r="Q54" s="39">
        <f t="shared" si="12"/>
        <v>1.5</v>
      </c>
      <c r="R54" s="39">
        <f t="shared" si="12"/>
        <v>1.5</v>
      </c>
      <c r="S54" s="39">
        <f t="shared" si="12"/>
        <v>1.5</v>
      </c>
      <c r="T54" s="27">
        <f t="shared" si="10"/>
        <v>2.2999999999999998</v>
      </c>
      <c r="U54" s="34">
        <v>0</v>
      </c>
      <c r="V54" s="29">
        <f t="shared" si="0"/>
        <v>2.2999999999999998</v>
      </c>
      <c r="W54" s="30"/>
      <c r="X54" s="31"/>
      <c r="Y54" s="31"/>
      <c r="Z54" s="31"/>
    </row>
    <row r="55" spans="1:27" ht="21" x14ac:dyDescent="0.2">
      <c r="A55" s="20" t="s">
        <v>202</v>
      </c>
      <c r="B55" s="10">
        <v>53</v>
      </c>
      <c r="C55" s="70" t="s">
        <v>203</v>
      </c>
      <c r="D55" s="32" t="s">
        <v>204</v>
      </c>
      <c r="E55" s="64" t="s">
        <v>38</v>
      </c>
      <c r="F55" s="75">
        <v>43173</v>
      </c>
      <c r="G55" s="55">
        <v>0</v>
      </c>
      <c r="H55" s="56">
        <v>0</v>
      </c>
      <c r="I55" s="56">
        <v>0</v>
      </c>
      <c r="J55" s="39">
        <v>0.8</v>
      </c>
      <c r="K55" s="39">
        <f t="shared" si="12"/>
        <v>1.5</v>
      </c>
      <c r="L55" s="39">
        <f t="shared" si="12"/>
        <v>1.5</v>
      </c>
      <c r="M55" s="39">
        <f t="shared" si="12"/>
        <v>1.5</v>
      </c>
      <c r="N55" s="39">
        <f t="shared" si="12"/>
        <v>1.5</v>
      </c>
      <c r="O55" s="39">
        <f t="shared" si="12"/>
        <v>1.5</v>
      </c>
      <c r="P55" s="39">
        <f t="shared" si="12"/>
        <v>1.5</v>
      </c>
      <c r="Q55" s="39">
        <f t="shared" si="12"/>
        <v>1.5</v>
      </c>
      <c r="R55" s="39">
        <f t="shared" si="12"/>
        <v>1.5</v>
      </c>
      <c r="S55" s="39">
        <f t="shared" si="12"/>
        <v>1.5</v>
      </c>
      <c r="T55" s="27">
        <f t="shared" si="10"/>
        <v>2.2999999999999998</v>
      </c>
      <c r="U55" s="34">
        <v>0</v>
      </c>
      <c r="V55" s="29">
        <f t="shared" si="0"/>
        <v>2.2999999999999998</v>
      </c>
      <c r="W55" s="30"/>
      <c r="X55" s="31"/>
      <c r="Y55" s="31"/>
      <c r="Z55" s="31"/>
    </row>
    <row r="56" spans="1:27" s="81" customFormat="1" ht="21" x14ac:dyDescent="0.2">
      <c r="A56" s="20" t="s">
        <v>205</v>
      </c>
      <c r="B56" s="10">
        <v>54</v>
      </c>
      <c r="C56" s="70" t="s">
        <v>206</v>
      </c>
      <c r="D56" s="32" t="s">
        <v>207</v>
      </c>
      <c r="E56" s="64" t="s">
        <v>38</v>
      </c>
      <c r="F56" s="75">
        <v>43173</v>
      </c>
      <c r="G56" s="55">
        <v>0</v>
      </c>
      <c r="H56" s="56">
        <v>0</v>
      </c>
      <c r="I56" s="56">
        <v>0</v>
      </c>
      <c r="J56" s="39">
        <v>0.8</v>
      </c>
      <c r="K56" s="39">
        <f t="shared" si="12"/>
        <v>1.5</v>
      </c>
      <c r="L56" s="39">
        <f t="shared" si="12"/>
        <v>1.5</v>
      </c>
      <c r="M56" s="39">
        <f t="shared" si="12"/>
        <v>1.5</v>
      </c>
      <c r="N56" s="39">
        <f t="shared" si="12"/>
        <v>1.5</v>
      </c>
      <c r="O56" s="39">
        <f t="shared" si="12"/>
        <v>1.5</v>
      </c>
      <c r="P56" s="39">
        <f t="shared" si="12"/>
        <v>1.5</v>
      </c>
      <c r="Q56" s="39">
        <f t="shared" si="12"/>
        <v>1.5</v>
      </c>
      <c r="R56" s="39">
        <f t="shared" si="12"/>
        <v>1.5</v>
      </c>
      <c r="S56" s="39">
        <f t="shared" si="12"/>
        <v>1.5</v>
      </c>
      <c r="T56" s="27">
        <f t="shared" si="10"/>
        <v>2.2999999999999998</v>
      </c>
      <c r="U56" s="34">
        <v>0</v>
      </c>
      <c r="V56" s="29">
        <f t="shared" si="0"/>
        <v>2.2999999999999998</v>
      </c>
      <c r="W56" s="30"/>
      <c r="X56" s="31"/>
      <c r="Y56" s="31"/>
      <c r="Z56" s="31"/>
      <c r="AA56" s="7"/>
    </row>
    <row r="57" spans="1:27" ht="21" x14ac:dyDescent="0.2">
      <c r="A57" s="20" t="s">
        <v>208</v>
      </c>
      <c r="B57" s="10">
        <v>55</v>
      </c>
      <c r="C57" s="70" t="s">
        <v>209</v>
      </c>
      <c r="D57" s="32" t="s">
        <v>210</v>
      </c>
      <c r="E57" s="64" t="s">
        <v>38</v>
      </c>
      <c r="F57" s="75">
        <v>43173</v>
      </c>
      <c r="G57" s="55">
        <v>0</v>
      </c>
      <c r="H57" s="56">
        <v>0</v>
      </c>
      <c r="I57" s="56">
        <v>0</v>
      </c>
      <c r="J57" s="39">
        <v>0.8</v>
      </c>
      <c r="K57" s="39">
        <f t="shared" si="12"/>
        <v>1.5</v>
      </c>
      <c r="L57" s="39">
        <f t="shared" si="12"/>
        <v>1.5</v>
      </c>
      <c r="M57" s="39">
        <f t="shared" si="12"/>
        <v>1.5</v>
      </c>
      <c r="N57" s="39">
        <f t="shared" si="12"/>
        <v>1.5</v>
      </c>
      <c r="O57" s="39">
        <f t="shared" si="12"/>
        <v>1.5</v>
      </c>
      <c r="P57" s="39">
        <f t="shared" si="12"/>
        <v>1.5</v>
      </c>
      <c r="Q57" s="39">
        <f t="shared" si="12"/>
        <v>1.5</v>
      </c>
      <c r="R57" s="39">
        <f t="shared" si="12"/>
        <v>1.5</v>
      </c>
      <c r="S57" s="39">
        <f t="shared" si="12"/>
        <v>1.5</v>
      </c>
      <c r="T57" s="27">
        <f t="shared" si="10"/>
        <v>2.2999999999999998</v>
      </c>
      <c r="U57" s="34">
        <v>0</v>
      </c>
      <c r="V57" s="29">
        <f t="shared" si="0"/>
        <v>2.2999999999999998</v>
      </c>
      <c r="W57" s="30"/>
      <c r="X57" s="31"/>
      <c r="Y57" s="31"/>
      <c r="Z57" s="31"/>
    </row>
    <row r="58" spans="1:27" ht="21" x14ac:dyDescent="0.2">
      <c r="A58" s="20" t="s">
        <v>211</v>
      </c>
      <c r="B58" s="10">
        <v>56</v>
      </c>
      <c r="C58" s="70" t="s">
        <v>212</v>
      </c>
      <c r="D58" s="49" t="s">
        <v>213</v>
      </c>
      <c r="E58" s="64" t="s">
        <v>38</v>
      </c>
      <c r="F58" s="75">
        <v>43173</v>
      </c>
      <c r="G58" s="55">
        <v>0</v>
      </c>
      <c r="H58" s="56">
        <v>0</v>
      </c>
      <c r="I58" s="56">
        <v>0</v>
      </c>
      <c r="J58" s="39">
        <v>0.8</v>
      </c>
      <c r="K58" s="39">
        <f t="shared" si="12"/>
        <v>1.5</v>
      </c>
      <c r="L58" s="39">
        <f t="shared" si="12"/>
        <v>1.5</v>
      </c>
      <c r="M58" s="39">
        <f t="shared" si="12"/>
        <v>1.5</v>
      </c>
      <c r="N58" s="39">
        <f t="shared" si="12"/>
        <v>1.5</v>
      </c>
      <c r="O58" s="39">
        <f t="shared" si="12"/>
        <v>1.5</v>
      </c>
      <c r="P58" s="39">
        <f t="shared" si="12"/>
        <v>1.5</v>
      </c>
      <c r="Q58" s="39">
        <f t="shared" si="12"/>
        <v>1.5</v>
      </c>
      <c r="R58" s="39">
        <f t="shared" si="12"/>
        <v>1.5</v>
      </c>
      <c r="S58" s="39">
        <f t="shared" si="12"/>
        <v>1.5</v>
      </c>
      <c r="T58" s="27">
        <f t="shared" si="10"/>
        <v>2.2999999999999998</v>
      </c>
      <c r="U58" s="34">
        <v>0</v>
      </c>
      <c r="V58" s="29">
        <f t="shared" si="0"/>
        <v>2.2999999999999998</v>
      </c>
      <c r="W58" s="30"/>
      <c r="X58" s="31"/>
      <c r="Y58" s="31"/>
      <c r="Z58" s="31"/>
    </row>
    <row r="59" spans="1:27" ht="21" x14ac:dyDescent="0.2">
      <c r="A59" s="20" t="s">
        <v>214</v>
      </c>
      <c r="B59" s="10">
        <v>57</v>
      </c>
      <c r="C59" s="70" t="s">
        <v>215</v>
      </c>
      <c r="D59" s="49" t="s">
        <v>216</v>
      </c>
      <c r="E59" s="64" t="s">
        <v>38</v>
      </c>
      <c r="F59" s="74">
        <v>43177</v>
      </c>
      <c r="G59" s="55">
        <v>0</v>
      </c>
      <c r="H59" s="56">
        <v>0</v>
      </c>
      <c r="I59" s="82">
        <v>0</v>
      </c>
      <c r="J59" s="39">
        <f>18/12</f>
        <v>1.5</v>
      </c>
      <c r="K59" s="39">
        <v>1.25</v>
      </c>
      <c r="L59" s="39">
        <v>1.25</v>
      </c>
      <c r="M59" s="39">
        <v>1.25</v>
      </c>
      <c r="N59" s="39">
        <v>1.25</v>
      </c>
      <c r="O59" s="39">
        <v>1.25</v>
      </c>
      <c r="P59" s="39">
        <v>1.25</v>
      </c>
      <c r="Q59" s="39">
        <v>1.25</v>
      </c>
      <c r="R59" s="39">
        <v>1.25</v>
      </c>
      <c r="S59" s="39">
        <v>1.25</v>
      </c>
      <c r="T59" s="27">
        <f t="shared" si="10"/>
        <v>2.75</v>
      </c>
      <c r="U59" s="34">
        <v>0</v>
      </c>
      <c r="V59" s="29">
        <f t="shared" si="0"/>
        <v>2.75</v>
      </c>
      <c r="W59" s="30"/>
      <c r="X59" s="31"/>
      <c r="Y59" s="31"/>
      <c r="Z59" s="31"/>
    </row>
    <row r="60" spans="1:27" ht="21" x14ac:dyDescent="0.2">
      <c r="A60" s="20" t="s">
        <v>217</v>
      </c>
      <c r="B60" s="10">
        <v>58</v>
      </c>
      <c r="C60" s="76" t="s">
        <v>218</v>
      </c>
      <c r="D60" s="49" t="s">
        <v>219</v>
      </c>
      <c r="E60" s="64" t="s">
        <v>220</v>
      </c>
      <c r="F60" s="74">
        <v>43177</v>
      </c>
      <c r="G60" s="55">
        <v>0</v>
      </c>
      <c r="H60" s="56">
        <v>0</v>
      </c>
      <c r="I60" s="77">
        <v>0</v>
      </c>
      <c r="J60" s="80">
        <v>0.9</v>
      </c>
      <c r="K60" s="80">
        <v>1.83</v>
      </c>
      <c r="L60" s="39">
        <v>1.83</v>
      </c>
      <c r="M60" s="39">
        <v>1.83</v>
      </c>
      <c r="N60" s="39">
        <v>1.83</v>
      </c>
      <c r="O60" s="39">
        <v>1.83</v>
      </c>
      <c r="P60" s="39">
        <v>1.83</v>
      </c>
      <c r="Q60" s="39">
        <v>1.83</v>
      </c>
      <c r="R60" s="39">
        <v>1.83</v>
      </c>
      <c r="S60" s="39">
        <v>1.83</v>
      </c>
      <c r="T60" s="27">
        <f t="shared" si="10"/>
        <v>2.73</v>
      </c>
      <c r="U60" s="34">
        <v>0</v>
      </c>
      <c r="V60" s="29">
        <f t="shared" si="0"/>
        <v>2.73</v>
      </c>
      <c r="W60" s="30"/>
      <c r="X60" s="31"/>
      <c r="Y60" s="31"/>
      <c r="Z60" s="31"/>
    </row>
    <row r="61" spans="1:27" ht="21" x14ac:dyDescent="0.2">
      <c r="A61" s="20" t="s">
        <v>221</v>
      </c>
      <c r="B61" s="10">
        <v>59</v>
      </c>
      <c r="C61" s="76" t="s">
        <v>222</v>
      </c>
      <c r="D61" s="49" t="s">
        <v>223</v>
      </c>
      <c r="E61" s="64" t="s">
        <v>64</v>
      </c>
      <c r="F61" s="74">
        <v>43181</v>
      </c>
      <c r="G61" s="55">
        <v>0</v>
      </c>
      <c r="H61" s="56">
        <v>0</v>
      </c>
      <c r="I61" s="77">
        <v>0</v>
      </c>
      <c r="J61" s="39">
        <v>0.5</v>
      </c>
      <c r="K61" s="39">
        <f t="shared" ref="K61:S64" si="13">18/12</f>
        <v>1.5</v>
      </c>
      <c r="L61" s="39">
        <f t="shared" si="13"/>
        <v>1.5</v>
      </c>
      <c r="M61" s="39">
        <f t="shared" si="13"/>
        <v>1.5</v>
      </c>
      <c r="N61" s="39">
        <f t="shared" si="13"/>
        <v>1.5</v>
      </c>
      <c r="O61" s="39">
        <f t="shared" si="13"/>
        <v>1.5</v>
      </c>
      <c r="P61" s="39">
        <f t="shared" si="13"/>
        <v>1.5</v>
      </c>
      <c r="Q61" s="39">
        <f t="shared" si="13"/>
        <v>1.5</v>
      </c>
      <c r="R61" s="39">
        <f t="shared" si="13"/>
        <v>1.5</v>
      </c>
      <c r="S61" s="39">
        <f t="shared" si="13"/>
        <v>1.5</v>
      </c>
      <c r="T61" s="27">
        <f t="shared" si="10"/>
        <v>2</v>
      </c>
      <c r="U61" s="34">
        <v>0</v>
      </c>
      <c r="V61" s="29">
        <f t="shared" si="0"/>
        <v>2</v>
      </c>
      <c r="W61" s="30"/>
      <c r="X61" s="31"/>
      <c r="Y61" s="31"/>
      <c r="Z61" s="31"/>
    </row>
    <row r="62" spans="1:27" ht="21" x14ac:dyDescent="0.2">
      <c r="A62" s="20" t="s">
        <v>224</v>
      </c>
      <c r="B62" s="10">
        <v>60</v>
      </c>
      <c r="C62" s="76" t="s">
        <v>225</v>
      </c>
      <c r="D62" s="49" t="s">
        <v>226</v>
      </c>
      <c r="E62" s="64" t="s">
        <v>64</v>
      </c>
      <c r="F62" s="74">
        <v>43185</v>
      </c>
      <c r="G62" s="55">
        <v>0</v>
      </c>
      <c r="H62" s="56">
        <v>0</v>
      </c>
      <c r="I62" s="77">
        <v>0</v>
      </c>
      <c r="J62" s="39">
        <v>0.5</v>
      </c>
      <c r="K62" s="39">
        <f t="shared" si="13"/>
        <v>1.5</v>
      </c>
      <c r="L62" s="39">
        <f t="shared" si="13"/>
        <v>1.5</v>
      </c>
      <c r="M62" s="39">
        <f t="shared" si="13"/>
        <v>1.5</v>
      </c>
      <c r="N62" s="39">
        <f t="shared" si="13"/>
        <v>1.5</v>
      </c>
      <c r="O62" s="39">
        <f t="shared" si="13"/>
        <v>1.5</v>
      </c>
      <c r="P62" s="39">
        <f t="shared" si="13"/>
        <v>1.5</v>
      </c>
      <c r="Q62" s="39">
        <f t="shared" si="13"/>
        <v>1.5</v>
      </c>
      <c r="R62" s="39">
        <f t="shared" si="13"/>
        <v>1.5</v>
      </c>
      <c r="S62" s="39">
        <f t="shared" si="13"/>
        <v>1.5</v>
      </c>
      <c r="T62" s="27">
        <f t="shared" si="10"/>
        <v>2</v>
      </c>
      <c r="U62" s="34">
        <v>0</v>
      </c>
      <c r="V62" s="29">
        <f t="shared" si="0"/>
        <v>2</v>
      </c>
      <c r="W62" s="30"/>
      <c r="X62" s="31"/>
      <c r="Y62" s="31"/>
      <c r="Z62" s="31"/>
    </row>
    <row r="63" spans="1:27" ht="21" x14ac:dyDescent="0.2">
      <c r="A63" s="20" t="s">
        <v>227</v>
      </c>
      <c r="B63" s="10">
        <v>61</v>
      </c>
      <c r="C63" s="76" t="s">
        <v>228</v>
      </c>
      <c r="D63" s="49" t="s">
        <v>229</v>
      </c>
      <c r="E63" s="64" t="s">
        <v>64</v>
      </c>
      <c r="F63" s="72">
        <v>43191</v>
      </c>
      <c r="G63" s="55">
        <v>0</v>
      </c>
      <c r="H63" s="56">
        <v>0</v>
      </c>
      <c r="I63" s="77">
        <v>0</v>
      </c>
      <c r="J63" s="77">
        <v>0</v>
      </c>
      <c r="K63" s="39">
        <f t="shared" si="13"/>
        <v>1.5</v>
      </c>
      <c r="L63" s="39">
        <f t="shared" si="13"/>
        <v>1.5</v>
      </c>
      <c r="M63" s="39">
        <f t="shared" si="13"/>
        <v>1.5</v>
      </c>
      <c r="N63" s="39">
        <f t="shared" si="13"/>
        <v>1.5</v>
      </c>
      <c r="O63" s="39">
        <f t="shared" si="13"/>
        <v>1.5</v>
      </c>
      <c r="P63" s="39">
        <f t="shared" si="13"/>
        <v>1.5</v>
      </c>
      <c r="Q63" s="39">
        <f t="shared" si="13"/>
        <v>1.5</v>
      </c>
      <c r="R63" s="39">
        <f t="shared" si="13"/>
        <v>1.5</v>
      </c>
      <c r="S63" s="39">
        <f t="shared" si="13"/>
        <v>1.5</v>
      </c>
      <c r="T63" s="27">
        <f t="shared" si="10"/>
        <v>1.5</v>
      </c>
      <c r="U63" s="34">
        <v>0</v>
      </c>
      <c r="V63" s="29">
        <f t="shared" si="0"/>
        <v>1.5</v>
      </c>
      <c r="W63" s="30"/>
      <c r="X63" s="31"/>
      <c r="Y63" s="31"/>
      <c r="Z63" s="31"/>
    </row>
    <row r="64" spans="1:27" ht="21" x14ac:dyDescent="0.2">
      <c r="A64" s="20" t="s">
        <v>230</v>
      </c>
      <c r="B64" s="10">
        <v>62</v>
      </c>
      <c r="C64" s="70" t="s">
        <v>231</v>
      </c>
      <c r="D64" s="49" t="s">
        <v>232</v>
      </c>
      <c r="E64" s="79" t="s">
        <v>64</v>
      </c>
      <c r="F64" s="72">
        <v>43192</v>
      </c>
      <c r="G64" s="55">
        <v>0</v>
      </c>
      <c r="H64" s="56">
        <v>0</v>
      </c>
      <c r="I64" s="77">
        <v>0</v>
      </c>
      <c r="J64" s="77">
        <v>0</v>
      </c>
      <c r="K64" s="80">
        <v>1.45</v>
      </c>
      <c r="L64" s="39">
        <f t="shared" si="13"/>
        <v>1.5</v>
      </c>
      <c r="M64" s="39">
        <f t="shared" si="13"/>
        <v>1.5</v>
      </c>
      <c r="N64" s="39">
        <f t="shared" si="13"/>
        <v>1.5</v>
      </c>
      <c r="O64" s="39">
        <f t="shared" si="13"/>
        <v>1.5</v>
      </c>
      <c r="P64" s="39">
        <f t="shared" si="13"/>
        <v>1.5</v>
      </c>
      <c r="Q64" s="39">
        <f t="shared" si="13"/>
        <v>1.5</v>
      </c>
      <c r="R64" s="39">
        <f t="shared" si="13"/>
        <v>1.5</v>
      </c>
      <c r="S64" s="39">
        <f t="shared" si="13"/>
        <v>1.5</v>
      </c>
      <c r="T64" s="27">
        <f t="shared" si="10"/>
        <v>1.45</v>
      </c>
      <c r="U64" s="34">
        <v>0</v>
      </c>
      <c r="V64" s="29">
        <f t="shared" si="0"/>
        <v>1.45</v>
      </c>
      <c r="W64" s="30"/>
      <c r="X64" s="31"/>
      <c r="Y64" s="31"/>
      <c r="Z64" s="31"/>
    </row>
    <row r="65" spans="1:27" ht="21" x14ac:dyDescent="0.2">
      <c r="A65" s="20" t="s">
        <v>233</v>
      </c>
      <c r="B65" s="10">
        <v>63</v>
      </c>
      <c r="C65" s="76" t="s">
        <v>234</v>
      </c>
      <c r="D65" s="32" t="s">
        <v>235</v>
      </c>
      <c r="E65" s="59" t="s">
        <v>30</v>
      </c>
      <c r="F65" s="74">
        <v>43193</v>
      </c>
      <c r="G65" s="73">
        <v>0</v>
      </c>
      <c r="H65" s="26">
        <v>0</v>
      </c>
      <c r="I65" s="39">
        <v>0</v>
      </c>
      <c r="J65" s="39">
        <v>0</v>
      </c>
      <c r="K65" s="39">
        <f>(1.25/30)*28</f>
        <v>1.1666666666666665</v>
      </c>
      <c r="L65" s="39">
        <v>1.25</v>
      </c>
      <c r="M65" s="39">
        <v>1.25</v>
      </c>
      <c r="N65" s="39">
        <v>1.25</v>
      </c>
      <c r="O65" s="39">
        <v>1.25</v>
      </c>
      <c r="P65" s="39">
        <v>1.25</v>
      </c>
      <c r="Q65" s="39">
        <v>1.25</v>
      </c>
      <c r="R65" s="39">
        <v>1.25</v>
      </c>
      <c r="S65" s="39">
        <v>1.25</v>
      </c>
      <c r="T65" s="27">
        <f t="shared" si="10"/>
        <v>1.1666666666666665</v>
      </c>
      <c r="U65" s="34">
        <v>0</v>
      </c>
      <c r="V65" s="29">
        <f t="shared" si="0"/>
        <v>1.1666666666666665</v>
      </c>
      <c r="W65" s="30"/>
      <c r="X65" s="31"/>
      <c r="Y65" s="31"/>
      <c r="Z65" s="31"/>
    </row>
    <row r="66" spans="1:27" ht="21" x14ac:dyDescent="0.2">
      <c r="A66" s="20" t="s">
        <v>236</v>
      </c>
      <c r="B66" s="10">
        <v>64</v>
      </c>
      <c r="C66" s="70" t="s">
        <v>237</v>
      </c>
      <c r="D66" s="49" t="s">
        <v>238</v>
      </c>
      <c r="E66" s="64" t="s">
        <v>64</v>
      </c>
      <c r="F66" s="72">
        <v>43194</v>
      </c>
      <c r="G66" s="83">
        <v>0</v>
      </c>
      <c r="H66" s="84">
        <v>0</v>
      </c>
      <c r="I66" s="84">
        <v>0</v>
      </c>
      <c r="J66" s="85">
        <v>0</v>
      </c>
      <c r="K66" s="84">
        <v>1.4</v>
      </c>
      <c r="L66" s="39">
        <f t="shared" ref="L66:S70" si="14">18/12</f>
        <v>1.5</v>
      </c>
      <c r="M66" s="39">
        <f t="shared" si="14"/>
        <v>1.5</v>
      </c>
      <c r="N66" s="39">
        <f t="shared" si="14"/>
        <v>1.5</v>
      </c>
      <c r="O66" s="39">
        <f t="shared" si="14"/>
        <v>1.5</v>
      </c>
      <c r="P66" s="39">
        <f t="shared" si="14"/>
        <v>1.5</v>
      </c>
      <c r="Q66" s="39">
        <f t="shared" si="14"/>
        <v>1.5</v>
      </c>
      <c r="R66" s="39">
        <f t="shared" si="14"/>
        <v>1.5</v>
      </c>
      <c r="S66" s="39">
        <f t="shared" si="14"/>
        <v>1.5</v>
      </c>
      <c r="T66" s="86">
        <f>SUM(G66:J66)</f>
        <v>0</v>
      </c>
      <c r="U66" s="87">
        <v>0</v>
      </c>
      <c r="V66" s="88">
        <f t="shared" si="0"/>
        <v>0</v>
      </c>
      <c r="W66" s="89"/>
      <c r="X66" s="90"/>
      <c r="Y66" s="90"/>
      <c r="Z66" s="90"/>
      <c r="AA66" s="81"/>
    </row>
    <row r="67" spans="1:27" ht="21" x14ac:dyDescent="0.2">
      <c r="A67" s="20" t="s">
        <v>239</v>
      </c>
      <c r="B67" s="10">
        <v>65</v>
      </c>
      <c r="C67" s="70" t="s">
        <v>240</v>
      </c>
      <c r="D67" s="49" t="s">
        <v>241</v>
      </c>
      <c r="E67" s="79" t="s">
        <v>64</v>
      </c>
      <c r="F67" s="72">
        <v>43198</v>
      </c>
      <c r="G67" s="55">
        <v>0</v>
      </c>
      <c r="H67" s="56">
        <v>0</v>
      </c>
      <c r="I67" s="77">
        <v>0</v>
      </c>
      <c r="J67" s="77">
        <v>0</v>
      </c>
      <c r="K67" s="39">
        <f>18/12</f>
        <v>1.5</v>
      </c>
      <c r="L67" s="39">
        <f t="shared" si="14"/>
        <v>1.5</v>
      </c>
      <c r="M67" s="39">
        <f t="shared" si="14"/>
        <v>1.5</v>
      </c>
      <c r="N67" s="39">
        <f t="shared" si="14"/>
        <v>1.5</v>
      </c>
      <c r="O67" s="39">
        <f t="shared" si="14"/>
        <v>1.5</v>
      </c>
      <c r="P67" s="39">
        <f t="shared" si="14"/>
        <v>1.5</v>
      </c>
      <c r="Q67" s="39">
        <f t="shared" si="14"/>
        <v>1.5</v>
      </c>
      <c r="R67" s="39">
        <f t="shared" si="14"/>
        <v>1.5</v>
      </c>
      <c r="S67" s="39">
        <f t="shared" si="14"/>
        <v>1.5</v>
      </c>
      <c r="T67" s="27">
        <f>SUM(G67:K67)</f>
        <v>1.5</v>
      </c>
      <c r="U67" s="34">
        <v>0</v>
      </c>
      <c r="V67" s="29">
        <f t="shared" ref="V67:V71" si="15">(T67-U67)</f>
        <v>1.5</v>
      </c>
      <c r="W67" s="30"/>
      <c r="X67" s="31"/>
      <c r="Y67" s="31"/>
      <c r="Z67" s="31"/>
    </row>
    <row r="68" spans="1:27" ht="21" x14ac:dyDescent="0.2">
      <c r="A68" s="20" t="s">
        <v>242</v>
      </c>
      <c r="B68" s="10">
        <v>66</v>
      </c>
      <c r="C68" s="70" t="s">
        <v>243</v>
      </c>
      <c r="D68" s="49" t="s">
        <v>244</v>
      </c>
      <c r="E68" s="79" t="s">
        <v>38</v>
      </c>
      <c r="F68" s="75">
        <v>43204</v>
      </c>
      <c r="G68" s="55">
        <v>0</v>
      </c>
      <c r="H68" s="56">
        <v>0</v>
      </c>
      <c r="I68" s="77">
        <v>0</v>
      </c>
      <c r="J68" s="77">
        <v>0</v>
      </c>
      <c r="K68" s="80">
        <v>0.75</v>
      </c>
      <c r="L68" s="39">
        <f t="shared" si="14"/>
        <v>1.5</v>
      </c>
      <c r="M68" s="39">
        <f t="shared" si="14"/>
        <v>1.5</v>
      </c>
      <c r="N68" s="39">
        <f t="shared" si="14"/>
        <v>1.5</v>
      </c>
      <c r="O68" s="39">
        <f t="shared" si="14"/>
        <v>1.5</v>
      </c>
      <c r="P68" s="39">
        <f t="shared" si="14"/>
        <v>1.5</v>
      </c>
      <c r="Q68" s="39">
        <f t="shared" si="14"/>
        <v>1.5</v>
      </c>
      <c r="R68" s="39">
        <f t="shared" si="14"/>
        <v>1.5</v>
      </c>
      <c r="S68" s="39">
        <f t="shared" si="14"/>
        <v>1.5</v>
      </c>
      <c r="T68" s="27">
        <f>SUM(G68:K68)</f>
        <v>0.75</v>
      </c>
      <c r="U68" s="34">
        <v>0</v>
      </c>
      <c r="V68" s="29">
        <f t="shared" si="15"/>
        <v>0.75</v>
      </c>
      <c r="W68" s="30"/>
      <c r="X68" s="31"/>
      <c r="Y68" s="31"/>
      <c r="Z68" s="31"/>
    </row>
    <row r="69" spans="1:27" ht="21" x14ac:dyDescent="0.2">
      <c r="A69" s="20" t="s">
        <v>245</v>
      </c>
      <c r="B69" s="10">
        <v>67</v>
      </c>
      <c r="C69" s="70" t="s">
        <v>246</v>
      </c>
      <c r="D69" s="49" t="s">
        <v>247</v>
      </c>
      <c r="E69" s="79" t="s">
        <v>64</v>
      </c>
      <c r="F69" s="91">
        <v>43211</v>
      </c>
      <c r="G69" s="55">
        <v>0</v>
      </c>
      <c r="H69" s="56">
        <v>0</v>
      </c>
      <c r="I69" s="77">
        <v>0</v>
      </c>
      <c r="J69" s="77">
        <v>0</v>
      </c>
      <c r="K69" s="80">
        <v>0.5</v>
      </c>
      <c r="L69" s="39">
        <f t="shared" si="14"/>
        <v>1.5</v>
      </c>
      <c r="M69" s="39">
        <f t="shared" si="14"/>
        <v>1.5</v>
      </c>
      <c r="N69" s="39">
        <f t="shared" si="14"/>
        <v>1.5</v>
      </c>
      <c r="O69" s="39">
        <f t="shared" si="14"/>
        <v>1.5</v>
      </c>
      <c r="P69" s="39">
        <f t="shared" si="14"/>
        <v>1.5</v>
      </c>
      <c r="Q69" s="39">
        <f t="shared" si="14"/>
        <v>1.5</v>
      </c>
      <c r="R69" s="39">
        <f t="shared" si="14"/>
        <v>1.5</v>
      </c>
      <c r="S69" s="39">
        <f t="shared" si="14"/>
        <v>1.5</v>
      </c>
      <c r="T69" s="27">
        <f>SUM(G69:K69)</f>
        <v>0.5</v>
      </c>
      <c r="U69" s="34">
        <v>0</v>
      </c>
      <c r="V69" s="29">
        <f t="shared" si="15"/>
        <v>0.5</v>
      </c>
      <c r="W69" s="30"/>
      <c r="X69" s="31"/>
      <c r="Y69" s="31"/>
      <c r="Z69" s="31"/>
    </row>
    <row r="70" spans="1:27" ht="21" x14ac:dyDescent="0.2">
      <c r="A70" s="20" t="s">
        <v>248</v>
      </c>
      <c r="B70" s="10">
        <v>68</v>
      </c>
      <c r="C70" s="70" t="s">
        <v>249</v>
      </c>
      <c r="D70" s="49" t="s">
        <v>250</v>
      </c>
      <c r="E70" s="79" t="s">
        <v>64</v>
      </c>
      <c r="F70" s="91">
        <v>43211</v>
      </c>
      <c r="G70" s="55">
        <v>0</v>
      </c>
      <c r="H70" s="56">
        <v>0</v>
      </c>
      <c r="I70" s="77">
        <v>0</v>
      </c>
      <c r="J70" s="77">
        <v>0</v>
      </c>
      <c r="K70" s="80">
        <v>0.5</v>
      </c>
      <c r="L70" s="39">
        <f t="shared" si="14"/>
        <v>1.5</v>
      </c>
      <c r="M70" s="39">
        <f t="shared" si="14"/>
        <v>1.5</v>
      </c>
      <c r="N70" s="39">
        <f t="shared" si="14"/>
        <v>1.5</v>
      </c>
      <c r="O70" s="39">
        <f t="shared" si="14"/>
        <v>1.5</v>
      </c>
      <c r="P70" s="39">
        <f t="shared" si="14"/>
        <v>1.5</v>
      </c>
      <c r="Q70" s="39">
        <f t="shared" si="14"/>
        <v>1.5</v>
      </c>
      <c r="R70" s="39">
        <f t="shared" si="14"/>
        <v>1.5</v>
      </c>
      <c r="S70" s="39">
        <f t="shared" si="14"/>
        <v>1.5</v>
      </c>
      <c r="T70" s="27">
        <f>SUM(G70:K70)</f>
        <v>0.5</v>
      </c>
      <c r="U70" s="34">
        <v>0</v>
      </c>
      <c r="V70" s="29">
        <f t="shared" si="15"/>
        <v>0.5</v>
      </c>
      <c r="W70" s="30"/>
      <c r="X70" s="31"/>
      <c r="Y70" s="31"/>
      <c r="Z70" s="31"/>
    </row>
    <row r="71" spans="1:27" ht="21" x14ac:dyDescent="0.2">
      <c r="A71" s="20" t="s">
        <v>251</v>
      </c>
      <c r="B71" s="10">
        <v>69</v>
      </c>
      <c r="C71" s="70" t="s">
        <v>252</v>
      </c>
      <c r="D71" s="49" t="s">
        <v>253</v>
      </c>
      <c r="E71" s="79" t="s">
        <v>254</v>
      </c>
      <c r="F71" s="75">
        <v>43221</v>
      </c>
      <c r="G71" s="55">
        <v>0</v>
      </c>
      <c r="H71" s="56">
        <v>0</v>
      </c>
      <c r="I71" s="77">
        <v>0</v>
      </c>
      <c r="J71" s="77">
        <v>0</v>
      </c>
      <c r="K71" s="77">
        <v>0</v>
      </c>
      <c r="L71" s="39">
        <f t="shared" ref="L71:S71" si="16">22/12</f>
        <v>1.8333333333333333</v>
      </c>
      <c r="M71" s="39">
        <f t="shared" si="16"/>
        <v>1.8333333333333333</v>
      </c>
      <c r="N71" s="39">
        <f t="shared" si="16"/>
        <v>1.8333333333333333</v>
      </c>
      <c r="O71" s="39">
        <f t="shared" si="16"/>
        <v>1.8333333333333333</v>
      </c>
      <c r="P71" s="39">
        <f t="shared" si="16"/>
        <v>1.8333333333333333</v>
      </c>
      <c r="Q71" s="39">
        <f t="shared" si="16"/>
        <v>1.8333333333333333</v>
      </c>
      <c r="R71" s="39">
        <f t="shared" si="16"/>
        <v>1.8333333333333333</v>
      </c>
      <c r="S71" s="39">
        <f t="shared" si="16"/>
        <v>1.8333333333333333</v>
      </c>
      <c r="T71" s="27">
        <f>SUM(G71:K71)</f>
        <v>0</v>
      </c>
      <c r="U71" s="34">
        <v>0</v>
      </c>
      <c r="V71" s="29">
        <f t="shared" si="15"/>
        <v>0</v>
      </c>
      <c r="W71" s="30"/>
      <c r="X71" s="31"/>
      <c r="Y71" s="31"/>
      <c r="Z71" s="31"/>
    </row>
    <row r="72" spans="1:27" ht="21" x14ac:dyDescent="0.2">
      <c r="B72" s="92"/>
      <c r="C72" s="93"/>
      <c r="D72" s="94"/>
      <c r="E72" s="94"/>
      <c r="F72" s="95"/>
      <c r="G72" s="95"/>
      <c r="H72" s="95"/>
      <c r="I72" s="95"/>
      <c r="J72" s="95"/>
      <c r="K72" s="95"/>
      <c r="L72" s="95"/>
      <c r="M72" s="96"/>
      <c r="N72" s="96"/>
      <c r="O72" s="96"/>
      <c r="P72" s="96"/>
      <c r="Q72" s="96"/>
      <c r="R72" s="96"/>
      <c r="S72" s="96"/>
      <c r="T72" s="97"/>
      <c r="U72" s="98"/>
      <c r="V72" s="99"/>
      <c r="W72" s="100"/>
      <c r="X72" s="101"/>
      <c r="Y72" s="101"/>
      <c r="Z72" s="101"/>
    </row>
    <row r="73" spans="1:27" ht="21" x14ac:dyDescent="0.2">
      <c r="B73" s="92"/>
      <c r="C73" s="93"/>
      <c r="D73" s="94"/>
      <c r="E73" s="94"/>
      <c r="F73" s="95"/>
      <c r="G73" s="102"/>
      <c r="H73" s="103" t="s">
        <v>255</v>
      </c>
      <c r="I73" s="103"/>
      <c r="J73" s="103"/>
      <c r="K73" s="95"/>
      <c r="L73" s="95"/>
      <c r="M73" s="96"/>
      <c r="N73" s="96"/>
      <c r="O73" s="96"/>
      <c r="P73" s="96"/>
      <c r="Q73" s="96"/>
      <c r="R73" s="96"/>
      <c r="S73" s="96"/>
      <c r="T73" s="97"/>
      <c r="U73" s="98"/>
      <c r="V73" s="99"/>
      <c r="W73" s="100"/>
      <c r="X73" s="101"/>
      <c r="Y73" s="101"/>
      <c r="Z73" s="101"/>
    </row>
    <row r="74" spans="1:27" ht="21" x14ac:dyDescent="0.2">
      <c r="B74" s="92"/>
      <c r="C74" s="93"/>
      <c r="D74" s="94"/>
      <c r="E74" s="94"/>
      <c r="F74" s="95"/>
      <c r="G74" s="104"/>
      <c r="H74" s="105" t="s">
        <v>256</v>
      </c>
      <c r="I74" s="105"/>
      <c r="J74" s="105"/>
      <c r="K74" s="95"/>
      <c r="L74" s="95"/>
      <c r="M74" s="96"/>
      <c r="N74" s="96"/>
      <c r="O74" s="96"/>
      <c r="P74" s="96"/>
      <c r="Q74" s="96"/>
      <c r="R74" s="96"/>
      <c r="S74" s="96"/>
      <c r="T74" s="97"/>
      <c r="U74" s="98"/>
      <c r="V74" s="99"/>
      <c r="W74" s="100"/>
      <c r="X74" s="101"/>
      <c r="Y74" s="101"/>
      <c r="Z74" s="101"/>
    </row>
    <row r="76" spans="1:27" ht="21" x14ac:dyDescent="0.2">
      <c r="B76" s="92"/>
      <c r="C76" s="106" t="s">
        <v>257</v>
      </c>
      <c r="D76" s="107" t="s">
        <v>258</v>
      </c>
      <c r="E76" s="108" t="s">
        <v>64</v>
      </c>
      <c r="F76" s="109">
        <v>43162</v>
      </c>
      <c r="G76" s="110">
        <v>0</v>
      </c>
      <c r="H76" s="111" t="s">
        <v>259</v>
      </c>
      <c r="I76" s="111" t="s">
        <v>259</v>
      </c>
      <c r="J76" s="111" t="s">
        <v>259</v>
      </c>
      <c r="K76" s="111" t="s">
        <v>259</v>
      </c>
      <c r="L76" s="111" t="s">
        <v>259</v>
      </c>
      <c r="M76" s="111" t="s">
        <v>259</v>
      </c>
      <c r="N76" s="111" t="s">
        <v>259</v>
      </c>
      <c r="O76" s="111" t="s">
        <v>259</v>
      </c>
      <c r="P76" s="111" t="s">
        <v>259</v>
      </c>
      <c r="Q76" s="111" t="s">
        <v>259</v>
      </c>
      <c r="R76" s="111" t="s">
        <v>259</v>
      </c>
      <c r="S76" s="111" t="s">
        <v>259</v>
      </c>
      <c r="T76" s="112">
        <f>SUM(G76:J76)</f>
        <v>0</v>
      </c>
      <c r="U76" s="113">
        <v>0</v>
      </c>
      <c r="V76" s="114">
        <f>(T76-U76)</f>
        <v>0</v>
      </c>
      <c r="W76" s="115"/>
    </row>
    <row r="77" spans="1:27" ht="21" x14ac:dyDescent="0.2">
      <c r="B77" s="92"/>
      <c r="C77" s="116" t="s">
        <v>260</v>
      </c>
      <c r="D77" s="107" t="s">
        <v>261</v>
      </c>
      <c r="E77" s="117" t="s">
        <v>64</v>
      </c>
      <c r="F77" s="118">
        <v>42820</v>
      </c>
      <c r="G77" s="119">
        <v>22.833333333333332</v>
      </c>
      <c r="H77" s="120">
        <f>22/12</f>
        <v>1.8333333333333333</v>
      </c>
      <c r="I77" s="120">
        <f t="shared" ref="I77:J77" si="17">22/12</f>
        <v>1.8333333333333333</v>
      </c>
      <c r="J77" s="120">
        <f t="shared" si="17"/>
        <v>1.8333333333333333</v>
      </c>
      <c r="K77" s="111" t="s">
        <v>259</v>
      </c>
      <c r="L77" s="111" t="s">
        <v>259</v>
      </c>
      <c r="M77" s="111" t="s">
        <v>259</v>
      </c>
      <c r="N77" s="111" t="s">
        <v>259</v>
      </c>
      <c r="O77" s="111" t="s">
        <v>259</v>
      </c>
      <c r="P77" s="111" t="s">
        <v>259</v>
      </c>
      <c r="Q77" s="111" t="s">
        <v>259</v>
      </c>
      <c r="R77" s="111" t="s">
        <v>259</v>
      </c>
      <c r="S77" s="111" t="s">
        <v>259</v>
      </c>
      <c r="T77" s="121">
        <f>SUM(G77:J77)</f>
        <v>28.333333333333329</v>
      </c>
      <c r="U77" s="113">
        <v>28.33</v>
      </c>
      <c r="V77" s="122">
        <f t="shared" ref="V77" si="18">(T77-U77)</f>
        <v>3.3333333333303017E-3</v>
      </c>
      <c r="W77" s="115"/>
    </row>
  </sheetData>
  <mergeCells count="2">
    <mergeCell ref="H73:J73"/>
    <mergeCell ref="H74:J74"/>
  </mergeCells>
  <pageMargins left="0.7" right="0.7" top="0.75" bottom="0.75" header="0.3" footer="0.3"/>
  <pageSetup paperSize="9" scale="3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أرصدة الاجازات معتمد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2018-05-20T12:19:13Z</dcterms:created>
  <dcterms:modified xsi:type="dcterms:W3CDTF">2018-05-20T12:19:17Z</dcterms:modified>
</cp:coreProperties>
</file>