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BB RISK\Master BB\Master BB 2020\12. Dec 2020\"/>
    </mc:Choice>
  </mc:AlternateContent>
  <bookViews>
    <workbookView xWindow="0" yWindow="1500" windowWidth="15570" windowHeight="8475" tabRatio="620" activeTab="2"/>
  </bookViews>
  <sheets>
    <sheet name="Value" sheetId="45" r:id="rId1"/>
    <sheet name="Sheet4" sheetId="57" state="hidden" r:id="rId2"/>
    <sheet name="GILDec20" sheetId="58" r:id="rId3"/>
    <sheet name="YTD NCIL" sheetId="36" r:id="rId4"/>
    <sheet name="Adj" sheetId="4" r:id="rId5"/>
  </sheets>
  <externalReferences>
    <externalReference r:id="rId6"/>
    <externalReference r:id="rId7"/>
  </externalReferences>
  <definedNames>
    <definedName name="_xlnm._FilterDatabase" localSheetId="4" hidden="1">Adj!$A$1:$L$1669</definedName>
    <definedName name="_xlnm._FilterDatabase" localSheetId="2" hidden="1">GILDec20!$A$4:$M$270</definedName>
    <definedName name="_xlnm._FilterDatabase" localSheetId="0" hidden="1">Value!$A$6:$R$47</definedName>
    <definedName name="_xlnm._FilterDatabase" localSheetId="3" hidden="1">'YTD NCIL'!$A$2:$H$90</definedName>
    <definedName name="_xlnm.Auto_Open" localSheetId="4">#REF!</definedName>
    <definedName name="_xlnm.Auto_Open" localSheetId="2">#REF!</definedName>
    <definedName name="_xlnm.Auto_Open" localSheetId="3">#REF!</definedName>
    <definedName name="_xlnm.Auto_Open">#REF!</definedName>
    <definedName name="Macro1" localSheetId="4">#REF!</definedName>
    <definedName name="Macro1" localSheetId="2">#REF!</definedName>
    <definedName name="Macro1" localSheetId="3">#REF!</definedName>
    <definedName name="Macro1">#REF!</definedName>
    <definedName name="Macro10" localSheetId="4">#REF!</definedName>
    <definedName name="Macro10" localSheetId="2">#REF!</definedName>
    <definedName name="Macro10" localSheetId="3">#REF!</definedName>
    <definedName name="Macro10">#REF!</definedName>
    <definedName name="Macro11" localSheetId="4">#REF!</definedName>
    <definedName name="Macro11" localSheetId="2">#REF!</definedName>
    <definedName name="Macro11" localSheetId="3">#REF!</definedName>
    <definedName name="Macro11">#REF!</definedName>
    <definedName name="Macro12" localSheetId="4">#REF!</definedName>
    <definedName name="Macro12" localSheetId="2">#REF!</definedName>
    <definedName name="Macro12" localSheetId="3">#REF!</definedName>
    <definedName name="Macro12">#REF!</definedName>
    <definedName name="Macro2" localSheetId="4">#REF!</definedName>
    <definedName name="Macro2" localSheetId="2">#REF!</definedName>
    <definedName name="Macro2" localSheetId="3">#REF!</definedName>
    <definedName name="Macro2">#REF!</definedName>
    <definedName name="Macro3" localSheetId="4">#REF!</definedName>
    <definedName name="Macro3" localSheetId="2">#REF!</definedName>
    <definedName name="Macro3" localSheetId="3">#REF!</definedName>
    <definedName name="Macro3">#REF!</definedName>
    <definedName name="Macro4" localSheetId="4">#REF!</definedName>
    <definedName name="Macro4" localSheetId="2">#REF!</definedName>
    <definedName name="Macro4" localSheetId="3">#REF!</definedName>
    <definedName name="Macro4">#REF!</definedName>
    <definedName name="Macro5" localSheetId="4">#REF!</definedName>
    <definedName name="Macro5" localSheetId="2">#REF!</definedName>
    <definedName name="Macro5" localSheetId="3">#REF!</definedName>
    <definedName name="Macro5">#REF!</definedName>
    <definedName name="Macro6" localSheetId="4">#REF!</definedName>
    <definedName name="Macro6" localSheetId="2">#REF!</definedName>
    <definedName name="Macro6" localSheetId="3">#REF!</definedName>
    <definedName name="Macro6">#REF!</definedName>
    <definedName name="Macro7" localSheetId="4">#REF!</definedName>
    <definedName name="Macro7" localSheetId="2">#REF!</definedName>
    <definedName name="Macro7" localSheetId="3">#REF!</definedName>
    <definedName name="Macro7">#REF!</definedName>
    <definedName name="Macro8" localSheetId="4">#REF!</definedName>
    <definedName name="Macro8" localSheetId="2">#REF!</definedName>
    <definedName name="Macro8" localSheetId="3">#REF!</definedName>
    <definedName name="Macro8">#REF!</definedName>
    <definedName name="Macro9" localSheetId="4">#REF!</definedName>
    <definedName name="Macro9" localSheetId="2">#REF!</definedName>
    <definedName name="Macro9" localSheetId="3">#REF!</definedName>
    <definedName name="Macro9">#REF!</definedName>
    <definedName name="_xlnm.Print_Area" localSheetId="4">#REF!</definedName>
    <definedName name="_xlnm.Print_Area" localSheetId="2">#REF!</definedName>
    <definedName name="_xlnm.Print_Area" localSheetId="0">Value!$A$1:$R$49</definedName>
    <definedName name="_xlnm.Print_Area" localSheetId="3">#REF!</definedName>
    <definedName name="_xlnm.Print_Area">#REF!</definedName>
    <definedName name="Recover" localSheetId="4">#REF!</definedName>
    <definedName name="Recover" localSheetId="2">#REF!</definedName>
    <definedName name="Recover" localSheetId="0">[1]Macro1!$A$76</definedName>
    <definedName name="Recover" localSheetId="3">#REF!</definedName>
    <definedName name="Recover">#REF!</definedName>
    <definedName name="TableName">"Dummy"</definedName>
  </definedNames>
  <calcPr calcId="152511"/>
  <pivotCaches>
    <pivotCache cacheId="18" r:id="rId8"/>
  </pivotCaches>
</workbook>
</file>

<file path=xl/calcChain.xml><?xml version="1.0" encoding="utf-8"?>
<calcChain xmlns="http://schemas.openxmlformats.org/spreadsheetml/2006/main">
  <c r="R45" i="45" l="1"/>
  <c r="I45" i="45"/>
  <c r="Q44" i="45"/>
  <c r="O44" i="45"/>
  <c r="N44" i="45"/>
  <c r="M44" i="45"/>
  <c r="K44" i="45"/>
  <c r="L44" i="45" s="1"/>
  <c r="J44" i="45"/>
  <c r="I44" i="45"/>
  <c r="G44" i="45"/>
  <c r="H44" i="45" s="1"/>
  <c r="F44" i="45"/>
  <c r="E44" i="45"/>
  <c r="C44" i="45"/>
  <c r="D44" i="45" s="1"/>
  <c r="Q43" i="45"/>
  <c r="H43" i="45" s="1"/>
  <c r="O43" i="45"/>
  <c r="N43" i="45"/>
  <c r="M43" i="45"/>
  <c r="L43" i="45"/>
  <c r="K43" i="45"/>
  <c r="I43" i="45"/>
  <c r="G43" i="45"/>
  <c r="E43" i="45"/>
  <c r="F43" i="45" s="1"/>
  <c r="D43" i="45"/>
  <c r="C43" i="45"/>
  <c r="Q42" i="45"/>
  <c r="O42" i="45"/>
  <c r="F42" i="45" s="1"/>
  <c r="N42" i="45"/>
  <c r="M42" i="45"/>
  <c r="K42" i="45"/>
  <c r="J42" i="45"/>
  <c r="I42" i="45"/>
  <c r="G42" i="45"/>
  <c r="H42" i="45" s="1"/>
  <c r="E42" i="45"/>
  <c r="C42" i="45"/>
  <c r="Q41" i="45"/>
  <c r="Q45" i="45" s="1"/>
  <c r="O41" i="45"/>
  <c r="N41" i="45"/>
  <c r="N45" i="45" s="1"/>
  <c r="M41" i="45"/>
  <c r="M45" i="45" s="1"/>
  <c r="L41" i="45"/>
  <c r="K41" i="45"/>
  <c r="I41" i="45"/>
  <c r="J41" i="45" s="1"/>
  <c r="G41" i="45"/>
  <c r="E41" i="45"/>
  <c r="F41" i="45" s="1"/>
  <c r="D41" i="45"/>
  <c r="C41" i="45"/>
  <c r="C45" i="45" s="1"/>
  <c r="R40" i="45"/>
  <c r="O40" i="45"/>
  <c r="G40" i="45"/>
  <c r="C40" i="45"/>
  <c r="Q39" i="45"/>
  <c r="O39" i="45"/>
  <c r="N39" i="45"/>
  <c r="M39" i="45"/>
  <c r="K39" i="45"/>
  <c r="L39" i="45" s="1"/>
  <c r="I39" i="45"/>
  <c r="J39" i="45" s="1"/>
  <c r="G39" i="45"/>
  <c r="H39" i="45" s="1"/>
  <c r="F39" i="45"/>
  <c r="E39" i="45"/>
  <c r="C39" i="45"/>
  <c r="D39" i="45" s="1"/>
  <c r="Q38" i="45"/>
  <c r="Q40" i="45" s="1"/>
  <c r="O38" i="45"/>
  <c r="N38" i="45"/>
  <c r="M38" i="45"/>
  <c r="K38" i="45"/>
  <c r="L38" i="45" s="1"/>
  <c r="I38" i="45"/>
  <c r="G38" i="45"/>
  <c r="H38" i="45" s="1"/>
  <c r="E38" i="45"/>
  <c r="F38" i="45" s="1"/>
  <c r="C38" i="45"/>
  <c r="D38" i="45" s="1"/>
  <c r="Q37" i="45"/>
  <c r="O37" i="45"/>
  <c r="N37" i="45"/>
  <c r="M37" i="45"/>
  <c r="K37" i="45"/>
  <c r="J37" i="45"/>
  <c r="I37" i="45"/>
  <c r="G37" i="45"/>
  <c r="H37" i="45" s="1"/>
  <c r="E37" i="45"/>
  <c r="C37" i="45"/>
  <c r="R36" i="45"/>
  <c r="N36" i="45"/>
  <c r="I36" i="45"/>
  <c r="E36" i="45"/>
  <c r="F36" i="45" s="1"/>
  <c r="D36" i="45"/>
  <c r="Q35" i="45"/>
  <c r="O35" i="45"/>
  <c r="N35" i="45"/>
  <c r="M35" i="45"/>
  <c r="K35" i="45"/>
  <c r="L35" i="45" s="1"/>
  <c r="J35" i="45"/>
  <c r="I35" i="45"/>
  <c r="G35" i="45"/>
  <c r="H35" i="45" s="1"/>
  <c r="F35" i="45"/>
  <c r="E35" i="45"/>
  <c r="C35" i="45"/>
  <c r="D35" i="45" s="1"/>
  <c r="Q34" i="45"/>
  <c r="O34" i="45"/>
  <c r="N34" i="45"/>
  <c r="M34" i="45"/>
  <c r="L34" i="45"/>
  <c r="K34" i="45"/>
  <c r="I34" i="45"/>
  <c r="J34" i="45" s="1"/>
  <c r="H34" i="45"/>
  <c r="G34" i="45"/>
  <c r="E34" i="45"/>
  <c r="F34" i="45" s="1"/>
  <c r="D34" i="45"/>
  <c r="C34" i="45"/>
  <c r="Q33" i="45"/>
  <c r="O33" i="45"/>
  <c r="N33" i="45"/>
  <c r="M33" i="45"/>
  <c r="K33" i="45"/>
  <c r="L33" i="45" s="1"/>
  <c r="J33" i="45"/>
  <c r="I33" i="45"/>
  <c r="G33" i="45"/>
  <c r="H33" i="45" s="1"/>
  <c r="F33" i="45"/>
  <c r="E33" i="45"/>
  <c r="C33" i="45"/>
  <c r="D33" i="45" s="1"/>
  <c r="Q32" i="45"/>
  <c r="Q36" i="45" s="1"/>
  <c r="O32" i="45"/>
  <c r="N32" i="45"/>
  <c r="M32" i="45"/>
  <c r="M36" i="45" s="1"/>
  <c r="L32" i="45"/>
  <c r="K32" i="45"/>
  <c r="I32" i="45"/>
  <c r="J32" i="45" s="1"/>
  <c r="H32" i="45"/>
  <c r="G32" i="45"/>
  <c r="E32" i="45"/>
  <c r="F32" i="45" s="1"/>
  <c r="D32" i="45"/>
  <c r="C32" i="45"/>
  <c r="Q31" i="45"/>
  <c r="O31" i="45"/>
  <c r="O36" i="45" s="1"/>
  <c r="N31" i="45"/>
  <c r="M31" i="45"/>
  <c r="K31" i="45"/>
  <c r="K36" i="45" s="1"/>
  <c r="J31" i="45"/>
  <c r="I31" i="45"/>
  <c r="G31" i="45"/>
  <c r="G36" i="45" s="1"/>
  <c r="F31" i="45"/>
  <c r="E31" i="45"/>
  <c r="C31" i="45"/>
  <c r="C36" i="45" s="1"/>
  <c r="R30" i="45"/>
  <c r="O30" i="45"/>
  <c r="M30" i="45"/>
  <c r="E30" i="45"/>
  <c r="Q29" i="45"/>
  <c r="O29" i="45"/>
  <c r="N29" i="45"/>
  <c r="M29" i="45"/>
  <c r="K29" i="45"/>
  <c r="L29" i="45" s="1"/>
  <c r="I29" i="45"/>
  <c r="J29" i="45" s="1"/>
  <c r="G29" i="45"/>
  <c r="H29" i="45" s="1"/>
  <c r="E29" i="45"/>
  <c r="F29" i="45" s="1"/>
  <c r="D29" i="45"/>
  <c r="C29" i="45"/>
  <c r="Q28" i="45"/>
  <c r="Q30" i="45" s="1"/>
  <c r="O28" i="45"/>
  <c r="N28" i="45"/>
  <c r="N30" i="45" s="1"/>
  <c r="M28" i="45"/>
  <c r="K28" i="45"/>
  <c r="I28" i="45"/>
  <c r="G28" i="45"/>
  <c r="H28" i="45" s="1"/>
  <c r="E28" i="45"/>
  <c r="F28" i="45" s="1"/>
  <c r="C28" i="45"/>
  <c r="R27" i="45"/>
  <c r="M27" i="45"/>
  <c r="I27" i="45"/>
  <c r="E27" i="45"/>
  <c r="F27" i="45" s="1"/>
  <c r="Q26" i="45"/>
  <c r="J26" i="45" s="1"/>
  <c r="O26" i="45"/>
  <c r="N26" i="45"/>
  <c r="M26" i="45"/>
  <c r="L26" i="45"/>
  <c r="K26" i="45"/>
  <c r="I26" i="45"/>
  <c r="G26" i="45"/>
  <c r="F26" i="45"/>
  <c r="E26" i="45"/>
  <c r="D26" i="45"/>
  <c r="C26" i="45"/>
  <c r="Q25" i="45"/>
  <c r="O25" i="45"/>
  <c r="N25" i="45"/>
  <c r="L25" i="45" s="1"/>
  <c r="M25" i="45"/>
  <c r="K25" i="45"/>
  <c r="J25" i="45"/>
  <c r="I25" i="45"/>
  <c r="H25" i="45"/>
  <c r="G25" i="45"/>
  <c r="F25" i="45"/>
  <c r="E25" i="45"/>
  <c r="D25" i="45"/>
  <c r="C25" i="45"/>
  <c r="Q24" i="45"/>
  <c r="J24" i="45" s="1"/>
  <c r="O24" i="45"/>
  <c r="N24" i="45"/>
  <c r="M24" i="45"/>
  <c r="L24" i="45"/>
  <c r="K24" i="45"/>
  <c r="I24" i="45"/>
  <c r="G24" i="45"/>
  <c r="F24" i="45"/>
  <c r="E24" i="45"/>
  <c r="D24" i="45"/>
  <c r="C24" i="45"/>
  <c r="Q23" i="45"/>
  <c r="O23" i="45"/>
  <c r="O27" i="45" s="1"/>
  <c r="N23" i="45"/>
  <c r="M23" i="45"/>
  <c r="K23" i="45"/>
  <c r="K27" i="45" s="1"/>
  <c r="J23" i="45"/>
  <c r="I23" i="45"/>
  <c r="H23" i="45"/>
  <c r="G23" i="45"/>
  <c r="G27" i="45" s="1"/>
  <c r="F23" i="45"/>
  <c r="E23" i="45"/>
  <c r="D23" i="45"/>
  <c r="C23" i="45"/>
  <c r="C27" i="45" s="1"/>
  <c r="D27" i="45" s="1"/>
  <c r="R22" i="45"/>
  <c r="G22" i="45"/>
  <c r="H22" i="45" s="1"/>
  <c r="C22" i="45"/>
  <c r="Q21" i="45"/>
  <c r="O21" i="45"/>
  <c r="N21" i="45"/>
  <c r="M21" i="45"/>
  <c r="M22" i="45" s="1"/>
  <c r="K21" i="45"/>
  <c r="L21" i="45" s="1"/>
  <c r="I21" i="45"/>
  <c r="J21" i="45" s="1"/>
  <c r="G21" i="45"/>
  <c r="H21" i="45" s="1"/>
  <c r="F21" i="45"/>
  <c r="E21" i="45"/>
  <c r="C21" i="45"/>
  <c r="D21" i="45" s="1"/>
  <c r="Q20" i="45"/>
  <c r="O20" i="45"/>
  <c r="N20" i="45"/>
  <c r="M20" i="45"/>
  <c r="K20" i="45"/>
  <c r="L20" i="45" s="1"/>
  <c r="I20" i="45"/>
  <c r="G20" i="45"/>
  <c r="H20" i="45" s="1"/>
  <c r="E20" i="45"/>
  <c r="F20" i="45" s="1"/>
  <c r="C20" i="45"/>
  <c r="D20" i="45" s="1"/>
  <c r="Q19" i="45"/>
  <c r="O19" i="45"/>
  <c r="N19" i="45"/>
  <c r="M19" i="45"/>
  <c r="K19" i="45"/>
  <c r="J19" i="45"/>
  <c r="I19" i="45"/>
  <c r="G19" i="45"/>
  <c r="H19" i="45" s="1"/>
  <c r="E19" i="45"/>
  <c r="C19" i="45"/>
  <c r="Q18" i="45"/>
  <c r="Q22" i="45" s="1"/>
  <c r="O18" i="45"/>
  <c r="O22" i="45" s="1"/>
  <c r="N18" i="45"/>
  <c r="N22" i="45" s="1"/>
  <c r="M18" i="45"/>
  <c r="K18" i="45"/>
  <c r="I18" i="45"/>
  <c r="G18" i="45"/>
  <c r="H18" i="45" s="1"/>
  <c r="E18" i="45"/>
  <c r="D18" i="45"/>
  <c r="C18" i="45"/>
  <c r="R17" i="45"/>
  <c r="O17" i="45"/>
  <c r="K17" i="45"/>
  <c r="G17" i="45"/>
  <c r="F17" i="45"/>
  <c r="D17" i="45"/>
  <c r="Q16" i="45"/>
  <c r="O16" i="45"/>
  <c r="N16" i="45"/>
  <c r="L16" i="45" s="1"/>
  <c r="M16" i="45"/>
  <c r="K16" i="45"/>
  <c r="J16" i="45"/>
  <c r="I16" i="45"/>
  <c r="H16" i="45"/>
  <c r="G16" i="45"/>
  <c r="F16" i="45"/>
  <c r="E16" i="45"/>
  <c r="D16" i="45"/>
  <c r="C16" i="45"/>
  <c r="Q15" i="45"/>
  <c r="J15" i="45" s="1"/>
  <c r="O15" i="45"/>
  <c r="N15" i="45"/>
  <c r="M15" i="45"/>
  <c r="L15" i="45"/>
  <c r="K15" i="45"/>
  <c r="I15" i="45"/>
  <c r="G15" i="45"/>
  <c r="F15" i="45"/>
  <c r="E15" i="45"/>
  <c r="D15" i="45"/>
  <c r="C15" i="45"/>
  <c r="Q14" i="45"/>
  <c r="O14" i="45"/>
  <c r="N14" i="45"/>
  <c r="L14" i="45" s="1"/>
  <c r="M14" i="45"/>
  <c r="K14" i="45"/>
  <c r="J14" i="45"/>
  <c r="I14" i="45"/>
  <c r="H14" i="45"/>
  <c r="G14" i="45"/>
  <c r="F14" i="45"/>
  <c r="E14" i="45"/>
  <c r="D14" i="45"/>
  <c r="C14" i="45"/>
  <c r="Q13" i="45"/>
  <c r="J13" i="45" s="1"/>
  <c r="O13" i="45"/>
  <c r="N13" i="45"/>
  <c r="M13" i="45"/>
  <c r="L13" i="45"/>
  <c r="K13" i="45"/>
  <c r="I13" i="45"/>
  <c r="G13" i="45"/>
  <c r="F13" i="45"/>
  <c r="E13" i="45"/>
  <c r="D13" i="45"/>
  <c r="C13" i="45"/>
  <c r="Q12" i="45"/>
  <c r="O12" i="45"/>
  <c r="N12" i="45"/>
  <c r="L12" i="45" s="1"/>
  <c r="M12" i="45"/>
  <c r="K12" i="45"/>
  <c r="J12" i="45"/>
  <c r="I12" i="45"/>
  <c r="H12" i="45"/>
  <c r="G12" i="45"/>
  <c r="F12" i="45"/>
  <c r="E12" i="45"/>
  <c r="D12" i="45"/>
  <c r="C12" i="45"/>
  <c r="Q11" i="45"/>
  <c r="J11" i="45" s="1"/>
  <c r="O11" i="45"/>
  <c r="N11" i="45"/>
  <c r="M11" i="45"/>
  <c r="L11" i="45"/>
  <c r="K11" i="45"/>
  <c r="I11" i="45"/>
  <c r="G11" i="45"/>
  <c r="F11" i="45"/>
  <c r="E11" i="45"/>
  <c r="D11" i="45"/>
  <c r="C11" i="45"/>
  <c r="C17" i="45" s="1"/>
  <c r="Q10" i="45"/>
  <c r="O10" i="45"/>
  <c r="N10" i="45"/>
  <c r="M10" i="45"/>
  <c r="M17" i="45" s="1"/>
  <c r="K10" i="45"/>
  <c r="J10" i="45"/>
  <c r="I10" i="45"/>
  <c r="I17" i="45" s="1"/>
  <c r="H10" i="45"/>
  <c r="G10" i="45"/>
  <c r="F10" i="45"/>
  <c r="E10" i="45"/>
  <c r="E17" i="45" s="1"/>
  <c r="D10" i="45"/>
  <c r="C10" i="45"/>
  <c r="R9" i="45"/>
  <c r="C9" i="45"/>
  <c r="Q8" i="45"/>
  <c r="O8" i="45"/>
  <c r="N8" i="45"/>
  <c r="M8" i="45"/>
  <c r="M9" i="45" s="1"/>
  <c r="K8" i="45"/>
  <c r="L8" i="45" s="1"/>
  <c r="I8" i="45"/>
  <c r="J8" i="45" s="1"/>
  <c r="G8" i="45"/>
  <c r="H8" i="45" s="1"/>
  <c r="F8" i="45"/>
  <c r="E8" i="45"/>
  <c r="C8" i="45"/>
  <c r="D8" i="45" s="1"/>
  <c r="Q7" i="45"/>
  <c r="Q9" i="45" s="1"/>
  <c r="O7" i="45"/>
  <c r="N7" i="45"/>
  <c r="M7" i="45"/>
  <c r="L7" i="45"/>
  <c r="K7" i="45"/>
  <c r="I7" i="45"/>
  <c r="G7" i="45"/>
  <c r="E7" i="45"/>
  <c r="F7" i="45" s="1"/>
  <c r="C7" i="45"/>
  <c r="D7" i="45" s="1"/>
  <c r="Q6" i="45"/>
  <c r="O6" i="45"/>
  <c r="O9" i="45" s="1"/>
  <c r="N6" i="45"/>
  <c r="M6" i="45"/>
  <c r="K6" i="45"/>
  <c r="J6" i="45"/>
  <c r="I6" i="45"/>
  <c r="G6" i="45"/>
  <c r="H6" i="45" s="1"/>
  <c r="E6" i="45"/>
  <c r="C6" i="45"/>
  <c r="L3" i="45"/>
  <c r="M3" i="45" s="1"/>
  <c r="N3" i="45" s="1"/>
  <c r="O3" i="45" s="1"/>
  <c r="K3" i="45"/>
  <c r="B3" i="45"/>
  <c r="C3" i="45" s="1"/>
  <c r="D3" i="45" s="1"/>
  <c r="E3" i="45" s="1"/>
  <c r="F3" i="45" s="1"/>
  <c r="G3" i="45" s="1"/>
  <c r="H3" i="45" s="1"/>
  <c r="I3" i="45" s="1"/>
  <c r="J3" i="45" s="1"/>
  <c r="G1" i="45"/>
  <c r="K46" i="45" l="1"/>
  <c r="E9" i="45"/>
  <c r="F9" i="45" s="1"/>
  <c r="H7" i="45"/>
  <c r="H13" i="45"/>
  <c r="K22" i="45"/>
  <c r="L22" i="45" s="1"/>
  <c r="L18" i="45"/>
  <c r="N27" i="45"/>
  <c r="L27" i="45" s="1"/>
  <c r="L23" i="45"/>
  <c r="H24" i="45"/>
  <c r="F6" i="45"/>
  <c r="L6" i="45"/>
  <c r="K9" i="45"/>
  <c r="Q17" i="45"/>
  <c r="F18" i="45"/>
  <c r="E22" i="45"/>
  <c r="F22" i="45" s="1"/>
  <c r="M46" i="45"/>
  <c r="L36" i="45"/>
  <c r="J45" i="45"/>
  <c r="D9" i="45"/>
  <c r="I46" i="45"/>
  <c r="N17" i="45"/>
  <c r="L10" i="45"/>
  <c r="H11" i="45"/>
  <c r="H15" i="45"/>
  <c r="F19" i="45"/>
  <c r="D22" i="45"/>
  <c r="Q27" i="45"/>
  <c r="H27" i="45" s="1"/>
  <c r="H26" i="45"/>
  <c r="R46" i="45"/>
  <c r="I30" i="45"/>
  <c r="J30" i="45" s="1"/>
  <c r="J28" i="45"/>
  <c r="F30" i="45"/>
  <c r="H36" i="45"/>
  <c r="J36" i="45"/>
  <c r="E40" i="45"/>
  <c r="F40" i="45" s="1"/>
  <c r="F37" i="45"/>
  <c r="D40" i="45"/>
  <c r="G9" i="45"/>
  <c r="H9" i="45" s="1"/>
  <c r="J18" i="45"/>
  <c r="I22" i="45"/>
  <c r="J22" i="45" s="1"/>
  <c r="D28" i="45"/>
  <c r="C30" i="45"/>
  <c r="D30" i="45" s="1"/>
  <c r="H40" i="45"/>
  <c r="K30" i="45"/>
  <c r="L30" i="45" s="1"/>
  <c r="L37" i="45"/>
  <c r="O45" i="45"/>
  <c r="D45" i="45" s="1"/>
  <c r="L28" i="45"/>
  <c r="G30" i="45"/>
  <c r="H30" i="45" s="1"/>
  <c r="M40" i="45"/>
  <c r="K40" i="45"/>
  <c r="L40" i="45" s="1"/>
  <c r="G45" i="45"/>
  <c r="H45" i="45" s="1"/>
  <c r="E45" i="45"/>
  <c r="L19" i="45"/>
  <c r="K45" i="45"/>
  <c r="L45" i="45" s="1"/>
  <c r="L42" i="45"/>
  <c r="I9" i="45"/>
  <c r="J9" i="45" s="1"/>
  <c r="D6" i="45"/>
  <c r="N9" i="45"/>
  <c r="J7" i="45"/>
  <c r="D19" i="45"/>
  <c r="J20" i="45"/>
  <c r="D31" i="45"/>
  <c r="H31" i="45"/>
  <c r="L31" i="45"/>
  <c r="D37" i="45"/>
  <c r="I40" i="45"/>
  <c r="J40" i="45" s="1"/>
  <c r="N40" i="45"/>
  <c r="J38" i="45"/>
  <c r="H41" i="45"/>
  <c r="D42" i="45"/>
  <c r="J43" i="45"/>
  <c r="N46" i="45" l="1"/>
  <c r="Q46" i="45"/>
  <c r="J17" i="45"/>
  <c r="J46" i="45"/>
  <c r="C46" i="45"/>
  <c r="J27" i="45"/>
  <c r="H17" i="45"/>
  <c r="G46" i="45"/>
  <c r="H46" i="45" s="1"/>
  <c r="L9" i="45"/>
  <c r="F45" i="45"/>
  <c r="E46" i="45"/>
  <c r="O46" i="45"/>
  <c r="L46" i="45" s="1"/>
  <c r="L17" i="45"/>
  <c r="F46" i="45" l="1"/>
  <c r="D46" i="45"/>
  <c r="F274" i="58" l="1"/>
  <c r="D274" i="58"/>
  <c r="M272" i="58"/>
  <c r="J272" i="58"/>
  <c r="J274" i="58" s="1"/>
  <c r="I272" i="58"/>
  <c r="I274" i="58" s="1"/>
  <c r="H272" i="58"/>
  <c r="H274" i="58" s="1"/>
  <c r="F272" i="58"/>
  <c r="D272" i="58"/>
  <c r="G270" i="58"/>
  <c r="G269" i="58"/>
  <c r="G268" i="58"/>
  <c r="G267" i="58"/>
  <c r="G266" i="58"/>
  <c r="G265" i="58"/>
  <c r="G264" i="58"/>
  <c r="G263" i="58"/>
  <c r="G262" i="58"/>
  <c r="G261" i="58"/>
  <c r="G260" i="58"/>
  <c r="G259" i="58"/>
  <c r="G258" i="58"/>
  <c r="G257" i="58"/>
  <c r="G255" i="58"/>
  <c r="G254" i="58"/>
  <c r="G253" i="58"/>
  <c r="G252" i="58"/>
  <c r="G251" i="58"/>
  <c r="G250" i="58"/>
  <c r="G249" i="58"/>
  <c r="G248" i="58"/>
  <c r="G247" i="58"/>
  <c r="G246" i="58"/>
  <c r="G245" i="58"/>
  <c r="G244" i="58"/>
  <c r="G243" i="58"/>
  <c r="G242" i="58"/>
  <c r="G241" i="58"/>
  <c r="G240" i="58"/>
  <c r="G239" i="58"/>
  <c r="G238" i="58"/>
  <c r="G237" i="58"/>
  <c r="G236" i="58"/>
  <c r="G235" i="58"/>
  <c r="G234" i="58"/>
  <c r="G233" i="58"/>
  <c r="G232" i="58"/>
  <c r="G231" i="58"/>
  <c r="G230" i="58"/>
  <c r="G229" i="58"/>
  <c r="G228" i="58"/>
  <c r="G227" i="58"/>
  <c r="G226" i="58"/>
  <c r="G225" i="58"/>
  <c r="G224" i="58"/>
  <c r="G223" i="58"/>
  <c r="G222" i="58"/>
  <c r="G221" i="58"/>
  <c r="G220" i="58"/>
  <c r="G219" i="58"/>
  <c r="G218" i="58"/>
  <c r="G217" i="58"/>
  <c r="G216" i="58"/>
  <c r="G215" i="58"/>
  <c r="G214" i="58"/>
  <c r="G213" i="58"/>
  <c r="G212" i="58"/>
  <c r="G211" i="58"/>
  <c r="G210" i="58"/>
  <c r="G209" i="58"/>
  <c r="G208" i="58"/>
  <c r="G207" i="58"/>
  <c r="G206" i="58"/>
  <c r="G205" i="58"/>
  <c r="G204" i="58"/>
  <c r="G203" i="58"/>
  <c r="G202" i="58"/>
  <c r="G201" i="58"/>
  <c r="G200" i="58"/>
  <c r="G199" i="58"/>
  <c r="G198" i="58"/>
  <c r="G197" i="58"/>
  <c r="G196" i="58"/>
  <c r="G195" i="58"/>
  <c r="G194" i="58"/>
  <c r="G193" i="58"/>
  <c r="G192" i="58"/>
  <c r="G191" i="58"/>
  <c r="G190" i="58"/>
  <c r="G189" i="58"/>
  <c r="G188" i="58"/>
  <c r="G187" i="58"/>
  <c r="G186" i="58"/>
  <c r="G185" i="58"/>
  <c r="G184" i="58"/>
  <c r="G183" i="58"/>
  <c r="G182" i="58"/>
  <c r="G181" i="58"/>
  <c r="G180" i="58"/>
  <c r="G179" i="58"/>
  <c r="G178" i="58"/>
  <c r="G177" i="58"/>
  <c r="G176" i="58"/>
  <c r="G175" i="58"/>
  <c r="G174" i="58"/>
  <c r="G173" i="58"/>
  <c r="G172" i="58"/>
  <c r="G171" i="58"/>
  <c r="G170" i="58"/>
  <c r="G169" i="58"/>
  <c r="G168" i="58"/>
  <c r="G167" i="58"/>
  <c r="G166" i="58"/>
  <c r="G165" i="58"/>
  <c r="G164" i="58"/>
  <c r="G163" i="58"/>
  <c r="G162" i="58"/>
  <c r="G161" i="58"/>
  <c r="G160" i="58"/>
  <c r="G159" i="58"/>
  <c r="G158" i="58"/>
  <c r="G157" i="58"/>
  <c r="G156" i="58"/>
  <c r="G155" i="58"/>
  <c r="G154" i="58"/>
  <c r="G153" i="58"/>
  <c r="G152" i="58"/>
  <c r="G151" i="58"/>
  <c r="G150" i="58"/>
  <c r="G149" i="58"/>
  <c r="G148" i="58"/>
  <c r="G147" i="58"/>
  <c r="G146" i="58"/>
  <c r="G145" i="58"/>
  <c r="G144" i="58"/>
  <c r="G143" i="58"/>
  <c r="G142" i="58"/>
  <c r="G141" i="58"/>
  <c r="G140" i="58"/>
  <c r="G139" i="58"/>
  <c r="G138" i="58"/>
  <c r="G137" i="58"/>
  <c r="G136" i="58"/>
  <c r="G135" i="58"/>
  <c r="G134" i="58"/>
  <c r="G133" i="58"/>
  <c r="G132" i="58"/>
  <c r="G131" i="58"/>
  <c r="G130" i="58"/>
  <c r="G129" i="58"/>
  <c r="G128" i="58"/>
  <c r="G127" i="58"/>
  <c r="G126" i="58"/>
  <c r="G125" i="58"/>
  <c r="G124" i="58"/>
  <c r="G123" i="58"/>
  <c r="G122" i="58"/>
  <c r="G121" i="58"/>
  <c r="G120" i="58"/>
  <c r="G119" i="58"/>
  <c r="G118" i="58"/>
  <c r="G117" i="58"/>
  <c r="G116" i="58"/>
  <c r="G115" i="58"/>
  <c r="G114" i="58"/>
  <c r="G113" i="58"/>
  <c r="G112" i="58"/>
  <c r="G111" i="58"/>
  <c r="G110" i="58"/>
  <c r="G109" i="58"/>
  <c r="G108" i="58"/>
  <c r="G107" i="58"/>
  <c r="G106" i="58"/>
  <c r="G105" i="58"/>
  <c r="G104" i="58"/>
  <c r="G103" i="58"/>
  <c r="G102" i="58"/>
  <c r="G101" i="58"/>
  <c r="G100" i="58"/>
  <c r="G99" i="58"/>
  <c r="G98" i="58"/>
  <c r="G97" i="58"/>
  <c r="G96" i="58"/>
  <c r="G95" i="58"/>
  <c r="G94" i="58"/>
  <c r="G93" i="58"/>
  <c r="G92" i="58"/>
  <c r="G91" i="58"/>
  <c r="G90" i="58"/>
  <c r="G89" i="58"/>
  <c r="G88" i="58"/>
  <c r="G87" i="58"/>
  <c r="G86" i="58"/>
  <c r="G85" i="58"/>
  <c r="G84" i="58"/>
  <c r="G83" i="58"/>
  <c r="G82" i="58"/>
  <c r="G81" i="58"/>
  <c r="G80" i="58"/>
  <c r="G79" i="58"/>
  <c r="G78" i="58"/>
  <c r="G77" i="58"/>
  <c r="G76" i="58"/>
  <c r="G75" i="58"/>
  <c r="G74" i="58"/>
  <c r="G73" i="58"/>
  <c r="G72" i="58"/>
  <c r="G71" i="58"/>
  <c r="G70" i="58"/>
  <c r="G69" i="58"/>
  <c r="G68" i="58"/>
  <c r="G67" i="58"/>
  <c r="G66" i="58"/>
  <c r="G65" i="58"/>
  <c r="G64" i="58"/>
  <c r="G63" i="58"/>
  <c r="G62" i="58"/>
  <c r="G61" i="58"/>
  <c r="G60" i="58"/>
  <c r="G59" i="58"/>
  <c r="G58" i="58"/>
  <c r="G57" i="58"/>
  <c r="G56" i="58"/>
  <c r="G55" i="58"/>
  <c r="G54" i="58"/>
  <c r="G53" i="58"/>
  <c r="G52" i="58"/>
  <c r="G51" i="58"/>
  <c r="G50" i="58"/>
  <c r="G49" i="58"/>
  <c r="G48" i="58"/>
  <c r="G47" i="58"/>
  <c r="G46" i="58"/>
  <c r="G45" i="58"/>
  <c r="G44" i="58"/>
  <c r="G43" i="58"/>
  <c r="G42" i="58"/>
  <c r="G41" i="58"/>
  <c r="G40" i="58"/>
  <c r="G39" i="58"/>
  <c r="G38" i="58"/>
  <c r="G37" i="58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272" i="58" s="1"/>
  <c r="G274" i="58" s="1"/>
  <c r="G5" i="58"/>
  <c r="J1670" i="4" l="1"/>
  <c r="H1670" i="4"/>
  <c r="L1669" i="4"/>
  <c r="K1669" i="4"/>
  <c r="L1668" i="4"/>
  <c r="I1668" i="4"/>
  <c r="K1668" i="4" s="1"/>
  <c r="L1667" i="4"/>
  <c r="I1667" i="4"/>
  <c r="K1667" i="4" s="1"/>
  <c r="L1666" i="4"/>
  <c r="I1666" i="4"/>
  <c r="K1666" i="4" s="1"/>
  <c r="L1665" i="4"/>
  <c r="I1665" i="4"/>
  <c r="K1665" i="4" s="1"/>
  <c r="L1664" i="4"/>
  <c r="K1664" i="4"/>
  <c r="L1663" i="4"/>
  <c r="K1663" i="4"/>
  <c r="L1662" i="4"/>
  <c r="K1662" i="4"/>
  <c r="L1661" i="4"/>
  <c r="K1661" i="4"/>
  <c r="L1660" i="4"/>
  <c r="K1660" i="4"/>
  <c r="L1659" i="4"/>
  <c r="K1659" i="4"/>
  <c r="L1658" i="4"/>
  <c r="K1658" i="4"/>
  <c r="L1657" i="4"/>
  <c r="K1657" i="4"/>
  <c r="L1656" i="4"/>
  <c r="K1656" i="4"/>
  <c r="L1655" i="4"/>
  <c r="K1655" i="4"/>
  <c r="L1654" i="4"/>
  <c r="I1654" i="4"/>
  <c r="K1654" i="4" s="1"/>
  <c r="L1653" i="4"/>
  <c r="I1653" i="4"/>
  <c r="K1653" i="4" s="1"/>
  <c r="L1652" i="4"/>
  <c r="I1652" i="4"/>
  <c r="K1652" i="4" s="1"/>
  <c r="L1651" i="4"/>
  <c r="I1651" i="4"/>
  <c r="K1651" i="4" s="1"/>
  <c r="L1650" i="4"/>
  <c r="I1650" i="4"/>
  <c r="K1650" i="4" s="1"/>
  <c r="L1649" i="4"/>
  <c r="I1649" i="4"/>
  <c r="K1649" i="4" s="1"/>
  <c r="L1648" i="4"/>
  <c r="I1648" i="4"/>
  <c r="K1648" i="4" s="1"/>
  <c r="L1647" i="4"/>
  <c r="I1647" i="4"/>
  <c r="K1647" i="4" s="1"/>
  <c r="L1646" i="4"/>
  <c r="I1646" i="4"/>
  <c r="K1646" i="4" s="1"/>
  <c r="L1645" i="4"/>
  <c r="I1645" i="4"/>
  <c r="K1645" i="4" s="1"/>
  <c r="L1644" i="4"/>
  <c r="K1644" i="4"/>
  <c r="L1643" i="4"/>
  <c r="K1643" i="4"/>
  <c r="L1642" i="4"/>
  <c r="K1642" i="4"/>
  <c r="L1641" i="4"/>
  <c r="K1641" i="4"/>
  <c r="L1640" i="4"/>
  <c r="K1640" i="4"/>
  <c r="L1639" i="4"/>
  <c r="I1639" i="4"/>
  <c r="K1639" i="4" s="1"/>
  <c r="L1638" i="4"/>
  <c r="K1638" i="4"/>
  <c r="L1637" i="4"/>
  <c r="K1637" i="4"/>
  <c r="L1636" i="4"/>
  <c r="K1636" i="4"/>
  <c r="L1635" i="4"/>
  <c r="K1635" i="4"/>
  <c r="L1634" i="4"/>
  <c r="K1634" i="4"/>
  <c r="L1633" i="4"/>
  <c r="K1633" i="4"/>
  <c r="L1632" i="4"/>
  <c r="K1632" i="4"/>
  <c r="L1631" i="4"/>
  <c r="K1631" i="4"/>
  <c r="L1630" i="4"/>
  <c r="K1630" i="4"/>
  <c r="L1629" i="4"/>
  <c r="K1629" i="4"/>
  <c r="L1628" i="4"/>
  <c r="K1628" i="4"/>
  <c r="L1627" i="4"/>
  <c r="K1627" i="4"/>
  <c r="L1626" i="4"/>
  <c r="I1626" i="4"/>
  <c r="K1626" i="4" s="1"/>
  <c r="L1625" i="4"/>
  <c r="K1625" i="4"/>
  <c r="L1624" i="4"/>
  <c r="K1624" i="4"/>
  <c r="L1623" i="4"/>
  <c r="K1623" i="4"/>
  <c r="L1622" i="4"/>
  <c r="K1622" i="4"/>
  <c r="L1621" i="4"/>
  <c r="K1621" i="4"/>
  <c r="L1620" i="4"/>
  <c r="K1620" i="4"/>
  <c r="L1619" i="4"/>
  <c r="K1619" i="4"/>
  <c r="L1618" i="4"/>
  <c r="K1618" i="4"/>
  <c r="L1617" i="4"/>
  <c r="K1617" i="4"/>
  <c r="L1616" i="4"/>
  <c r="K1616" i="4"/>
  <c r="L1615" i="4"/>
  <c r="K1615" i="4"/>
  <c r="L1614" i="4"/>
  <c r="K1614" i="4"/>
  <c r="L1613" i="4"/>
  <c r="I1613" i="4"/>
  <c r="K1613" i="4" s="1"/>
  <c r="L1612" i="4"/>
  <c r="I1612" i="4"/>
  <c r="K1612" i="4" s="1"/>
  <c r="L1611" i="4"/>
  <c r="K1611" i="4"/>
  <c r="L1610" i="4"/>
  <c r="K1610" i="4"/>
  <c r="L1609" i="4"/>
  <c r="K1609" i="4"/>
  <c r="L1608" i="4"/>
  <c r="K1608" i="4"/>
  <c r="L1607" i="4"/>
  <c r="I1607" i="4"/>
  <c r="K1607" i="4" s="1"/>
  <c r="L1606" i="4"/>
  <c r="I1606" i="4"/>
  <c r="K1606" i="4" s="1"/>
  <c r="L1605" i="4"/>
  <c r="K1605" i="4"/>
  <c r="L1604" i="4"/>
  <c r="K1604" i="4"/>
  <c r="L1603" i="4"/>
  <c r="K1603" i="4"/>
  <c r="L1602" i="4"/>
  <c r="K1602" i="4"/>
  <c r="L1601" i="4"/>
  <c r="K1601" i="4"/>
  <c r="L1600" i="4"/>
  <c r="K1600" i="4"/>
  <c r="L1599" i="4"/>
  <c r="K1599" i="4"/>
  <c r="L1598" i="4"/>
  <c r="K1598" i="4"/>
  <c r="L1597" i="4"/>
  <c r="K1597" i="4"/>
  <c r="L1596" i="4"/>
  <c r="K1596" i="4"/>
  <c r="L1595" i="4"/>
  <c r="K1595" i="4"/>
  <c r="L1594" i="4"/>
  <c r="K1594" i="4"/>
  <c r="L1593" i="4"/>
  <c r="K1593" i="4"/>
  <c r="L1592" i="4"/>
  <c r="K1592" i="4"/>
  <c r="L1591" i="4"/>
  <c r="K1591" i="4"/>
  <c r="L1590" i="4"/>
  <c r="K1590" i="4"/>
  <c r="L1589" i="4"/>
  <c r="K1589" i="4"/>
  <c r="L1588" i="4"/>
  <c r="K1588" i="4"/>
  <c r="L1587" i="4"/>
  <c r="K1587" i="4"/>
  <c r="L1586" i="4"/>
  <c r="K1586" i="4"/>
  <c r="L1585" i="4"/>
  <c r="K1585" i="4"/>
  <c r="L1584" i="4"/>
  <c r="K1584" i="4"/>
  <c r="L1583" i="4"/>
  <c r="K1583" i="4"/>
  <c r="I1583" i="4"/>
  <c r="L1582" i="4"/>
  <c r="K1582" i="4"/>
  <c r="L1581" i="4"/>
  <c r="K1581" i="4"/>
  <c r="L1580" i="4"/>
  <c r="K1580" i="4"/>
  <c r="L1579" i="4"/>
  <c r="K1579" i="4"/>
  <c r="L1578" i="4"/>
  <c r="K1578" i="4"/>
  <c r="L1577" i="4"/>
  <c r="K1577" i="4"/>
  <c r="L1576" i="4"/>
  <c r="K1576" i="4"/>
  <c r="L1575" i="4"/>
  <c r="K1575" i="4"/>
  <c r="L1574" i="4"/>
  <c r="I1574" i="4"/>
  <c r="K1574" i="4" s="1"/>
  <c r="L1573" i="4"/>
  <c r="K1573" i="4"/>
  <c r="I1573" i="4"/>
  <c r="L1572" i="4"/>
  <c r="K1572" i="4"/>
  <c r="L1571" i="4"/>
  <c r="K1571" i="4"/>
  <c r="L1570" i="4"/>
  <c r="K1570" i="4"/>
  <c r="L1569" i="4"/>
  <c r="I1569" i="4"/>
  <c r="K1569" i="4" s="1"/>
  <c r="L1568" i="4"/>
  <c r="K1568" i="4"/>
  <c r="L1567" i="4"/>
  <c r="K1567" i="4"/>
  <c r="L1566" i="4"/>
  <c r="K1566" i="4"/>
  <c r="L1565" i="4"/>
  <c r="K1565" i="4"/>
  <c r="L1564" i="4"/>
  <c r="K1564" i="4"/>
  <c r="I1564" i="4"/>
  <c r="L1563" i="4"/>
  <c r="I1563" i="4"/>
  <c r="K1563" i="4" s="1"/>
  <c r="L1562" i="4"/>
  <c r="K1562" i="4"/>
  <c r="L1561" i="4"/>
  <c r="K1561" i="4"/>
  <c r="L1560" i="4"/>
  <c r="K1560" i="4"/>
  <c r="L1559" i="4"/>
  <c r="K1559" i="4"/>
  <c r="L1558" i="4"/>
  <c r="K1558" i="4"/>
  <c r="L1557" i="4"/>
  <c r="K1557" i="4"/>
  <c r="L1556" i="4"/>
  <c r="K1556" i="4"/>
  <c r="L1555" i="4"/>
  <c r="K1555" i="4"/>
  <c r="L1554" i="4"/>
  <c r="K1554" i="4"/>
  <c r="L1553" i="4"/>
  <c r="K1553" i="4"/>
  <c r="L1552" i="4"/>
  <c r="K1552" i="4"/>
  <c r="L1551" i="4"/>
  <c r="K1551" i="4"/>
  <c r="L1550" i="4"/>
  <c r="K1550" i="4"/>
  <c r="L1549" i="4"/>
  <c r="K1549" i="4"/>
  <c r="L1548" i="4"/>
  <c r="I1548" i="4"/>
  <c r="K1548" i="4" s="1"/>
  <c r="L1547" i="4"/>
  <c r="K1547" i="4"/>
  <c r="L1546" i="4"/>
  <c r="K1546" i="4"/>
  <c r="L1545" i="4"/>
  <c r="I1545" i="4"/>
  <c r="K1545" i="4" s="1"/>
  <c r="L1544" i="4"/>
  <c r="I1544" i="4"/>
  <c r="K1544" i="4" s="1"/>
  <c r="L1543" i="4"/>
  <c r="K1543" i="4"/>
  <c r="L1542" i="4"/>
  <c r="K1542" i="4"/>
  <c r="L1541" i="4"/>
  <c r="K1541" i="4"/>
  <c r="L1540" i="4"/>
  <c r="K1540" i="4"/>
  <c r="L1539" i="4"/>
  <c r="K1539" i="4"/>
  <c r="L1538" i="4"/>
  <c r="I1538" i="4"/>
  <c r="K1538" i="4" s="1"/>
  <c r="L1537" i="4"/>
  <c r="I1537" i="4"/>
  <c r="K1537" i="4" s="1"/>
  <c r="L1536" i="4"/>
  <c r="K1536" i="4"/>
  <c r="L1535" i="4"/>
  <c r="K1535" i="4"/>
  <c r="L1534" i="4"/>
  <c r="I1534" i="4"/>
  <c r="K1534" i="4" s="1"/>
  <c r="L1533" i="4"/>
  <c r="K1533" i="4"/>
  <c r="I1533" i="4"/>
  <c r="L1532" i="4"/>
  <c r="K1532" i="4"/>
  <c r="L1531" i="4"/>
  <c r="K1531" i="4"/>
  <c r="L1530" i="4"/>
  <c r="K1530" i="4"/>
  <c r="L1529" i="4"/>
  <c r="K1529" i="4"/>
  <c r="L1528" i="4"/>
  <c r="K1528" i="4"/>
  <c r="L1527" i="4"/>
  <c r="K1527" i="4"/>
  <c r="L1526" i="4"/>
  <c r="I1526" i="4"/>
  <c r="K1526" i="4" s="1"/>
  <c r="L1525" i="4"/>
  <c r="K1525" i="4"/>
  <c r="L1524" i="4"/>
  <c r="I1524" i="4"/>
  <c r="K1524" i="4" s="1"/>
  <c r="L1523" i="4"/>
  <c r="I1523" i="4"/>
  <c r="K1523" i="4" s="1"/>
  <c r="L1522" i="4"/>
  <c r="K1522" i="4"/>
  <c r="L1521" i="4"/>
  <c r="K1521" i="4"/>
  <c r="L1520" i="4"/>
  <c r="I1520" i="4"/>
  <c r="K1520" i="4" s="1"/>
  <c r="L1519" i="4"/>
  <c r="K1519" i="4"/>
  <c r="L1518" i="4"/>
  <c r="K1518" i="4"/>
  <c r="L1517" i="4"/>
  <c r="K1517" i="4"/>
  <c r="I1517" i="4"/>
  <c r="L1516" i="4"/>
  <c r="K1516" i="4"/>
  <c r="L1515" i="4"/>
  <c r="K1515" i="4"/>
  <c r="L1514" i="4"/>
  <c r="K1514" i="4"/>
  <c r="L1513" i="4"/>
  <c r="K1513" i="4"/>
  <c r="L1512" i="4"/>
  <c r="K1512" i="4"/>
  <c r="L1511" i="4"/>
  <c r="K1511" i="4"/>
  <c r="L1510" i="4"/>
  <c r="K1510" i="4"/>
  <c r="L1509" i="4"/>
  <c r="K1509" i="4"/>
  <c r="L1508" i="4"/>
  <c r="K1508" i="4"/>
  <c r="L1507" i="4"/>
  <c r="I1507" i="4"/>
  <c r="K1507" i="4" s="1"/>
  <c r="L1506" i="4"/>
  <c r="K1506" i="4"/>
  <c r="L1505" i="4"/>
  <c r="K1505" i="4"/>
  <c r="L1504" i="4"/>
  <c r="K1504" i="4"/>
  <c r="L1503" i="4"/>
  <c r="K1503" i="4"/>
  <c r="L1502" i="4"/>
  <c r="K1502" i="4"/>
  <c r="L1501" i="4"/>
  <c r="K1501" i="4"/>
  <c r="L1500" i="4"/>
  <c r="K1500" i="4"/>
  <c r="L1499" i="4"/>
  <c r="K1499" i="4"/>
  <c r="L1498" i="4"/>
  <c r="K1498" i="4"/>
  <c r="L1497" i="4"/>
  <c r="K1497" i="4"/>
  <c r="L1496" i="4"/>
  <c r="K1496" i="4"/>
  <c r="L1495" i="4"/>
  <c r="K1495" i="4"/>
  <c r="L1494" i="4"/>
  <c r="K1494" i="4"/>
  <c r="L1493" i="4"/>
  <c r="I1493" i="4"/>
  <c r="K1493" i="4" s="1"/>
  <c r="L1492" i="4"/>
  <c r="K1492" i="4"/>
  <c r="I1492" i="4"/>
  <c r="L1491" i="4"/>
  <c r="I1491" i="4"/>
  <c r="K1491" i="4" s="1"/>
  <c r="L1490" i="4"/>
  <c r="K1490" i="4"/>
  <c r="L1489" i="4"/>
  <c r="K1489" i="4"/>
  <c r="L1488" i="4"/>
  <c r="K1488" i="4"/>
  <c r="L1487" i="4"/>
  <c r="K1487" i="4"/>
  <c r="L1486" i="4"/>
  <c r="K1486" i="4"/>
  <c r="L1485" i="4"/>
  <c r="K1485" i="4"/>
  <c r="L1484" i="4"/>
  <c r="K1484" i="4"/>
  <c r="L1483" i="4"/>
  <c r="K1483" i="4"/>
  <c r="L1482" i="4"/>
  <c r="K1482" i="4"/>
  <c r="L1481" i="4"/>
  <c r="K1481" i="4"/>
  <c r="L1480" i="4"/>
  <c r="I1480" i="4"/>
  <c r="K1480" i="4" s="1"/>
  <c r="L1479" i="4"/>
  <c r="I1479" i="4"/>
  <c r="K1479" i="4" s="1"/>
  <c r="L1478" i="4"/>
  <c r="K1478" i="4"/>
  <c r="L1477" i="4"/>
  <c r="K1477" i="4"/>
  <c r="I1477" i="4"/>
  <c r="L1476" i="4"/>
  <c r="I1476" i="4"/>
  <c r="K1476" i="4" s="1"/>
  <c r="L1475" i="4"/>
  <c r="K1475" i="4"/>
  <c r="I1475" i="4"/>
  <c r="L1474" i="4"/>
  <c r="K1474" i="4"/>
  <c r="L1473" i="4"/>
  <c r="I1473" i="4"/>
  <c r="K1473" i="4" s="1"/>
  <c r="L1472" i="4"/>
  <c r="K1472" i="4"/>
  <c r="L1471" i="4"/>
  <c r="K1471" i="4"/>
  <c r="L1470" i="4"/>
  <c r="K1470" i="4"/>
  <c r="L1469" i="4"/>
  <c r="K1469" i="4"/>
  <c r="L1468" i="4"/>
  <c r="I1468" i="4"/>
  <c r="K1468" i="4" s="1"/>
  <c r="L1467" i="4"/>
  <c r="K1467" i="4"/>
  <c r="L1466" i="4"/>
  <c r="K1466" i="4"/>
  <c r="L1465" i="4"/>
  <c r="K1465" i="4"/>
  <c r="L1464" i="4"/>
  <c r="K1464" i="4"/>
  <c r="L1463" i="4"/>
  <c r="I1463" i="4"/>
  <c r="K1463" i="4" s="1"/>
  <c r="L1462" i="4"/>
  <c r="K1462" i="4"/>
  <c r="L1461" i="4"/>
  <c r="K1461" i="4"/>
  <c r="L1460" i="4"/>
  <c r="K1460" i="4"/>
  <c r="L1459" i="4"/>
  <c r="K1459" i="4"/>
  <c r="L1458" i="4"/>
  <c r="K1458" i="4"/>
  <c r="L1457" i="4"/>
  <c r="K1457" i="4"/>
  <c r="L1456" i="4"/>
  <c r="K1456" i="4"/>
  <c r="L1455" i="4"/>
  <c r="K1455" i="4"/>
  <c r="L1454" i="4"/>
  <c r="K1454" i="4"/>
  <c r="L1453" i="4"/>
  <c r="I1453" i="4"/>
  <c r="K1453" i="4" s="1"/>
  <c r="L1452" i="4"/>
  <c r="K1452" i="4"/>
  <c r="L1451" i="4"/>
  <c r="K1451" i="4"/>
  <c r="L1450" i="4"/>
  <c r="K1450" i="4"/>
  <c r="L1449" i="4"/>
  <c r="K1449" i="4"/>
  <c r="L1448" i="4"/>
  <c r="K1448" i="4"/>
  <c r="L1447" i="4"/>
  <c r="K1447" i="4"/>
  <c r="L1446" i="4"/>
  <c r="K1446" i="4"/>
  <c r="L1445" i="4"/>
  <c r="I1445" i="4"/>
  <c r="K1445" i="4" s="1"/>
  <c r="L1444" i="4"/>
  <c r="K1444" i="4"/>
  <c r="L1443" i="4"/>
  <c r="K1443" i="4"/>
  <c r="L1442" i="4"/>
  <c r="K1442" i="4"/>
  <c r="L1441" i="4"/>
  <c r="K1441" i="4"/>
  <c r="L1440" i="4"/>
  <c r="I1440" i="4"/>
  <c r="K1440" i="4" s="1"/>
  <c r="L1439" i="4"/>
  <c r="I1439" i="4"/>
  <c r="K1439" i="4" s="1"/>
  <c r="L1438" i="4"/>
  <c r="K1438" i="4"/>
  <c r="L1437" i="4"/>
  <c r="K1437" i="4"/>
  <c r="L1436" i="4"/>
  <c r="K1436" i="4"/>
  <c r="I1436" i="4"/>
  <c r="L1435" i="4"/>
  <c r="I1435" i="4"/>
  <c r="K1435" i="4" s="1"/>
  <c r="L1434" i="4"/>
  <c r="I1434" i="4"/>
  <c r="K1434" i="4" s="1"/>
  <c r="L1433" i="4"/>
  <c r="K1433" i="4"/>
  <c r="L1432" i="4"/>
  <c r="K1432" i="4"/>
  <c r="L1431" i="4"/>
  <c r="K1431" i="4"/>
  <c r="L1430" i="4"/>
  <c r="I1430" i="4"/>
  <c r="K1430" i="4" s="1"/>
  <c r="L1429" i="4"/>
  <c r="K1429" i="4"/>
  <c r="L1428" i="4"/>
  <c r="K1428" i="4"/>
  <c r="L1427" i="4"/>
  <c r="K1427" i="4"/>
  <c r="L1426" i="4"/>
  <c r="K1426" i="4"/>
  <c r="L1425" i="4"/>
  <c r="K1425" i="4"/>
  <c r="L1424" i="4"/>
  <c r="K1424" i="4"/>
  <c r="L1423" i="4"/>
  <c r="K1423" i="4"/>
  <c r="L1422" i="4"/>
  <c r="K1422" i="4"/>
  <c r="L1421" i="4"/>
  <c r="K1421" i="4"/>
  <c r="L1420" i="4"/>
  <c r="K1420" i="4"/>
  <c r="L1419" i="4"/>
  <c r="K1419" i="4"/>
  <c r="L1418" i="4"/>
  <c r="K1418" i="4"/>
  <c r="L1417" i="4"/>
  <c r="I1417" i="4"/>
  <c r="K1417" i="4" s="1"/>
  <c r="L1416" i="4"/>
  <c r="K1416" i="4"/>
  <c r="I1416" i="4"/>
  <c r="L1415" i="4"/>
  <c r="K1415" i="4"/>
  <c r="L1414" i="4"/>
  <c r="K1414" i="4"/>
  <c r="L1413" i="4"/>
  <c r="I1413" i="4"/>
  <c r="K1413" i="4" s="1"/>
  <c r="L1412" i="4"/>
  <c r="I1412" i="4"/>
  <c r="K1412" i="4" s="1"/>
  <c r="L1411" i="4"/>
  <c r="K1411" i="4"/>
  <c r="L1410" i="4"/>
  <c r="K1410" i="4"/>
  <c r="L1409" i="4"/>
  <c r="K1409" i="4"/>
  <c r="L1408" i="4"/>
  <c r="K1408" i="4"/>
  <c r="L1407" i="4"/>
  <c r="K1407" i="4"/>
  <c r="L1406" i="4"/>
  <c r="K1406" i="4"/>
  <c r="L1405" i="4"/>
  <c r="K1405" i="4"/>
  <c r="L1404" i="4"/>
  <c r="I1404" i="4"/>
  <c r="K1404" i="4" s="1"/>
  <c r="L1403" i="4"/>
  <c r="I1403" i="4"/>
  <c r="K1403" i="4" s="1"/>
  <c r="L1402" i="4"/>
  <c r="I1402" i="4"/>
  <c r="K1402" i="4" s="1"/>
  <c r="L1401" i="4"/>
  <c r="I1401" i="4"/>
  <c r="K1401" i="4" s="1"/>
  <c r="L1400" i="4"/>
  <c r="K1400" i="4"/>
  <c r="L1399" i="4"/>
  <c r="K1399" i="4"/>
  <c r="L1398" i="4"/>
  <c r="K1398" i="4"/>
  <c r="L1397" i="4"/>
  <c r="K1397" i="4"/>
  <c r="L1396" i="4"/>
  <c r="K1396" i="4"/>
  <c r="L1395" i="4"/>
  <c r="K1395" i="4"/>
  <c r="L1394" i="4"/>
  <c r="K1394" i="4"/>
  <c r="L1393" i="4"/>
  <c r="K1393" i="4"/>
  <c r="L1392" i="4"/>
  <c r="K1392" i="4"/>
  <c r="L1391" i="4"/>
  <c r="K1391" i="4"/>
  <c r="L1390" i="4"/>
  <c r="K1390" i="4"/>
  <c r="L1389" i="4"/>
  <c r="K1389" i="4"/>
  <c r="L1388" i="4"/>
  <c r="K1388" i="4"/>
  <c r="L1387" i="4"/>
  <c r="K1387" i="4"/>
  <c r="L1386" i="4"/>
  <c r="K1386" i="4"/>
  <c r="L1385" i="4"/>
  <c r="I1385" i="4"/>
  <c r="K1385" i="4" s="1"/>
  <c r="L1384" i="4"/>
  <c r="K1384" i="4"/>
  <c r="L1383" i="4"/>
  <c r="K1383" i="4"/>
  <c r="L1382" i="4"/>
  <c r="K1382" i="4"/>
  <c r="L1381" i="4"/>
  <c r="K1381" i="4"/>
  <c r="L1380" i="4"/>
  <c r="K1380" i="4"/>
  <c r="L1379" i="4"/>
  <c r="K1379" i="4"/>
  <c r="L1378" i="4"/>
  <c r="K1378" i="4"/>
  <c r="L1377" i="4"/>
  <c r="K1377" i="4"/>
  <c r="L1376" i="4"/>
  <c r="K1376" i="4"/>
  <c r="L1375" i="4"/>
  <c r="K1375" i="4"/>
  <c r="L1374" i="4"/>
  <c r="K1374" i="4"/>
  <c r="I1374" i="4"/>
  <c r="L1373" i="4"/>
  <c r="K1373" i="4"/>
  <c r="L1372" i="4"/>
  <c r="K1372" i="4"/>
  <c r="L1371" i="4"/>
  <c r="K1371" i="4"/>
  <c r="L1370" i="4"/>
  <c r="K1370" i="4"/>
  <c r="L1369" i="4"/>
  <c r="K1369" i="4"/>
  <c r="L1368" i="4"/>
  <c r="K1368" i="4"/>
  <c r="L1367" i="4"/>
  <c r="K1367" i="4"/>
  <c r="L1366" i="4"/>
  <c r="K1366" i="4"/>
  <c r="L1365" i="4"/>
  <c r="K1365" i="4"/>
  <c r="L1364" i="4"/>
  <c r="K1364" i="4"/>
  <c r="L1363" i="4"/>
  <c r="K1363" i="4"/>
  <c r="L1362" i="4"/>
  <c r="K1362" i="4"/>
  <c r="L1361" i="4"/>
  <c r="K1361" i="4"/>
  <c r="L1360" i="4"/>
  <c r="K1360" i="4"/>
  <c r="L1359" i="4"/>
  <c r="K1359" i="4"/>
  <c r="L1358" i="4"/>
  <c r="K1358" i="4"/>
  <c r="L1357" i="4"/>
  <c r="K1357" i="4"/>
  <c r="L1356" i="4"/>
  <c r="K1356" i="4"/>
  <c r="L1355" i="4"/>
  <c r="K1355" i="4"/>
  <c r="L1354" i="4"/>
  <c r="K1354" i="4"/>
  <c r="L1353" i="4"/>
  <c r="K1353" i="4"/>
  <c r="L1352" i="4"/>
  <c r="K1352" i="4"/>
  <c r="L1351" i="4"/>
  <c r="K1351" i="4"/>
  <c r="L1350" i="4"/>
  <c r="K1350" i="4"/>
  <c r="L1349" i="4"/>
  <c r="K1349" i="4"/>
  <c r="L1348" i="4"/>
  <c r="K1348" i="4"/>
  <c r="L1347" i="4"/>
  <c r="K1347" i="4"/>
  <c r="L1346" i="4"/>
  <c r="K1346" i="4"/>
  <c r="L1345" i="4"/>
  <c r="K1345" i="4"/>
  <c r="L1344" i="4"/>
  <c r="K1344" i="4"/>
  <c r="L1343" i="4"/>
  <c r="K1343" i="4"/>
  <c r="L1342" i="4"/>
  <c r="K1342" i="4"/>
  <c r="L1341" i="4"/>
  <c r="K1341" i="4"/>
  <c r="I1341" i="4"/>
  <c r="L1340" i="4"/>
  <c r="I1340" i="4"/>
  <c r="K1340" i="4" s="1"/>
  <c r="L1339" i="4"/>
  <c r="K1339" i="4"/>
  <c r="L1338" i="4"/>
  <c r="K1338" i="4"/>
  <c r="L1337" i="4"/>
  <c r="K1337" i="4"/>
  <c r="L1336" i="4"/>
  <c r="K1336" i="4"/>
  <c r="L1335" i="4"/>
  <c r="K1335" i="4"/>
  <c r="L1334" i="4"/>
  <c r="I1334" i="4"/>
  <c r="K1334" i="4" s="1"/>
  <c r="L1333" i="4"/>
  <c r="K1333" i="4"/>
  <c r="I1333" i="4"/>
  <c r="L1332" i="4"/>
  <c r="K1332" i="4"/>
  <c r="I1332" i="4"/>
  <c r="L1331" i="4"/>
  <c r="I1331" i="4"/>
  <c r="K1331" i="4" s="1"/>
  <c r="L1330" i="4"/>
  <c r="I1330" i="4"/>
  <c r="K1330" i="4" s="1"/>
  <c r="L1329" i="4"/>
  <c r="K1329" i="4"/>
  <c r="I1329" i="4"/>
  <c r="L1328" i="4"/>
  <c r="K1328" i="4"/>
  <c r="L1327" i="4"/>
  <c r="K1327" i="4"/>
  <c r="L1326" i="4"/>
  <c r="I1326" i="4"/>
  <c r="K1326" i="4" s="1"/>
  <c r="L1325" i="4"/>
  <c r="K1325" i="4"/>
  <c r="L1324" i="4"/>
  <c r="K1324" i="4"/>
  <c r="L1323" i="4"/>
  <c r="K1323" i="4"/>
  <c r="L1322" i="4"/>
  <c r="K1322" i="4"/>
  <c r="L1321" i="4"/>
  <c r="K1321" i="4"/>
  <c r="L1320" i="4"/>
  <c r="K1320" i="4"/>
  <c r="L1319" i="4"/>
  <c r="K1319" i="4"/>
  <c r="L1318" i="4"/>
  <c r="K1318" i="4"/>
  <c r="L1317" i="4"/>
  <c r="K1317" i="4"/>
  <c r="L1316" i="4"/>
  <c r="K1316" i="4"/>
  <c r="L1315" i="4"/>
  <c r="K1315" i="4"/>
  <c r="L1314" i="4"/>
  <c r="K1314" i="4"/>
  <c r="L1313" i="4"/>
  <c r="K1313" i="4"/>
  <c r="L1312" i="4"/>
  <c r="K1312" i="4"/>
  <c r="L1311" i="4"/>
  <c r="K1311" i="4"/>
  <c r="L1310" i="4"/>
  <c r="K1310" i="4"/>
  <c r="L1309" i="4"/>
  <c r="K1309" i="4"/>
  <c r="L1308" i="4"/>
  <c r="K1308" i="4"/>
  <c r="L1307" i="4"/>
  <c r="K1307" i="4"/>
  <c r="L1306" i="4"/>
  <c r="K1306" i="4"/>
  <c r="L1305" i="4"/>
  <c r="K1305" i="4"/>
  <c r="L1304" i="4"/>
  <c r="K1304" i="4"/>
  <c r="L1303" i="4"/>
  <c r="K1303" i="4"/>
  <c r="L1302" i="4"/>
  <c r="K1302" i="4"/>
  <c r="L1301" i="4"/>
  <c r="K1301" i="4"/>
  <c r="L1300" i="4"/>
  <c r="K1300" i="4"/>
  <c r="L1299" i="4"/>
  <c r="K1299" i="4"/>
  <c r="L1298" i="4"/>
  <c r="K1298" i="4"/>
  <c r="L1297" i="4"/>
  <c r="K1297" i="4"/>
  <c r="L1296" i="4"/>
  <c r="K1296" i="4"/>
  <c r="L1295" i="4"/>
  <c r="K1295" i="4"/>
  <c r="L1294" i="4"/>
  <c r="K1294" i="4"/>
  <c r="L1293" i="4"/>
  <c r="K1293" i="4"/>
  <c r="L1292" i="4"/>
  <c r="K1292" i="4"/>
  <c r="L1291" i="4"/>
  <c r="K1291" i="4"/>
  <c r="L1290" i="4"/>
  <c r="K1290" i="4"/>
  <c r="L1289" i="4"/>
  <c r="I1289" i="4"/>
  <c r="K1289" i="4" s="1"/>
  <c r="L1288" i="4"/>
  <c r="K1288" i="4"/>
  <c r="L1287" i="4"/>
  <c r="K1287" i="4"/>
  <c r="L1286" i="4"/>
  <c r="K1286" i="4"/>
  <c r="L1285" i="4"/>
  <c r="K1285" i="4"/>
  <c r="L1284" i="4"/>
  <c r="I1284" i="4"/>
  <c r="K1284" i="4" s="1"/>
  <c r="L1283" i="4"/>
  <c r="K1283" i="4"/>
  <c r="I1283" i="4"/>
  <c r="L1282" i="4"/>
  <c r="K1282" i="4"/>
  <c r="I1282" i="4"/>
  <c r="L1281" i="4"/>
  <c r="I1281" i="4"/>
  <c r="K1281" i="4" s="1"/>
  <c r="L1280" i="4"/>
  <c r="K1280" i="4"/>
  <c r="L1279" i="4"/>
  <c r="I1279" i="4"/>
  <c r="K1279" i="4" s="1"/>
  <c r="L1278" i="4"/>
  <c r="K1278" i="4"/>
  <c r="L1277" i="4"/>
  <c r="I1277" i="4"/>
  <c r="K1277" i="4" s="1"/>
  <c r="L1276" i="4"/>
  <c r="I1276" i="4"/>
  <c r="K1276" i="4" s="1"/>
  <c r="L1275" i="4"/>
  <c r="I1275" i="4"/>
  <c r="K1275" i="4" s="1"/>
  <c r="L1274" i="4"/>
  <c r="I1274" i="4"/>
  <c r="K1274" i="4" s="1"/>
  <c r="L1273" i="4"/>
  <c r="K1273" i="4"/>
  <c r="L1272" i="4"/>
  <c r="K1272" i="4"/>
  <c r="L1271" i="4"/>
  <c r="K1271" i="4"/>
  <c r="L1270" i="4"/>
  <c r="K1270" i="4"/>
  <c r="L1269" i="4"/>
  <c r="K1269" i="4"/>
  <c r="L1268" i="4"/>
  <c r="K1268" i="4"/>
  <c r="L1267" i="4"/>
  <c r="I1267" i="4"/>
  <c r="K1267" i="4" s="1"/>
  <c r="L1266" i="4"/>
  <c r="K1266" i="4"/>
  <c r="L1265" i="4"/>
  <c r="K1265" i="4"/>
  <c r="L1264" i="4"/>
  <c r="K1264" i="4"/>
  <c r="L1263" i="4"/>
  <c r="K1263" i="4"/>
  <c r="L1262" i="4"/>
  <c r="K1262" i="4"/>
  <c r="L1261" i="4"/>
  <c r="K1261" i="4"/>
  <c r="L1260" i="4"/>
  <c r="K1260" i="4"/>
  <c r="L1259" i="4"/>
  <c r="K1259" i="4"/>
  <c r="L1258" i="4"/>
  <c r="K1258" i="4"/>
  <c r="L1257" i="4"/>
  <c r="K1257" i="4"/>
  <c r="L1256" i="4"/>
  <c r="K1256" i="4"/>
  <c r="L1255" i="4"/>
  <c r="K1255" i="4"/>
  <c r="L1254" i="4"/>
  <c r="K1254" i="4"/>
  <c r="L1253" i="4"/>
  <c r="K1253" i="4"/>
  <c r="L1252" i="4"/>
  <c r="K1252" i="4"/>
  <c r="L1251" i="4"/>
  <c r="I1251" i="4"/>
  <c r="K1251" i="4" s="1"/>
  <c r="L1250" i="4"/>
  <c r="K1250" i="4"/>
  <c r="L1249" i="4"/>
  <c r="K1249" i="4"/>
  <c r="L1248" i="4"/>
  <c r="K1248" i="4"/>
  <c r="L1247" i="4"/>
  <c r="K1247" i="4"/>
  <c r="L1246" i="4"/>
  <c r="I1246" i="4"/>
  <c r="K1246" i="4" s="1"/>
  <c r="L1245" i="4"/>
  <c r="I1245" i="4"/>
  <c r="K1245" i="4" s="1"/>
  <c r="L1244" i="4"/>
  <c r="K1244" i="4"/>
  <c r="L1243" i="4"/>
  <c r="K1243" i="4"/>
  <c r="L1242" i="4"/>
  <c r="K1242" i="4"/>
  <c r="L1241" i="4"/>
  <c r="I1241" i="4"/>
  <c r="K1241" i="4" s="1"/>
  <c r="L1240" i="4"/>
  <c r="I1240" i="4"/>
  <c r="K1240" i="4" s="1"/>
  <c r="L1239" i="4"/>
  <c r="K1239" i="4"/>
  <c r="L1238" i="4"/>
  <c r="K1238" i="4"/>
  <c r="I1238" i="4"/>
  <c r="L1237" i="4"/>
  <c r="K1237" i="4"/>
  <c r="I1237" i="4"/>
  <c r="L1236" i="4"/>
  <c r="K1236" i="4"/>
  <c r="L1235" i="4"/>
  <c r="K1235" i="4"/>
  <c r="L1234" i="4"/>
  <c r="K1234" i="4"/>
  <c r="L1233" i="4"/>
  <c r="K1233" i="4"/>
  <c r="L1232" i="4"/>
  <c r="K1232" i="4"/>
  <c r="L1231" i="4"/>
  <c r="K1231" i="4"/>
  <c r="I1231" i="4"/>
  <c r="L1230" i="4"/>
  <c r="K1230" i="4"/>
  <c r="L1229" i="4"/>
  <c r="K1229" i="4"/>
  <c r="L1228" i="4"/>
  <c r="K1228" i="4"/>
  <c r="L1227" i="4"/>
  <c r="K1227" i="4"/>
  <c r="L1226" i="4"/>
  <c r="K1226" i="4"/>
  <c r="L1225" i="4"/>
  <c r="K1225" i="4"/>
  <c r="L1224" i="4"/>
  <c r="K1224" i="4"/>
  <c r="L1223" i="4"/>
  <c r="K1223" i="4"/>
  <c r="L1222" i="4"/>
  <c r="K1222" i="4"/>
  <c r="L1221" i="4"/>
  <c r="I1221" i="4"/>
  <c r="K1221" i="4" s="1"/>
  <c r="L1220" i="4"/>
  <c r="I1220" i="4"/>
  <c r="K1220" i="4" s="1"/>
  <c r="L1219" i="4"/>
  <c r="I1219" i="4"/>
  <c r="K1219" i="4" s="1"/>
  <c r="L1218" i="4"/>
  <c r="I1218" i="4"/>
  <c r="K1218" i="4" s="1"/>
  <c r="L1217" i="4"/>
  <c r="I1217" i="4"/>
  <c r="K1217" i="4" s="1"/>
  <c r="L1216" i="4"/>
  <c r="I1216" i="4"/>
  <c r="K1216" i="4" s="1"/>
  <c r="L1215" i="4"/>
  <c r="K1215" i="4"/>
  <c r="L1214" i="4"/>
  <c r="K1214" i="4"/>
  <c r="L1213" i="4"/>
  <c r="K1213" i="4"/>
  <c r="L1212" i="4"/>
  <c r="K1212" i="4"/>
  <c r="L1211" i="4"/>
  <c r="K1211" i="4"/>
  <c r="L1210" i="4"/>
  <c r="K1210" i="4"/>
  <c r="L1209" i="4"/>
  <c r="K1209" i="4"/>
  <c r="L1208" i="4"/>
  <c r="K1208" i="4"/>
  <c r="L1207" i="4"/>
  <c r="K1207" i="4"/>
  <c r="L1206" i="4"/>
  <c r="K1206" i="4"/>
  <c r="L1205" i="4"/>
  <c r="K1205" i="4"/>
  <c r="L1204" i="4"/>
  <c r="K1204" i="4"/>
  <c r="L1203" i="4"/>
  <c r="I1203" i="4"/>
  <c r="K1203" i="4" s="1"/>
  <c r="L1202" i="4"/>
  <c r="I1202" i="4"/>
  <c r="K1202" i="4" s="1"/>
  <c r="L1201" i="4"/>
  <c r="I1201" i="4"/>
  <c r="K1201" i="4" s="1"/>
  <c r="L1200" i="4"/>
  <c r="K1200" i="4"/>
  <c r="L1199" i="4"/>
  <c r="K1199" i="4"/>
  <c r="L1198" i="4"/>
  <c r="K1198" i="4"/>
  <c r="L1197" i="4"/>
  <c r="K1197" i="4"/>
  <c r="L1196" i="4"/>
  <c r="I1196" i="4"/>
  <c r="K1196" i="4" s="1"/>
  <c r="L1195" i="4"/>
  <c r="I1195" i="4"/>
  <c r="K1195" i="4" s="1"/>
  <c r="L1194" i="4"/>
  <c r="K1194" i="4"/>
  <c r="L1193" i="4"/>
  <c r="K1193" i="4"/>
  <c r="L1192" i="4"/>
  <c r="K1192" i="4"/>
  <c r="L1191" i="4"/>
  <c r="K1191" i="4"/>
  <c r="L1190" i="4"/>
  <c r="K1190" i="4"/>
  <c r="L1189" i="4"/>
  <c r="K1189" i="4"/>
  <c r="L1188" i="4"/>
  <c r="K1188" i="4"/>
  <c r="L1187" i="4"/>
  <c r="K1187" i="4"/>
  <c r="L1186" i="4"/>
  <c r="K1186" i="4"/>
  <c r="L1185" i="4"/>
  <c r="K1185" i="4"/>
  <c r="L1184" i="4"/>
  <c r="K1184" i="4"/>
  <c r="L1183" i="4"/>
  <c r="K1183" i="4"/>
  <c r="L1182" i="4"/>
  <c r="K1182" i="4"/>
  <c r="L1181" i="4"/>
  <c r="K1181" i="4"/>
  <c r="L1180" i="4"/>
  <c r="K1180" i="4"/>
  <c r="L1179" i="4"/>
  <c r="K1179" i="4"/>
  <c r="L1178" i="4"/>
  <c r="K1178" i="4"/>
  <c r="L1177" i="4"/>
  <c r="K1177" i="4"/>
  <c r="L1176" i="4"/>
  <c r="K1176" i="4"/>
  <c r="L1175" i="4"/>
  <c r="K1175" i="4"/>
  <c r="L1174" i="4"/>
  <c r="K1174" i="4"/>
  <c r="L1173" i="4"/>
  <c r="K1173" i="4"/>
  <c r="L1172" i="4"/>
  <c r="K1172" i="4"/>
  <c r="L1171" i="4"/>
  <c r="K1171" i="4"/>
  <c r="L1170" i="4"/>
  <c r="K1170" i="4"/>
  <c r="L1169" i="4"/>
  <c r="K1169" i="4"/>
  <c r="L1168" i="4"/>
  <c r="K1168" i="4"/>
  <c r="L1167" i="4"/>
  <c r="K1167" i="4"/>
  <c r="L1166" i="4"/>
  <c r="K1166" i="4"/>
  <c r="L1165" i="4"/>
  <c r="K1165" i="4"/>
  <c r="L1164" i="4"/>
  <c r="K1164" i="4"/>
  <c r="L1163" i="4"/>
  <c r="K1163" i="4"/>
  <c r="L1162" i="4"/>
  <c r="K1162" i="4"/>
  <c r="L1161" i="4"/>
  <c r="K1161" i="4"/>
  <c r="L1160" i="4"/>
  <c r="K1160" i="4"/>
  <c r="L1159" i="4"/>
  <c r="I1159" i="4"/>
  <c r="K1159" i="4" s="1"/>
  <c r="L1158" i="4"/>
  <c r="I1158" i="4"/>
  <c r="K1158" i="4" s="1"/>
  <c r="L1157" i="4"/>
  <c r="K1157" i="4"/>
  <c r="L1156" i="4"/>
  <c r="K1156" i="4"/>
  <c r="L1155" i="4"/>
  <c r="K1155" i="4"/>
  <c r="L1154" i="4"/>
  <c r="K1154" i="4"/>
  <c r="L1153" i="4"/>
  <c r="K1153" i="4"/>
  <c r="L1152" i="4"/>
  <c r="K1152" i="4"/>
  <c r="L1151" i="4"/>
  <c r="K1151" i="4"/>
  <c r="L1150" i="4"/>
  <c r="K1150" i="4"/>
  <c r="L1149" i="4"/>
  <c r="K1149" i="4"/>
  <c r="L1148" i="4"/>
  <c r="K1148" i="4"/>
  <c r="L1147" i="4"/>
  <c r="K1147" i="4"/>
  <c r="L1146" i="4"/>
  <c r="K1146" i="4"/>
  <c r="L1145" i="4"/>
  <c r="K1145" i="4"/>
  <c r="L1144" i="4"/>
  <c r="K1144" i="4"/>
  <c r="L1143" i="4"/>
  <c r="K1143" i="4"/>
  <c r="L1142" i="4"/>
  <c r="K1142" i="4"/>
  <c r="L1141" i="4"/>
  <c r="K1141" i="4"/>
  <c r="L1140" i="4"/>
  <c r="K1140" i="4"/>
  <c r="L1139" i="4"/>
  <c r="K1139" i="4"/>
  <c r="L1138" i="4"/>
  <c r="K1138" i="4"/>
  <c r="L1137" i="4"/>
  <c r="K1137" i="4"/>
  <c r="L1136" i="4"/>
  <c r="K1136" i="4"/>
  <c r="L1135" i="4"/>
  <c r="K1135" i="4"/>
  <c r="L1134" i="4"/>
  <c r="K1134" i="4"/>
  <c r="L1133" i="4"/>
  <c r="K1133" i="4"/>
  <c r="L1132" i="4"/>
  <c r="K1132" i="4"/>
  <c r="L1131" i="4"/>
  <c r="K1131" i="4"/>
  <c r="L1130" i="4"/>
  <c r="K1130" i="4"/>
  <c r="L1129" i="4"/>
  <c r="K1129" i="4"/>
  <c r="L1128" i="4"/>
  <c r="K1128" i="4"/>
  <c r="L1127" i="4"/>
  <c r="K1127" i="4"/>
  <c r="L1126" i="4"/>
  <c r="K1126" i="4"/>
  <c r="L1125" i="4"/>
  <c r="I1125" i="4"/>
  <c r="K1125" i="4" s="1"/>
  <c r="L1124" i="4"/>
  <c r="I1124" i="4"/>
  <c r="K1124" i="4" s="1"/>
  <c r="L1123" i="4"/>
  <c r="I1123" i="4"/>
  <c r="K1123" i="4" s="1"/>
  <c r="L1122" i="4"/>
  <c r="I1122" i="4"/>
  <c r="K1122" i="4" s="1"/>
  <c r="L1121" i="4"/>
  <c r="I1121" i="4"/>
  <c r="K1121" i="4" s="1"/>
  <c r="L1120" i="4"/>
  <c r="K1120" i="4"/>
  <c r="I1120" i="4"/>
  <c r="L1119" i="4"/>
  <c r="K1119" i="4"/>
  <c r="L1118" i="4"/>
  <c r="K1118" i="4"/>
  <c r="L1117" i="4"/>
  <c r="I1117" i="4"/>
  <c r="K1117" i="4" s="1"/>
  <c r="L1116" i="4"/>
  <c r="I1116" i="4"/>
  <c r="K1116" i="4" s="1"/>
  <c r="L1115" i="4"/>
  <c r="K1115" i="4"/>
  <c r="L1114" i="4"/>
  <c r="K1114" i="4"/>
  <c r="L1113" i="4"/>
  <c r="K1113" i="4"/>
  <c r="L1112" i="4"/>
  <c r="K1112" i="4"/>
  <c r="L1111" i="4"/>
  <c r="K1111" i="4"/>
  <c r="L1110" i="4"/>
  <c r="K1110" i="4"/>
  <c r="L1109" i="4"/>
  <c r="K1109" i="4"/>
  <c r="L1108" i="4"/>
  <c r="K1108" i="4"/>
  <c r="L1107" i="4"/>
  <c r="K1107" i="4"/>
  <c r="L1106" i="4"/>
  <c r="K1106" i="4"/>
  <c r="L1105" i="4"/>
  <c r="I1105" i="4"/>
  <c r="K1105" i="4" s="1"/>
  <c r="L1104" i="4"/>
  <c r="I1104" i="4"/>
  <c r="K1104" i="4" s="1"/>
  <c r="L1103" i="4"/>
  <c r="K1103" i="4"/>
  <c r="L1102" i="4"/>
  <c r="K1102" i="4"/>
  <c r="L1101" i="4"/>
  <c r="K1101" i="4"/>
  <c r="L1100" i="4"/>
  <c r="K1100" i="4"/>
  <c r="L1099" i="4"/>
  <c r="K1099" i="4"/>
  <c r="L1098" i="4"/>
  <c r="K1098" i="4"/>
  <c r="L1097" i="4"/>
  <c r="K1097" i="4"/>
  <c r="L1096" i="4"/>
  <c r="K1096" i="4"/>
  <c r="L1095" i="4"/>
  <c r="K1095" i="4"/>
  <c r="L1094" i="4"/>
  <c r="K1094" i="4"/>
  <c r="L1093" i="4"/>
  <c r="I1093" i="4"/>
  <c r="K1093" i="4" s="1"/>
  <c r="L1092" i="4"/>
  <c r="K1092" i="4"/>
  <c r="L1091" i="4"/>
  <c r="K1091" i="4"/>
  <c r="L1090" i="4"/>
  <c r="K1090" i="4"/>
  <c r="L1089" i="4"/>
  <c r="K1089" i="4"/>
  <c r="L1088" i="4"/>
  <c r="K1088" i="4"/>
  <c r="L1087" i="4"/>
  <c r="K1087" i="4"/>
  <c r="L1086" i="4"/>
  <c r="K1086" i="4"/>
  <c r="L1085" i="4"/>
  <c r="K1085" i="4"/>
  <c r="L1084" i="4"/>
  <c r="K1084" i="4"/>
  <c r="L1083" i="4"/>
  <c r="K1083" i="4"/>
  <c r="L1082" i="4"/>
  <c r="K1082" i="4"/>
  <c r="L1081" i="4"/>
  <c r="K1081" i="4"/>
  <c r="L1080" i="4"/>
  <c r="K1080" i="4"/>
  <c r="L1079" i="4"/>
  <c r="K1079" i="4"/>
  <c r="L1078" i="4"/>
  <c r="K1078" i="4"/>
  <c r="L1077" i="4"/>
  <c r="K1077" i="4"/>
  <c r="L1076" i="4"/>
  <c r="K1076" i="4"/>
  <c r="L1075" i="4"/>
  <c r="K1075" i="4"/>
  <c r="L1074" i="4"/>
  <c r="K1074" i="4"/>
  <c r="L1073" i="4"/>
  <c r="K1073" i="4"/>
  <c r="L1072" i="4"/>
  <c r="K1072" i="4"/>
  <c r="L1071" i="4"/>
  <c r="K1071" i="4"/>
  <c r="L1070" i="4"/>
  <c r="K1070" i="4"/>
  <c r="L1069" i="4"/>
  <c r="K1069" i="4"/>
  <c r="L1068" i="4"/>
  <c r="K1068" i="4"/>
  <c r="L1067" i="4"/>
  <c r="K1067" i="4"/>
  <c r="L1066" i="4"/>
  <c r="K1066" i="4"/>
  <c r="L1065" i="4"/>
  <c r="K1065" i="4"/>
  <c r="L1064" i="4"/>
  <c r="K1064" i="4"/>
  <c r="L1063" i="4"/>
  <c r="K1063" i="4"/>
  <c r="L1062" i="4"/>
  <c r="K1062" i="4"/>
  <c r="L1061" i="4"/>
  <c r="I1061" i="4"/>
  <c r="K1061" i="4" s="1"/>
  <c r="L1060" i="4"/>
  <c r="K1060" i="4"/>
  <c r="L1059" i="4"/>
  <c r="K1059" i="4"/>
  <c r="L1058" i="4"/>
  <c r="K1058" i="4"/>
  <c r="L1057" i="4"/>
  <c r="K1057" i="4"/>
  <c r="L1056" i="4"/>
  <c r="I1056" i="4"/>
  <c r="K1056" i="4" s="1"/>
  <c r="L1055" i="4"/>
  <c r="K1055" i="4"/>
  <c r="L1054" i="4"/>
  <c r="K1054" i="4"/>
  <c r="L1053" i="4"/>
  <c r="K1053" i="4"/>
  <c r="L1052" i="4"/>
  <c r="K1052" i="4"/>
  <c r="L1051" i="4"/>
  <c r="K1051" i="4"/>
  <c r="L1050" i="4"/>
  <c r="K1050" i="4"/>
  <c r="L1049" i="4"/>
  <c r="K1049" i="4"/>
  <c r="L1048" i="4"/>
  <c r="K1048" i="4"/>
  <c r="L1047" i="4"/>
  <c r="I1047" i="4"/>
  <c r="K1047" i="4" s="1"/>
  <c r="L1046" i="4"/>
  <c r="I1046" i="4"/>
  <c r="K1046" i="4" s="1"/>
  <c r="L1045" i="4"/>
  <c r="I1045" i="4"/>
  <c r="K1045" i="4" s="1"/>
  <c r="L1044" i="4"/>
  <c r="K1044" i="4"/>
  <c r="L1043" i="4"/>
  <c r="K1043" i="4"/>
  <c r="L1042" i="4"/>
  <c r="K1042" i="4"/>
  <c r="L1041" i="4"/>
  <c r="K1041" i="4"/>
  <c r="L1040" i="4"/>
  <c r="K1040" i="4"/>
  <c r="L1039" i="4"/>
  <c r="K1039" i="4"/>
  <c r="L1038" i="4"/>
  <c r="K1038" i="4"/>
  <c r="L1037" i="4"/>
  <c r="K1037" i="4"/>
  <c r="L1036" i="4"/>
  <c r="K1036" i="4"/>
  <c r="L1035" i="4"/>
  <c r="K1035" i="4"/>
  <c r="L1034" i="4"/>
  <c r="K1034" i="4"/>
  <c r="L1033" i="4"/>
  <c r="K1033" i="4"/>
  <c r="L1032" i="4"/>
  <c r="K1032" i="4"/>
  <c r="L1031" i="4"/>
  <c r="K1031" i="4"/>
  <c r="L1030" i="4"/>
  <c r="K1030" i="4"/>
  <c r="L1029" i="4"/>
  <c r="K1029" i="4"/>
  <c r="L1028" i="4"/>
  <c r="K1028" i="4"/>
  <c r="L1027" i="4"/>
  <c r="K1027" i="4"/>
  <c r="L1026" i="4"/>
  <c r="K1026" i="4"/>
  <c r="L1025" i="4"/>
  <c r="K1025" i="4"/>
  <c r="L1024" i="4"/>
  <c r="K1024" i="4"/>
  <c r="L1023" i="4"/>
  <c r="K1023" i="4"/>
  <c r="L1022" i="4"/>
  <c r="K1022" i="4"/>
  <c r="L1021" i="4"/>
  <c r="K1021" i="4"/>
  <c r="L1020" i="4"/>
  <c r="K1020" i="4"/>
  <c r="L1019" i="4"/>
  <c r="K1019" i="4"/>
  <c r="L1018" i="4"/>
  <c r="K1018" i="4"/>
  <c r="L1017" i="4"/>
  <c r="K1017" i="4"/>
  <c r="L1016" i="4"/>
  <c r="K1016" i="4"/>
  <c r="L1015" i="4"/>
  <c r="K1015" i="4"/>
  <c r="L1014" i="4"/>
  <c r="K1014" i="4"/>
  <c r="I1014" i="4"/>
  <c r="L1013" i="4"/>
  <c r="K1013" i="4"/>
  <c r="L1012" i="4"/>
  <c r="K1012" i="4"/>
  <c r="L1011" i="4"/>
  <c r="K1011" i="4"/>
  <c r="L1010" i="4"/>
  <c r="K1010" i="4"/>
  <c r="L1009" i="4"/>
  <c r="K1009" i="4"/>
  <c r="L1008" i="4"/>
  <c r="K1008" i="4"/>
  <c r="L1007" i="4"/>
  <c r="K1007" i="4"/>
  <c r="L1006" i="4"/>
  <c r="K1006" i="4"/>
  <c r="L1005" i="4"/>
  <c r="K1005" i="4"/>
  <c r="L1004" i="4"/>
  <c r="K1004" i="4"/>
  <c r="L1003" i="4"/>
  <c r="K1003" i="4"/>
  <c r="L1002" i="4"/>
  <c r="K1002" i="4"/>
  <c r="L1001" i="4"/>
  <c r="K1001" i="4"/>
  <c r="L1000" i="4"/>
  <c r="I1000" i="4"/>
  <c r="K1000" i="4" s="1"/>
  <c r="L999" i="4"/>
  <c r="I999" i="4"/>
  <c r="K999" i="4" s="1"/>
  <c r="L998" i="4"/>
  <c r="K998" i="4"/>
  <c r="L997" i="4"/>
  <c r="I997" i="4"/>
  <c r="K997" i="4" s="1"/>
  <c r="L996" i="4"/>
  <c r="K996" i="4"/>
  <c r="L995" i="4"/>
  <c r="I995" i="4"/>
  <c r="K995" i="4" s="1"/>
  <c r="L994" i="4"/>
  <c r="I994" i="4"/>
  <c r="K994" i="4" s="1"/>
  <c r="L993" i="4"/>
  <c r="I993" i="4"/>
  <c r="K993" i="4" s="1"/>
  <c r="L992" i="4"/>
  <c r="I992" i="4"/>
  <c r="K992" i="4" s="1"/>
  <c r="L991" i="4"/>
  <c r="I991" i="4"/>
  <c r="K991" i="4" s="1"/>
  <c r="L990" i="4"/>
  <c r="I990" i="4"/>
  <c r="K990" i="4" s="1"/>
  <c r="L989" i="4"/>
  <c r="K989" i="4"/>
  <c r="I989" i="4"/>
  <c r="L988" i="4"/>
  <c r="K988" i="4"/>
  <c r="L987" i="4"/>
  <c r="K987" i="4"/>
  <c r="L986" i="4"/>
  <c r="K986" i="4"/>
  <c r="L985" i="4"/>
  <c r="K985" i="4"/>
  <c r="L984" i="4"/>
  <c r="K984" i="4"/>
  <c r="L983" i="4"/>
  <c r="K983" i="4"/>
  <c r="L982" i="4"/>
  <c r="K982" i="4"/>
  <c r="L981" i="4"/>
  <c r="K981" i="4"/>
  <c r="L980" i="4"/>
  <c r="K980" i="4"/>
  <c r="L979" i="4"/>
  <c r="K979" i="4"/>
  <c r="L978" i="4"/>
  <c r="K978" i="4"/>
  <c r="L977" i="4"/>
  <c r="I977" i="4"/>
  <c r="K977" i="4" s="1"/>
  <c r="L976" i="4"/>
  <c r="K976" i="4"/>
  <c r="I976" i="4"/>
  <c r="L975" i="4"/>
  <c r="I975" i="4"/>
  <c r="K975" i="4" s="1"/>
  <c r="L974" i="4"/>
  <c r="I974" i="4"/>
  <c r="K974" i="4" s="1"/>
  <c r="L973" i="4"/>
  <c r="I973" i="4"/>
  <c r="K973" i="4" s="1"/>
  <c r="L972" i="4"/>
  <c r="I972" i="4"/>
  <c r="K972" i="4" s="1"/>
  <c r="L971" i="4"/>
  <c r="I971" i="4"/>
  <c r="K971" i="4" s="1"/>
  <c r="L970" i="4"/>
  <c r="I970" i="4"/>
  <c r="K970" i="4" s="1"/>
  <c r="L969" i="4"/>
  <c r="K969" i="4"/>
  <c r="L968" i="4"/>
  <c r="K968" i="4"/>
  <c r="L967" i="4"/>
  <c r="K967" i="4"/>
  <c r="L966" i="4"/>
  <c r="K966" i="4"/>
  <c r="L965" i="4"/>
  <c r="K965" i="4"/>
  <c r="L964" i="4"/>
  <c r="K964" i="4"/>
  <c r="L963" i="4"/>
  <c r="K963" i="4"/>
  <c r="L962" i="4"/>
  <c r="I962" i="4"/>
  <c r="K962" i="4" s="1"/>
  <c r="L961" i="4"/>
  <c r="I961" i="4"/>
  <c r="K961" i="4" s="1"/>
  <c r="L960" i="4"/>
  <c r="I960" i="4"/>
  <c r="K960" i="4" s="1"/>
  <c r="L959" i="4"/>
  <c r="I959" i="4"/>
  <c r="K959" i="4" s="1"/>
  <c r="L958" i="4"/>
  <c r="I958" i="4"/>
  <c r="K958" i="4" s="1"/>
  <c r="L957" i="4"/>
  <c r="I957" i="4"/>
  <c r="K957" i="4" s="1"/>
  <c r="L956" i="4"/>
  <c r="I956" i="4"/>
  <c r="K956" i="4" s="1"/>
  <c r="L955" i="4"/>
  <c r="I955" i="4"/>
  <c r="K955" i="4" s="1"/>
  <c r="L954" i="4"/>
  <c r="I954" i="4"/>
  <c r="K954" i="4" s="1"/>
  <c r="L953" i="4"/>
  <c r="K953" i="4"/>
  <c r="L952" i="4"/>
  <c r="K952" i="4"/>
  <c r="L951" i="4"/>
  <c r="K951" i="4"/>
  <c r="L950" i="4"/>
  <c r="I950" i="4"/>
  <c r="K950" i="4" s="1"/>
  <c r="L949" i="4"/>
  <c r="I949" i="4"/>
  <c r="K949" i="4" s="1"/>
  <c r="L948" i="4"/>
  <c r="I948" i="4"/>
  <c r="K948" i="4" s="1"/>
  <c r="L947" i="4"/>
  <c r="K947" i="4"/>
  <c r="L946" i="4"/>
  <c r="K946" i="4"/>
  <c r="L945" i="4"/>
  <c r="K945" i="4"/>
  <c r="L944" i="4"/>
  <c r="K944" i="4"/>
  <c r="L943" i="4"/>
  <c r="K943" i="4"/>
  <c r="L942" i="4"/>
  <c r="K942" i="4"/>
  <c r="L941" i="4"/>
  <c r="K941" i="4"/>
  <c r="L940" i="4"/>
  <c r="K940" i="4"/>
  <c r="L939" i="4"/>
  <c r="K939" i="4"/>
  <c r="L938" i="4"/>
  <c r="K938" i="4"/>
  <c r="L937" i="4"/>
  <c r="K937" i="4"/>
  <c r="L936" i="4"/>
  <c r="K936" i="4"/>
  <c r="L935" i="4"/>
  <c r="K935" i="4"/>
  <c r="L934" i="4"/>
  <c r="K934" i="4"/>
  <c r="L933" i="4"/>
  <c r="K933" i="4"/>
  <c r="L932" i="4"/>
  <c r="I932" i="4"/>
  <c r="K932" i="4" s="1"/>
  <c r="L931" i="4"/>
  <c r="K931" i="4"/>
  <c r="L930" i="4"/>
  <c r="K930" i="4"/>
  <c r="L929" i="4"/>
  <c r="K929" i="4"/>
  <c r="L928" i="4"/>
  <c r="I928" i="4"/>
  <c r="K928" i="4" s="1"/>
  <c r="L927" i="4"/>
  <c r="I927" i="4"/>
  <c r="K927" i="4" s="1"/>
  <c r="L926" i="4"/>
  <c r="I926" i="4"/>
  <c r="K926" i="4" s="1"/>
  <c r="L925" i="4"/>
  <c r="I925" i="4"/>
  <c r="K925" i="4" s="1"/>
  <c r="L924" i="4"/>
  <c r="I924" i="4"/>
  <c r="K924" i="4" s="1"/>
  <c r="L923" i="4"/>
  <c r="I923" i="4"/>
  <c r="K923" i="4" s="1"/>
  <c r="L922" i="4"/>
  <c r="K922" i="4"/>
  <c r="L921" i="4"/>
  <c r="K921" i="4"/>
  <c r="L920" i="4"/>
  <c r="K920" i="4"/>
  <c r="L919" i="4"/>
  <c r="K919" i="4"/>
  <c r="L918" i="4"/>
  <c r="K918" i="4"/>
  <c r="L917" i="4"/>
  <c r="K917" i="4"/>
  <c r="L916" i="4"/>
  <c r="K916" i="4"/>
  <c r="L915" i="4"/>
  <c r="K915" i="4"/>
  <c r="L914" i="4"/>
  <c r="K914" i="4"/>
  <c r="L913" i="4"/>
  <c r="K913" i="4"/>
  <c r="L912" i="4"/>
  <c r="K912" i="4"/>
  <c r="L911" i="4"/>
  <c r="K911" i="4"/>
  <c r="L910" i="4"/>
  <c r="K910" i="4"/>
  <c r="L909" i="4"/>
  <c r="K909" i="4"/>
  <c r="L908" i="4"/>
  <c r="K908" i="4"/>
  <c r="L907" i="4"/>
  <c r="K907" i="4"/>
  <c r="L906" i="4"/>
  <c r="K906" i="4"/>
  <c r="L905" i="4"/>
  <c r="K905" i="4"/>
  <c r="I905" i="4"/>
  <c r="L904" i="4"/>
  <c r="K904" i="4"/>
  <c r="L903" i="4"/>
  <c r="K903" i="4"/>
  <c r="L902" i="4"/>
  <c r="K902" i="4"/>
  <c r="L901" i="4"/>
  <c r="I901" i="4"/>
  <c r="K901" i="4" s="1"/>
  <c r="L900" i="4"/>
  <c r="I900" i="4"/>
  <c r="K900" i="4" s="1"/>
  <c r="L899" i="4"/>
  <c r="I899" i="4"/>
  <c r="K899" i="4" s="1"/>
  <c r="L898" i="4"/>
  <c r="I898" i="4"/>
  <c r="K898" i="4" s="1"/>
  <c r="L897" i="4"/>
  <c r="K897" i="4"/>
  <c r="L896" i="4"/>
  <c r="K896" i="4"/>
  <c r="L895" i="4"/>
  <c r="K895" i="4"/>
  <c r="L894" i="4"/>
  <c r="K894" i="4"/>
  <c r="L893" i="4"/>
  <c r="K893" i="4"/>
  <c r="L892" i="4"/>
  <c r="K892" i="4"/>
  <c r="L891" i="4"/>
  <c r="K891" i="4"/>
  <c r="L890" i="4"/>
  <c r="I890" i="4"/>
  <c r="K890" i="4" s="1"/>
  <c r="L889" i="4"/>
  <c r="I889" i="4"/>
  <c r="K889" i="4" s="1"/>
  <c r="L888" i="4"/>
  <c r="I888" i="4"/>
  <c r="K888" i="4" s="1"/>
  <c r="L887" i="4"/>
  <c r="K887" i="4"/>
  <c r="L886" i="4"/>
  <c r="K886" i="4"/>
  <c r="L885" i="4"/>
  <c r="K885" i="4"/>
  <c r="L884" i="4"/>
  <c r="K884" i="4"/>
  <c r="L883" i="4"/>
  <c r="K883" i="4"/>
  <c r="L882" i="4"/>
  <c r="K882" i="4"/>
  <c r="L881" i="4"/>
  <c r="K881" i="4"/>
  <c r="L880" i="4"/>
  <c r="K880" i="4"/>
  <c r="L879" i="4"/>
  <c r="K879" i="4"/>
  <c r="L878" i="4"/>
  <c r="K878" i="4"/>
  <c r="L877" i="4"/>
  <c r="K877" i="4"/>
  <c r="L876" i="4"/>
  <c r="K876" i="4"/>
  <c r="L875" i="4"/>
  <c r="K875" i="4"/>
  <c r="L874" i="4"/>
  <c r="K874" i="4"/>
  <c r="L873" i="4"/>
  <c r="K873" i="4"/>
  <c r="I873" i="4"/>
  <c r="L872" i="4"/>
  <c r="K872" i="4"/>
  <c r="L871" i="4"/>
  <c r="I871" i="4"/>
  <c r="K871" i="4" s="1"/>
  <c r="L870" i="4"/>
  <c r="I870" i="4"/>
  <c r="K870" i="4" s="1"/>
  <c r="L869" i="4"/>
  <c r="I869" i="4"/>
  <c r="K869" i="4" s="1"/>
  <c r="L868" i="4"/>
  <c r="I868" i="4"/>
  <c r="K868" i="4" s="1"/>
  <c r="L867" i="4"/>
  <c r="K867" i="4"/>
  <c r="L866" i="4"/>
  <c r="K866" i="4"/>
  <c r="L865" i="4"/>
  <c r="K865" i="4"/>
  <c r="L864" i="4"/>
  <c r="K864" i="4"/>
  <c r="L863" i="4"/>
  <c r="K863" i="4"/>
  <c r="L862" i="4"/>
  <c r="K862" i="4"/>
  <c r="L861" i="4"/>
  <c r="K861" i="4"/>
  <c r="L860" i="4"/>
  <c r="K860" i="4"/>
  <c r="L859" i="4"/>
  <c r="I859" i="4"/>
  <c r="K859" i="4" s="1"/>
  <c r="L858" i="4"/>
  <c r="K858" i="4"/>
  <c r="L857" i="4"/>
  <c r="K857" i="4"/>
  <c r="L856" i="4"/>
  <c r="I856" i="4"/>
  <c r="K856" i="4" s="1"/>
  <c r="L855" i="4"/>
  <c r="I855" i="4"/>
  <c r="K855" i="4" s="1"/>
  <c r="L854" i="4"/>
  <c r="I854" i="4"/>
  <c r="K854" i="4" s="1"/>
  <c r="L853" i="4"/>
  <c r="I853" i="4"/>
  <c r="K853" i="4" s="1"/>
  <c r="L852" i="4"/>
  <c r="I852" i="4"/>
  <c r="K852" i="4" s="1"/>
  <c r="L851" i="4"/>
  <c r="I851" i="4"/>
  <c r="K851" i="4" s="1"/>
  <c r="L850" i="4"/>
  <c r="K850" i="4"/>
  <c r="L849" i="4"/>
  <c r="K849" i="4"/>
  <c r="L848" i="4"/>
  <c r="K848" i="4"/>
  <c r="L847" i="4"/>
  <c r="K847" i="4"/>
  <c r="L846" i="4"/>
  <c r="K846" i="4"/>
  <c r="L845" i="4"/>
  <c r="K845" i="4"/>
  <c r="L844" i="4"/>
  <c r="I844" i="4"/>
  <c r="K844" i="4" s="1"/>
  <c r="L843" i="4"/>
  <c r="I843" i="4"/>
  <c r="K843" i="4" s="1"/>
  <c r="L842" i="4"/>
  <c r="K842" i="4"/>
  <c r="L841" i="4"/>
  <c r="K841" i="4"/>
  <c r="L840" i="4"/>
  <c r="K840" i="4"/>
  <c r="L839" i="4"/>
  <c r="K839" i="4"/>
  <c r="L838" i="4"/>
  <c r="K838" i="4"/>
  <c r="L837" i="4"/>
  <c r="K837" i="4"/>
  <c r="L836" i="4"/>
  <c r="K836" i="4"/>
  <c r="L835" i="4"/>
  <c r="K835" i="4"/>
  <c r="L834" i="4"/>
  <c r="K834" i="4"/>
  <c r="L833" i="4"/>
  <c r="K833" i="4"/>
  <c r="L832" i="4"/>
  <c r="I832" i="4"/>
  <c r="K832" i="4" s="1"/>
  <c r="L831" i="4"/>
  <c r="I831" i="4"/>
  <c r="K831" i="4" s="1"/>
  <c r="L830" i="4"/>
  <c r="I830" i="4"/>
  <c r="K830" i="4" s="1"/>
  <c r="L829" i="4"/>
  <c r="K829" i="4"/>
  <c r="L828" i="4"/>
  <c r="K828" i="4"/>
  <c r="L827" i="4"/>
  <c r="K827" i="4"/>
  <c r="L826" i="4"/>
  <c r="K826" i="4"/>
  <c r="L825" i="4"/>
  <c r="K825" i="4"/>
  <c r="L824" i="4"/>
  <c r="I824" i="4"/>
  <c r="K824" i="4" s="1"/>
  <c r="L823" i="4"/>
  <c r="I823" i="4"/>
  <c r="K823" i="4" s="1"/>
  <c r="L822" i="4"/>
  <c r="K822" i="4"/>
  <c r="I822" i="4"/>
  <c r="L821" i="4"/>
  <c r="K821" i="4"/>
  <c r="I821" i="4"/>
  <c r="L820" i="4"/>
  <c r="I820" i="4"/>
  <c r="K820" i="4" s="1"/>
  <c r="L819" i="4"/>
  <c r="I819" i="4"/>
  <c r="K819" i="4" s="1"/>
  <c r="L818" i="4"/>
  <c r="K818" i="4"/>
  <c r="I818" i="4"/>
  <c r="L817" i="4"/>
  <c r="K817" i="4"/>
  <c r="I817" i="4"/>
  <c r="L816" i="4"/>
  <c r="I816" i="4"/>
  <c r="K816" i="4" s="1"/>
  <c r="L815" i="4"/>
  <c r="I815" i="4"/>
  <c r="K815" i="4" s="1"/>
  <c r="L814" i="4"/>
  <c r="K814" i="4"/>
  <c r="L813" i="4"/>
  <c r="K813" i="4"/>
  <c r="L812" i="4"/>
  <c r="K812" i="4"/>
  <c r="L811" i="4"/>
  <c r="K811" i="4"/>
  <c r="L810" i="4"/>
  <c r="I810" i="4"/>
  <c r="K810" i="4" s="1"/>
  <c r="L809" i="4"/>
  <c r="I809" i="4"/>
  <c r="K809" i="4" s="1"/>
  <c r="L808" i="4"/>
  <c r="I808" i="4"/>
  <c r="K808" i="4" s="1"/>
  <c r="L807" i="4"/>
  <c r="I807" i="4"/>
  <c r="K807" i="4" s="1"/>
  <c r="L806" i="4"/>
  <c r="K806" i="4"/>
  <c r="L805" i="4"/>
  <c r="K805" i="4"/>
  <c r="L804" i="4"/>
  <c r="I804" i="4"/>
  <c r="K804" i="4" s="1"/>
  <c r="L803" i="4"/>
  <c r="I803" i="4"/>
  <c r="K803" i="4" s="1"/>
  <c r="L802" i="4"/>
  <c r="K802" i="4"/>
  <c r="I802" i="4"/>
  <c r="L801" i="4"/>
  <c r="I801" i="4"/>
  <c r="K801" i="4" s="1"/>
  <c r="L800" i="4"/>
  <c r="K800" i="4"/>
  <c r="I800" i="4"/>
  <c r="L799" i="4"/>
  <c r="I799" i="4"/>
  <c r="K799" i="4" s="1"/>
  <c r="L798" i="4"/>
  <c r="I798" i="4"/>
  <c r="K798" i="4" s="1"/>
  <c r="L797" i="4"/>
  <c r="I797" i="4"/>
  <c r="K797" i="4" s="1"/>
  <c r="L796" i="4"/>
  <c r="I796" i="4"/>
  <c r="K796" i="4" s="1"/>
  <c r="L795" i="4"/>
  <c r="I795" i="4"/>
  <c r="K795" i="4" s="1"/>
  <c r="L794" i="4"/>
  <c r="I794" i="4"/>
  <c r="K794" i="4" s="1"/>
  <c r="L793" i="4"/>
  <c r="I793" i="4"/>
  <c r="K793" i="4" s="1"/>
  <c r="L792" i="4"/>
  <c r="I792" i="4"/>
  <c r="K792" i="4" s="1"/>
  <c r="L791" i="4"/>
  <c r="I791" i="4"/>
  <c r="K791" i="4" s="1"/>
  <c r="L790" i="4"/>
  <c r="K790" i="4"/>
  <c r="L789" i="4"/>
  <c r="I789" i="4"/>
  <c r="K789" i="4" s="1"/>
  <c r="L788" i="4"/>
  <c r="K788" i="4"/>
  <c r="L787" i="4"/>
  <c r="K787" i="4"/>
  <c r="L786" i="4"/>
  <c r="K786" i="4"/>
  <c r="L785" i="4"/>
  <c r="I785" i="4"/>
  <c r="K785" i="4" s="1"/>
  <c r="L784" i="4"/>
  <c r="K784" i="4"/>
  <c r="L783" i="4"/>
  <c r="K783" i="4"/>
  <c r="L782" i="4"/>
  <c r="K782" i="4"/>
  <c r="L781" i="4"/>
  <c r="K781" i="4"/>
  <c r="L780" i="4"/>
  <c r="K780" i="4"/>
  <c r="L779" i="4"/>
  <c r="K779" i="4"/>
  <c r="L778" i="4"/>
  <c r="K778" i="4"/>
  <c r="L777" i="4"/>
  <c r="K777" i="4"/>
  <c r="L776" i="4"/>
  <c r="K776" i="4"/>
  <c r="L775" i="4"/>
  <c r="K775" i="4"/>
  <c r="L774" i="4"/>
  <c r="K774" i="4"/>
  <c r="L773" i="4"/>
  <c r="K773" i="4"/>
  <c r="I773" i="4"/>
  <c r="L772" i="4"/>
  <c r="I772" i="4"/>
  <c r="K772" i="4" s="1"/>
  <c r="L771" i="4"/>
  <c r="K771" i="4"/>
  <c r="L770" i="4"/>
  <c r="K770" i="4"/>
  <c r="L769" i="4"/>
  <c r="I769" i="4"/>
  <c r="K769" i="4" s="1"/>
  <c r="L768" i="4"/>
  <c r="I768" i="4"/>
  <c r="K768" i="4" s="1"/>
  <c r="L767" i="4"/>
  <c r="I767" i="4"/>
  <c r="K767" i="4" s="1"/>
  <c r="L766" i="4"/>
  <c r="K766" i="4"/>
  <c r="L765" i="4"/>
  <c r="K765" i="4"/>
  <c r="L764" i="4"/>
  <c r="K764" i="4"/>
  <c r="L763" i="4"/>
  <c r="K763" i="4"/>
  <c r="L762" i="4"/>
  <c r="I762" i="4"/>
  <c r="K762" i="4" s="1"/>
  <c r="L761" i="4"/>
  <c r="I761" i="4"/>
  <c r="K761" i="4" s="1"/>
  <c r="L760" i="4"/>
  <c r="I760" i="4"/>
  <c r="K760" i="4" s="1"/>
  <c r="L759" i="4"/>
  <c r="I759" i="4"/>
  <c r="K759" i="4" s="1"/>
  <c r="L758" i="4"/>
  <c r="K758" i="4"/>
  <c r="L757" i="4"/>
  <c r="K757" i="4"/>
  <c r="L756" i="4"/>
  <c r="K756" i="4"/>
  <c r="L755" i="4"/>
  <c r="I755" i="4"/>
  <c r="K755" i="4" s="1"/>
  <c r="L754" i="4"/>
  <c r="I754" i="4"/>
  <c r="K754" i="4" s="1"/>
  <c r="L753" i="4"/>
  <c r="K753" i="4"/>
  <c r="L752" i="4"/>
  <c r="K752" i="4"/>
  <c r="L751" i="4"/>
  <c r="I751" i="4"/>
  <c r="K751" i="4" s="1"/>
  <c r="L750" i="4"/>
  <c r="I750" i="4"/>
  <c r="K750" i="4" s="1"/>
  <c r="L749" i="4"/>
  <c r="I749" i="4"/>
  <c r="K749" i="4" s="1"/>
  <c r="L748" i="4"/>
  <c r="I748" i="4"/>
  <c r="K748" i="4" s="1"/>
  <c r="L747" i="4"/>
  <c r="I747" i="4"/>
  <c r="K747" i="4" s="1"/>
  <c r="L746" i="4"/>
  <c r="I746" i="4"/>
  <c r="K746" i="4" s="1"/>
  <c r="L745" i="4"/>
  <c r="K745" i="4"/>
  <c r="L744" i="4"/>
  <c r="I744" i="4"/>
  <c r="K744" i="4" s="1"/>
  <c r="L743" i="4"/>
  <c r="I743" i="4"/>
  <c r="K743" i="4" s="1"/>
  <c r="L742" i="4"/>
  <c r="I742" i="4"/>
  <c r="K742" i="4" s="1"/>
  <c r="L741" i="4"/>
  <c r="I741" i="4"/>
  <c r="K741" i="4" s="1"/>
  <c r="L740" i="4"/>
  <c r="K740" i="4"/>
  <c r="L739" i="4"/>
  <c r="K739" i="4"/>
  <c r="L738" i="4"/>
  <c r="I738" i="4"/>
  <c r="K738" i="4" s="1"/>
  <c r="L737" i="4"/>
  <c r="K737" i="4"/>
  <c r="L736" i="4"/>
  <c r="K736" i="4"/>
  <c r="L735" i="4"/>
  <c r="K735" i="4"/>
  <c r="L734" i="4"/>
  <c r="K734" i="4"/>
  <c r="L733" i="4"/>
  <c r="K733" i="4"/>
  <c r="L732" i="4"/>
  <c r="I732" i="4"/>
  <c r="K732" i="4" s="1"/>
  <c r="L731" i="4"/>
  <c r="K731" i="4"/>
  <c r="L730" i="4"/>
  <c r="I730" i="4"/>
  <c r="K730" i="4" s="1"/>
  <c r="L729" i="4"/>
  <c r="K729" i="4"/>
  <c r="I729" i="4"/>
  <c r="L728" i="4"/>
  <c r="I728" i="4"/>
  <c r="K728" i="4" s="1"/>
  <c r="L727" i="4"/>
  <c r="I727" i="4"/>
  <c r="K727" i="4" s="1"/>
  <c r="L726" i="4"/>
  <c r="K726" i="4"/>
  <c r="L725" i="4"/>
  <c r="K725" i="4"/>
  <c r="L724" i="4"/>
  <c r="K724" i="4"/>
  <c r="L723" i="4"/>
  <c r="K723" i="4"/>
  <c r="L722" i="4"/>
  <c r="K722" i="4"/>
  <c r="L721" i="4"/>
  <c r="K721" i="4"/>
  <c r="L720" i="4"/>
  <c r="K720" i="4"/>
  <c r="L719" i="4"/>
  <c r="K719" i="4"/>
  <c r="L718" i="4"/>
  <c r="K718" i="4"/>
  <c r="L717" i="4"/>
  <c r="K717" i="4"/>
  <c r="L716" i="4"/>
  <c r="K716" i="4"/>
  <c r="L715" i="4"/>
  <c r="K715" i="4"/>
  <c r="L714" i="4"/>
  <c r="K714" i="4"/>
  <c r="L713" i="4"/>
  <c r="K713" i="4"/>
  <c r="L712" i="4"/>
  <c r="K712" i="4"/>
  <c r="L711" i="4"/>
  <c r="K711" i="4"/>
  <c r="L710" i="4"/>
  <c r="K710" i="4"/>
  <c r="L709" i="4"/>
  <c r="K709" i="4"/>
  <c r="L708" i="4"/>
  <c r="K708" i="4"/>
  <c r="L707" i="4"/>
  <c r="K707" i="4"/>
  <c r="L706" i="4"/>
  <c r="K706" i="4"/>
  <c r="L705" i="4"/>
  <c r="K705" i="4"/>
  <c r="L704" i="4"/>
  <c r="K704" i="4"/>
  <c r="L703" i="4"/>
  <c r="K703" i="4"/>
  <c r="L702" i="4"/>
  <c r="I702" i="4"/>
  <c r="K702" i="4" s="1"/>
  <c r="L701" i="4"/>
  <c r="I701" i="4"/>
  <c r="K701" i="4" s="1"/>
  <c r="L700" i="4"/>
  <c r="K700" i="4"/>
  <c r="L699" i="4"/>
  <c r="K699" i="4"/>
  <c r="L698" i="4"/>
  <c r="K698" i="4"/>
  <c r="L697" i="4"/>
  <c r="I697" i="4"/>
  <c r="K697" i="4" s="1"/>
  <c r="L696" i="4"/>
  <c r="K696" i="4"/>
  <c r="L695" i="4"/>
  <c r="K695" i="4"/>
  <c r="L694" i="4"/>
  <c r="K694" i="4"/>
  <c r="L693" i="4"/>
  <c r="K693" i="4"/>
  <c r="L692" i="4"/>
  <c r="K692" i="4"/>
  <c r="L691" i="4"/>
  <c r="K691" i="4"/>
  <c r="L690" i="4"/>
  <c r="K690" i="4"/>
  <c r="L689" i="4"/>
  <c r="I689" i="4"/>
  <c r="K689" i="4" s="1"/>
  <c r="L688" i="4"/>
  <c r="K688" i="4"/>
  <c r="L687" i="4"/>
  <c r="K687" i="4"/>
  <c r="L686" i="4"/>
  <c r="I686" i="4"/>
  <c r="K686" i="4" s="1"/>
  <c r="L685" i="4"/>
  <c r="I685" i="4"/>
  <c r="K685" i="4" s="1"/>
  <c r="L684" i="4"/>
  <c r="I684" i="4"/>
  <c r="K684" i="4" s="1"/>
  <c r="L683" i="4"/>
  <c r="K683" i="4"/>
  <c r="L682" i="4"/>
  <c r="K682" i="4"/>
  <c r="L681" i="4"/>
  <c r="K681" i="4"/>
  <c r="L680" i="4"/>
  <c r="I680" i="4"/>
  <c r="K680" i="4" s="1"/>
  <c r="L679" i="4"/>
  <c r="I679" i="4"/>
  <c r="K679" i="4" s="1"/>
  <c r="L678" i="4"/>
  <c r="I678" i="4"/>
  <c r="K678" i="4" s="1"/>
  <c r="L677" i="4"/>
  <c r="I677" i="4"/>
  <c r="K677" i="4" s="1"/>
  <c r="L676" i="4"/>
  <c r="K676" i="4"/>
  <c r="L675" i="4"/>
  <c r="K675" i="4"/>
  <c r="L674" i="4"/>
  <c r="K674" i="4"/>
  <c r="L673" i="4"/>
  <c r="K673" i="4"/>
  <c r="L672" i="4"/>
  <c r="K672" i="4"/>
  <c r="L671" i="4"/>
  <c r="I671" i="4"/>
  <c r="K671" i="4" s="1"/>
  <c r="L670" i="4"/>
  <c r="K670" i="4"/>
  <c r="L669" i="4"/>
  <c r="K669" i="4"/>
  <c r="L668" i="4"/>
  <c r="K668" i="4"/>
  <c r="L667" i="4"/>
  <c r="I667" i="4"/>
  <c r="K667" i="4" s="1"/>
  <c r="L666" i="4"/>
  <c r="K666" i="4"/>
  <c r="L665" i="4"/>
  <c r="K665" i="4"/>
  <c r="L664" i="4"/>
  <c r="I664" i="4"/>
  <c r="K664" i="4" s="1"/>
  <c r="L663" i="4"/>
  <c r="I663" i="4"/>
  <c r="K663" i="4" s="1"/>
  <c r="L662" i="4"/>
  <c r="K662" i="4"/>
  <c r="L661" i="4"/>
  <c r="K661" i="4"/>
  <c r="L660" i="4"/>
  <c r="I660" i="4"/>
  <c r="K660" i="4" s="1"/>
  <c r="L659" i="4"/>
  <c r="I659" i="4"/>
  <c r="K659" i="4" s="1"/>
  <c r="L658" i="4"/>
  <c r="I658" i="4"/>
  <c r="K658" i="4" s="1"/>
  <c r="L657" i="4"/>
  <c r="K657" i="4"/>
  <c r="L656" i="4"/>
  <c r="K656" i="4"/>
  <c r="L655" i="4"/>
  <c r="K655" i="4"/>
  <c r="L654" i="4"/>
  <c r="K654" i="4"/>
  <c r="L653" i="4"/>
  <c r="I653" i="4"/>
  <c r="K653" i="4" s="1"/>
  <c r="L652" i="4"/>
  <c r="I652" i="4"/>
  <c r="K652" i="4" s="1"/>
  <c r="L651" i="4"/>
  <c r="K651" i="4"/>
  <c r="L650" i="4"/>
  <c r="I650" i="4"/>
  <c r="K650" i="4" s="1"/>
  <c r="L649" i="4"/>
  <c r="K649" i="4"/>
  <c r="L648" i="4"/>
  <c r="K648" i="4"/>
  <c r="L647" i="4"/>
  <c r="K647" i="4"/>
  <c r="I647" i="4"/>
  <c r="L646" i="4"/>
  <c r="K646" i="4"/>
  <c r="L645" i="4"/>
  <c r="K645" i="4"/>
  <c r="L644" i="4"/>
  <c r="K644" i="4"/>
  <c r="L643" i="4"/>
  <c r="K643" i="4"/>
  <c r="L642" i="4"/>
  <c r="I642" i="4"/>
  <c r="K642" i="4" s="1"/>
  <c r="L641" i="4"/>
  <c r="I641" i="4"/>
  <c r="K641" i="4" s="1"/>
  <c r="L640" i="4"/>
  <c r="I640" i="4"/>
  <c r="K640" i="4" s="1"/>
  <c r="L639" i="4"/>
  <c r="I639" i="4"/>
  <c r="K639" i="4" s="1"/>
  <c r="L638" i="4"/>
  <c r="I638" i="4"/>
  <c r="K638" i="4" s="1"/>
  <c r="L637" i="4"/>
  <c r="I637" i="4"/>
  <c r="K637" i="4" s="1"/>
  <c r="L636" i="4"/>
  <c r="K636" i="4"/>
  <c r="L635" i="4"/>
  <c r="K635" i="4"/>
  <c r="L634" i="4"/>
  <c r="K634" i="4"/>
  <c r="L633" i="4"/>
  <c r="K633" i="4"/>
  <c r="L632" i="4"/>
  <c r="K632" i="4"/>
  <c r="L631" i="4"/>
  <c r="K631" i="4"/>
  <c r="L630" i="4"/>
  <c r="K630" i="4"/>
  <c r="L629" i="4"/>
  <c r="K629" i="4"/>
  <c r="L628" i="4"/>
  <c r="K628" i="4"/>
  <c r="L627" i="4"/>
  <c r="K627" i="4"/>
  <c r="L626" i="4"/>
  <c r="K626" i="4"/>
  <c r="L625" i="4"/>
  <c r="K625" i="4"/>
  <c r="L624" i="4"/>
  <c r="K624" i="4"/>
  <c r="L623" i="4"/>
  <c r="K623" i="4"/>
  <c r="L622" i="4"/>
  <c r="K622" i="4"/>
  <c r="L621" i="4"/>
  <c r="K621" i="4"/>
  <c r="L620" i="4"/>
  <c r="K620" i="4"/>
  <c r="L619" i="4"/>
  <c r="K619" i="4"/>
  <c r="L618" i="4"/>
  <c r="K618" i="4"/>
  <c r="L617" i="4"/>
  <c r="K617" i="4"/>
  <c r="L616" i="4"/>
  <c r="I616" i="4"/>
  <c r="K616" i="4" s="1"/>
  <c r="L615" i="4"/>
  <c r="K615" i="4"/>
  <c r="L614" i="4"/>
  <c r="K614" i="4"/>
  <c r="L613" i="4"/>
  <c r="K613" i="4"/>
  <c r="L612" i="4"/>
  <c r="K612" i="4"/>
  <c r="L611" i="4"/>
  <c r="K611" i="4"/>
  <c r="L610" i="4"/>
  <c r="K610" i="4"/>
  <c r="I610" i="4"/>
  <c r="L609" i="4"/>
  <c r="K609" i="4"/>
  <c r="L608" i="4"/>
  <c r="K608" i="4"/>
  <c r="L607" i="4"/>
  <c r="K607" i="4"/>
  <c r="L606" i="4"/>
  <c r="I606" i="4"/>
  <c r="K606" i="4" s="1"/>
  <c r="L605" i="4"/>
  <c r="K605" i="4"/>
  <c r="I605" i="4"/>
  <c r="L604" i="4"/>
  <c r="I604" i="4"/>
  <c r="K604" i="4" s="1"/>
  <c r="L603" i="4"/>
  <c r="K603" i="4"/>
  <c r="I603" i="4"/>
  <c r="L602" i="4"/>
  <c r="I602" i="4"/>
  <c r="K602" i="4" s="1"/>
  <c r="L601" i="4"/>
  <c r="K601" i="4"/>
  <c r="I601" i="4"/>
  <c r="L600" i="4"/>
  <c r="K600" i="4"/>
  <c r="L599" i="4"/>
  <c r="K599" i="4"/>
  <c r="L598" i="4"/>
  <c r="K598" i="4"/>
  <c r="L597" i="4"/>
  <c r="K597" i="4"/>
  <c r="L596" i="4"/>
  <c r="K596" i="4"/>
  <c r="L595" i="4"/>
  <c r="I595" i="4"/>
  <c r="K595" i="4" s="1"/>
  <c r="L594" i="4"/>
  <c r="K594" i="4"/>
  <c r="L593" i="4"/>
  <c r="K593" i="4"/>
  <c r="L592" i="4"/>
  <c r="K592" i="4"/>
  <c r="L591" i="4"/>
  <c r="K591" i="4"/>
  <c r="L590" i="4"/>
  <c r="K590" i="4"/>
  <c r="L589" i="4"/>
  <c r="K589" i="4"/>
  <c r="L588" i="4"/>
  <c r="I588" i="4"/>
  <c r="K588" i="4" s="1"/>
  <c r="L587" i="4"/>
  <c r="I587" i="4"/>
  <c r="K587" i="4" s="1"/>
  <c r="L586" i="4"/>
  <c r="K586" i="4"/>
  <c r="L585" i="4"/>
  <c r="I585" i="4"/>
  <c r="K585" i="4" s="1"/>
  <c r="L584" i="4"/>
  <c r="K584" i="4"/>
  <c r="L583" i="4"/>
  <c r="K583" i="4"/>
  <c r="L582" i="4"/>
  <c r="K582" i="4"/>
  <c r="L581" i="4"/>
  <c r="K581" i="4"/>
  <c r="L580" i="4"/>
  <c r="K580" i="4"/>
  <c r="L579" i="4"/>
  <c r="K579" i="4"/>
  <c r="L578" i="4"/>
  <c r="K578" i="4"/>
  <c r="L577" i="4"/>
  <c r="K577" i="4"/>
  <c r="L576" i="4"/>
  <c r="K576" i="4"/>
  <c r="L575" i="4"/>
  <c r="K575" i="4"/>
  <c r="L574" i="4"/>
  <c r="I574" i="4"/>
  <c r="K574" i="4" s="1"/>
  <c r="L573" i="4"/>
  <c r="I573" i="4"/>
  <c r="K573" i="4" s="1"/>
  <c r="L572" i="4"/>
  <c r="K572" i="4"/>
  <c r="L571" i="4"/>
  <c r="K571" i="4"/>
  <c r="L570" i="4"/>
  <c r="I570" i="4"/>
  <c r="K570" i="4" s="1"/>
  <c r="L569" i="4"/>
  <c r="K569" i="4"/>
  <c r="L568" i="4"/>
  <c r="K568" i="4"/>
  <c r="L567" i="4"/>
  <c r="I567" i="4"/>
  <c r="K567" i="4" s="1"/>
  <c r="L566" i="4"/>
  <c r="I566" i="4"/>
  <c r="K566" i="4" s="1"/>
  <c r="L565" i="4"/>
  <c r="I565" i="4"/>
  <c r="K565" i="4" s="1"/>
  <c r="L564" i="4"/>
  <c r="I564" i="4"/>
  <c r="K564" i="4" s="1"/>
  <c r="L563" i="4"/>
  <c r="K563" i="4"/>
  <c r="L562" i="4"/>
  <c r="K562" i="4"/>
  <c r="L561" i="4"/>
  <c r="K561" i="4"/>
  <c r="L560" i="4"/>
  <c r="K560" i="4"/>
  <c r="L559" i="4"/>
  <c r="I559" i="4"/>
  <c r="K559" i="4" s="1"/>
  <c r="L558" i="4"/>
  <c r="I558" i="4"/>
  <c r="K558" i="4" s="1"/>
  <c r="L557" i="4"/>
  <c r="K557" i="4"/>
  <c r="L556" i="4"/>
  <c r="K556" i="4"/>
  <c r="L555" i="4"/>
  <c r="K555" i="4"/>
  <c r="L554" i="4"/>
  <c r="K554" i="4"/>
  <c r="L553" i="4"/>
  <c r="K553" i="4"/>
  <c r="L552" i="4"/>
  <c r="K552" i="4"/>
  <c r="L551" i="4"/>
  <c r="K551" i="4"/>
  <c r="L550" i="4"/>
  <c r="K550" i="4"/>
  <c r="L549" i="4"/>
  <c r="K549" i="4"/>
  <c r="L548" i="4"/>
  <c r="K548" i="4"/>
  <c r="L547" i="4"/>
  <c r="K547" i="4"/>
  <c r="L546" i="4"/>
  <c r="K546" i="4"/>
  <c r="L545" i="4"/>
  <c r="K545" i="4"/>
  <c r="L544" i="4"/>
  <c r="I544" i="4"/>
  <c r="K544" i="4" s="1"/>
  <c r="L543" i="4"/>
  <c r="K543" i="4"/>
  <c r="L542" i="4"/>
  <c r="K542" i="4"/>
  <c r="L541" i="4"/>
  <c r="K541" i="4"/>
  <c r="L540" i="4"/>
  <c r="K540" i="4"/>
  <c r="L539" i="4"/>
  <c r="K539" i="4"/>
  <c r="L538" i="4"/>
  <c r="I538" i="4"/>
  <c r="K538" i="4" s="1"/>
  <c r="L537" i="4"/>
  <c r="I537" i="4"/>
  <c r="K537" i="4" s="1"/>
  <c r="L536" i="4"/>
  <c r="K536" i="4"/>
  <c r="L535" i="4"/>
  <c r="K535" i="4"/>
  <c r="L534" i="4"/>
  <c r="I534" i="4"/>
  <c r="K534" i="4" s="1"/>
  <c r="L533" i="4"/>
  <c r="K533" i="4"/>
  <c r="L532" i="4"/>
  <c r="K532" i="4"/>
  <c r="L531" i="4"/>
  <c r="K531" i="4"/>
  <c r="L530" i="4"/>
  <c r="K530" i="4"/>
  <c r="L529" i="4"/>
  <c r="I529" i="4"/>
  <c r="K529" i="4" s="1"/>
  <c r="L528" i="4"/>
  <c r="I528" i="4"/>
  <c r="K528" i="4" s="1"/>
  <c r="L527" i="4"/>
  <c r="K527" i="4"/>
  <c r="L526" i="4"/>
  <c r="K526" i="4"/>
  <c r="L525" i="4"/>
  <c r="K525" i="4"/>
  <c r="L524" i="4"/>
  <c r="K524" i="4"/>
  <c r="L523" i="4"/>
  <c r="K523" i="4"/>
  <c r="L522" i="4"/>
  <c r="I522" i="4"/>
  <c r="K522" i="4" s="1"/>
  <c r="L521" i="4"/>
  <c r="I521" i="4"/>
  <c r="K521" i="4" s="1"/>
  <c r="L520" i="4"/>
  <c r="K520" i="4"/>
  <c r="L519" i="4"/>
  <c r="K519" i="4"/>
  <c r="L518" i="4"/>
  <c r="K518" i="4"/>
  <c r="L517" i="4"/>
  <c r="K517" i="4"/>
  <c r="L516" i="4"/>
  <c r="K516" i="4"/>
  <c r="L515" i="4"/>
  <c r="K515" i="4"/>
  <c r="L514" i="4"/>
  <c r="K514" i="4"/>
  <c r="L513" i="4"/>
  <c r="K513" i="4"/>
  <c r="L512" i="4"/>
  <c r="K512" i="4"/>
  <c r="L511" i="4"/>
  <c r="K511" i="4"/>
  <c r="L510" i="4"/>
  <c r="K510" i="4"/>
  <c r="L509" i="4"/>
  <c r="I509" i="4"/>
  <c r="K509" i="4" s="1"/>
  <c r="L508" i="4"/>
  <c r="K508" i="4"/>
  <c r="L507" i="4"/>
  <c r="K507" i="4"/>
  <c r="L506" i="4"/>
  <c r="I506" i="4"/>
  <c r="K506" i="4" s="1"/>
  <c r="L505" i="4"/>
  <c r="I505" i="4"/>
  <c r="K505" i="4" s="1"/>
  <c r="L504" i="4"/>
  <c r="I504" i="4"/>
  <c r="K504" i="4" s="1"/>
  <c r="L503" i="4"/>
  <c r="I503" i="4"/>
  <c r="K503" i="4" s="1"/>
  <c r="L502" i="4"/>
  <c r="K502" i="4"/>
  <c r="L501" i="4"/>
  <c r="K501" i="4"/>
  <c r="L500" i="4"/>
  <c r="K500" i="4"/>
  <c r="L499" i="4"/>
  <c r="K499" i="4"/>
  <c r="L498" i="4"/>
  <c r="K498" i="4"/>
  <c r="L497" i="4"/>
  <c r="K497" i="4"/>
  <c r="L496" i="4"/>
  <c r="I496" i="4"/>
  <c r="K496" i="4" s="1"/>
  <c r="L495" i="4"/>
  <c r="I495" i="4"/>
  <c r="K495" i="4" s="1"/>
  <c r="L494" i="4"/>
  <c r="I494" i="4"/>
  <c r="K494" i="4" s="1"/>
  <c r="L493" i="4"/>
  <c r="I493" i="4"/>
  <c r="K493" i="4" s="1"/>
  <c r="L492" i="4"/>
  <c r="K492" i="4"/>
  <c r="L491" i="4"/>
  <c r="K491" i="4"/>
  <c r="L490" i="4"/>
  <c r="K490" i="4"/>
  <c r="L489" i="4"/>
  <c r="K489" i="4"/>
  <c r="L488" i="4"/>
  <c r="K488" i="4"/>
  <c r="L487" i="4"/>
  <c r="K487" i="4"/>
  <c r="L486" i="4"/>
  <c r="K486" i="4"/>
  <c r="L485" i="4"/>
  <c r="I485" i="4"/>
  <c r="K485" i="4" s="1"/>
  <c r="L484" i="4"/>
  <c r="I484" i="4"/>
  <c r="K484" i="4" s="1"/>
  <c r="L483" i="4"/>
  <c r="I483" i="4"/>
  <c r="K483" i="4" s="1"/>
  <c r="L482" i="4"/>
  <c r="I482" i="4"/>
  <c r="K482" i="4" s="1"/>
  <c r="L481" i="4"/>
  <c r="I481" i="4"/>
  <c r="K481" i="4" s="1"/>
  <c r="L480" i="4"/>
  <c r="I480" i="4"/>
  <c r="K480" i="4" s="1"/>
  <c r="L479" i="4"/>
  <c r="I479" i="4"/>
  <c r="K479" i="4" s="1"/>
  <c r="L478" i="4"/>
  <c r="I478" i="4"/>
  <c r="K478" i="4" s="1"/>
  <c r="L477" i="4"/>
  <c r="I477" i="4"/>
  <c r="K477" i="4" s="1"/>
  <c r="L476" i="4"/>
  <c r="I476" i="4"/>
  <c r="K476" i="4" s="1"/>
  <c r="L475" i="4"/>
  <c r="K475" i="4"/>
  <c r="L474" i="4"/>
  <c r="K474" i="4"/>
  <c r="L473" i="4"/>
  <c r="K473" i="4"/>
  <c r="L472" i="4"/>
  <c r="K472" i="4"/>
  <c r="L471" i="4"/>
  <c r="I471" i="4"/>
  <c r="K471" i="4" s="1"/>
  <c r="L470" i="4"/>
  <c r="K470" i="4"/>
  <c r="L469" i="4"/>
  <c r="K469" i="4"/>
  <c r="L468" i="4"/>
  <c r="K468" i="4"/>
  <c r="L467" i="4"/>
  <c r="K467" i="4"/>
  <c r="L466" i="4"/>
  <c r="I466" i="4"/>
  <c r="K466" i="4" s="1"/>
  <c r="L465" i="4"/>
  <c r="K465" i="4"/>
  <c r="L464" i="4"/>
  <c r="K464" i="4"/>
  <c r="L463" i="4"/>
  <c r="I463" i="4"/>
  <c r="K463" i="4" s="1"/>
  <c r="L462" i="4"/>
  <c r="I462" i="4"/>
  <c r="K462" i="4" s="1"/>
  <c r="L461" i="4"/>
  <c r="I461" i="4"/>
  <c r="K461" i="4" s="1"/>
  <c r="L460" i="4"/>
  <c r="I460" i="4"/>
  <c r="K460" i="4" s="1"/>
  <c r="L459" i="4"/>
  <c r="I459" i="4"/>
  <c r="K459" i="4" s="1"/>
  <c r="L458" i="4"/>
  <c r="I458" i="4"/>
  <c r="K458" i="4" s="1"/>
  <c r="L457" i="4"/>
  <c r="I457" i="4"/>
  <c r="K457" i="4" s="1"/>
  <c r="L456" i="4"/>
  <c r="I456" i="4"/>
  <c r="K456" i="4" s="1"/>
  <c r="L455" i="4"/>
  <c r="K455" i="4"/>
  <c r="L454" i="4"/>
  <c r="K454" i="4"/>
  <c r="L453" i="4"/>
  <c r="K453" i="4"/>
  <c r="L452" i="4"/>
  <c r="K452" i="4"/>
  <c r="L451" i="4"/>
  <c r="K451" i="4"/>
  <c r="L450" i="4"/>
  <c r="K450" i="4"/>
  <c r="L449" i="4"/>
  <c r="K449" i="4"/>
  <c r="L448" i="4"/>
  <c r="K448" i="4"/>
  <c r="L447" i="4"/>
  <c r="K447" i="4"/>
  <c r="L446" i="4"/>
  <c r="K446" i="4"/>
  <c r="L445" i="4"/>
  <c r="I445" i="4"/>
  <c r="K445" i="4" s="1"/>
  <c r="L444" i="4"/>
  <c r="K444" i="4"/>
  <c r="L443" i="4"/>
  <c r="K443" i="4"/>
  <c r="L442" i="4"/>
  <c r="K442" i="4"/>
  <c r="L441" i="4"/>
  <c r="K441" i="4"/>
  <c r="L440" i="4"/>
  <c r="K440" i="4"/>
  <c r="L439" i="4"/>
  <c r="K439" i="4"/>
  <c r="L438" i="4"/>
  <c r="K438" i="4"/>
  <c r="L437" i="4"/>
  <c r="K437" i="4"/>
  <c r="L436" i="4"/>
  <c r="K436" i="4"/>
  <c r="L435" i="4"/>
  <c r="K435" i="4"/>
  <c r="L434" i="4"/>
  <c r="I434" i="4"/>
  <c r="K434" i="4" s="1"/>
  <c r="L433" i="4"/>
  <c r="I433" i="4"/>
  <c r="K433" i="4" s="1"/>
  <c r="L432" i="4"/>
  <c r="K432" i="4"/>
  <c r="L431" i="4"/>
  <c r="K431" i="4"/>
  <c r="L430" i="4"/>
  <c r="I430" i="4"/>
  <c r="K430" i="4" s="1"/>
  <c r="L429" i="4"/>
  <c r="K429" i="4"/>
  <c r="L428" i="4"/>
  <c r="K428" i="4"/>
  <c r="L427" i="4"/>
  <c r="I427" i="4"/>
  <c r="K427" i="4" s="1"/>
  <c r="L426" i="4"/>
  <c r="K426" i="4"/>
  <c r="L425" i="4"/>
  <c r="K425" i="4"/>
  <c r="L424" i="4"/>
  <c r="K424" i="4"/>
  <c r="L423" i="4"/>
  <c r="K423" i="4"/>
  <c r="L422" i="4"/>
  <c r="I422" i="4"/>
  <c r="K422" i="4" s="1"/>
  <c r="L421" i="4"/>
  <c r="I421" i="4"/>
  <c r="K421" i="4" s="1"/>
  <c r="L420" i="4"/>
  <c r="K420" i="4"/>
  <c r="L419" i="4"/>
  <c r="K419" i="4"/>
  <c r="I419" i="4"/>
  <c r="L418" i="4"/>
  <c r="I418" i="4"/>
  <c r="K418" i="4" s="1"/>
  <c r="L417" i="4"/>
  <c r="K417" i="4"/>
  <c r="L416" i="4"/>
  <c r="K416" i="4"/>
  <c r="L415" i="4"/>
  <c r="I415" i="4"/>
  <c r="K415" i="4" s="1"/>
  <c r="L414" i="4"/>
  <c r="I414" i="4"/>
  <c r="K414" i="4" s="1"/>
  <c r="L413" i="4"/>
  <c r="K413" i="4"/>
  <c r="I413" i="4"/>
  <c r="L412" i="4"/>
  <c r="I412" i="4"/>
  <c r="K412" i="4" s="1"/>
  <c r="L411" i="4"/>
  <c r="I411" i="4"/>
  <c r="K411" i="4" s="1"/>
  <c r="L410" i="4"/>
  <c r="K410" i="4"/>
  <c r="L409" i="4"/>
  <c r="I409" i="4"/>
  <c r="K409" i="4" s="1"/>
  <c r="L408" i="4"/>
  <c r="I408" i="4"/>
  <c r="K408" i="4" s="1"/>
  <c r="L407" i="4"/>
  <c r="I407" i="4"/>
  <c r="K407" i="4" s="1"/>
  <c r="L406" i="4"/>
  <c r="I406" i="4"/>
  <c r="K406" i="4" s="1"/>
  <c r="L405" i="4"/>
  <c r="I405" i="4"/>
  <c r="K405" i="4" s="1"/>
  <c r="L404" i="4"/>
  <c r="I404" i="4"/>
  <c r="K404" i="4" s="1"/>
  <c r="L403" i="4"/>
  <c r="I403" i="4"/>
  <c r="K403" i="4" s="1"/>
  <c r="L402" i="4"/>
  <c r="I402" i="4"/>
  <c r="K402" i="4" s="1"/>
  <c r="L401" i="4"/>
  <c r="I401" i="4"/>
  <c r="K401" i="4" s="1"/>
  <c r="L400" i="4"/>
  <c r="K400" i="4"/>
  <c r="L399" i="4"/>
  <c r="K399" i="4"/>
  <c r="L398" i="4"/>
  <c r="K398" i="4"/>
  <c r="L397" i="4"/>
  <c r="K397" i="4"/>
  <c r="L396" i="4"/>
  <c r="I396" i="4"/>
  <c r="K396" i="4" s="1"/>
  <c r="L395" i="4"/>
  <c r="K395" i="4"/>
  <c r="L394" i="4"/>
  <c r="K394" i="4"/>
  <c r="L393" i="4"/>
  <c r="K393" i="4"/>
  <c r="L392" i="4"/>
  <c r="K392" i="4"/>
  <c r="L391" i="4"/>
  <c r="K391" i="4"/>
  <c r="L390" i="4"/>
  <c r="K390" i="4"/>
  <c r="L389" i="4"/>
  <c r="K389" i="4"/>
  <c r="L388" i="4"/>
  <c r="K388" i="4"/>
  <c r="L387" i="4"/>
  <c r="K387" i="4"/>
  <c r="L386" i="4"/>
  <c r="K386" i="4"/>
  <c r="L385" i="4"/>
  <c r="K385" i="4"/>
  <c r="L384" i="4"/>
  <c r="I384" i="4"/>
  <c r="K384" i="4" s="1"/>
  <c r="L383" i="4"/>
  <c r="I383" i="4"/>
  <c r="K383" i="4" s="1"/>
  <c r="L382" i="4"/>
  <c r="K382" i="4"/>
  <c r="I382" i="4"/>
  <c r="L381" i="4"/>
  <c r="K381" i="4"/>
  <c r="I381" i="4"/>
  <c r="L380" i="4"/>
  <c r="I380" i="4"/>
  <c r="K380" i="4" s="1"/>
  <c r="L379" i="4"/>
  <c r="I379" i="4"/>
  <c r="K379" i="4" s="1"/>
  <c r="L378" i="4"/>
  <c r="I378" i="4"/>
  <c r="K378" i="4" s="1"/>
  <c r="L377" i="4"/>
  <c r="I377" i="4"/>
  <c r="K377" i="4" s="1"/>
  <c r="L376" i="4"/>
  <c r="I376" i="4"/>
  <c r="K376" i="4" s="1"/>
  <c r="L375" i="4"/>
  <c r="I375" i="4"/>
  <c r="K375" i="4" s="1"/>
  <c r="L374" i="4"/>
  <c r="K374" i="4"/>
  <c r="I374" i="4"/>
  <c r="L373" i="4"/>
  <c r="K373" i="4"/>
  <c r="I373" i="4"/>
  <c r="L372" i="4"/>
  <c r="I372" i="4"/>
  <c r="K372" i="4" s="1"/>
  <c r="L371" i="4"/>
  <c r="K371" i="4"/>
  <c r="L370" i="4"/>
  <c r="K370" i="4"/>
  <c r="L369" i="4"/>
  <c r="I369" i="4"/>
  <c r="K369" i="4" s="1"/>
  <c r="L368" i="4"/>
  <c r="K368" i="4"/>
  <c r="I368" i="4"/>
  <c r="L367" i="4"/>
  <c r="K367" i="4"/>
  <c r="I367" i="4"/>
  <c r="L366" i="4"/>
  <c r="K366" i="4"/>
  <c r="L365" i="4"/>
  <c r="I365" i="4"/>
  <c r="K365" i="4" s="1"/>
  <c r="L364" i="4"/>
  <c r="K364" i="4"/>
  <c r="L363" i="4"/>
  <c r="I363" i="4"/>
  <c r="K363" i="4" s="1"/>
  <c r="L362" i="4"/>
  <c r="I362" i="4"/>
  <c r="K362" i="4" s="1"/>
  <c r="L361" i="4"/>
  <c r="K361" i="4"/>
  <c r="L360" i="4"/>
  <c r="K360" i="4"/>
  <c r="L359" i="4"/>
  <c r="I359" i="4"/>
  <c r="K359" i="4" s="1"/>
  <c r="L358" i="4"/>
  <c r="K358" i="4"/>
  <c r="L357" i="4"/>
  <c r="I357" i="4"/>
  <c r="K357" i="4" s="1"/>
  <c r="L356" i="4"/>
  <c r="I356" i="4"/>
  <c r="K356" i="4" s="1"/>
  <c r="L355" i="4"/>
  <c r="K355" i="4"/>
  <c r="I355" i="4"/>
  <c r="L354" i="4"/>
  <c r="K354" i="4"/>
  <c r="I354" i="4"/>
  <c r="L353" i="4"/>
  <c r="I353" i="4"/>
  <c r="K353" i="4" s="1"/>
  <c r="L352" i="4"/>
  <c r="I352" i="4"/>
  <c r="K352" i="4" s="1"/>
  <c r="L351" i="4"/>
  <c r="K351" i="4"/>
  <c r="L350" i="4"/>
  <c r="K350" i="4"/>
  <c r="I350" i="4"/>
  <c r="L349" i="4"/>
  <c r="K349" i="4"/>
  <c r="I349" i="4"/>
  <c r="L348" i="4"/>
  <c r="K348" i="4"/>
  <c r="L347" i="4"/>
  <c r="K347" i="4"/>
  <c r="L346" i="4"/>
  <c r="K346" i="4"/>
  <c r="L345" i="4"/>
  <c r="K345" i="4"/>
  <c r="L344" i="4"/>
  <c r="I344" i="4"/>
  <c r="K344" i="4" s="1"/>
  <c r="L343" i="4"/>
  <c r="K343" i="4"/>
  <c r="L342" i="4"/>
  <c r="K342" i="4"/>
  <c r="L341" i="4"/>
  <c r="K341" i="4"/>
  <c r="L340" i="4"/>
  <c r="K340" i="4"/>
  <c r="L339" i="4"/>
  <c r="K339" i="4"/>
  <c r="L338" i="4"/>
  <c r="K338" i="4"/>
  <c r="L337" i="4"/>
  <c r="K337" i="4"/>
  <c r="L336" i="4"/>
  <c r="K336" i="4"/>
  <c r="L335" i="4"/>
  <c r="K335" i="4"/>
  <c r="L334" i="4"/>
  <c r="I334" i="4"/>
  <c r="K334" i="4" s="1"/>
  <c r="L333" i="4"/>
  <c r="K333" i="4"/>
  <c r="L332" i="4"/>
  <c r="K332" i="4"/>
  <c r="L331" i="4"/>
  <c r="K331" i="4"/>
  <c r="L330" i="4"/>
  <c r="I330" i="4"/>
  <c r="K330" i="4" s="1"/>
  <c r="L329" i="4"/>
  <c r="I329" i="4"/>
  <c r="K329" i="4" s="1"/>
  <c r="L328" i="4"/>
  <c r="I328" i="4"/>
  <c r="K328" i="4" s="1"/>
  <c r="L327" i="4"/>
  <c r="I327" i="4"/>
  <c r="K327" i="4" s="1"/>
  <c r="L326" i="4"/>
  <c r="K326" i="4"/>
  <c r="L325" i="4"/>
  <c r="K325" i="4"/>
  <c r="L324" i="4"/>
  <c r="K324" i="4"/>
  <c r="L323" i="4"/>
  <c r="K323" i="4"/>
  <c r="L322" i="4"/>
  <c r="K322" i="4"/>
  <c r="L321" i="4"/>
  <c r="K321" i="4"/>
  <c r="L320" i="4"/>
  <c r="K320" i="4"/>
  <c r="L319" i="4"/>
  <c r="K319" i="4"/>
  <c r="L318" i="4"/>
  <c r="K318" i="4"/>
  <c r="L317" i="4"/>
  <c r="K317" i="4"/>
  <c r="L316" i="4"/>
  <c r="I316" i="4"/>
  <c r="K316" i="4" s="1"/>
  <c r="L315" i="4"/>
  <c r="I315" i="4"/>
  <c r="K315" i="4" s="1"/>
  <c r="L314" i="4"/>
  <c r="K314" i="4"/>
  <c r="L313" i="4"/>
  <c r="K313" i="4"/>
  <c r="L312" i="4"/>
  <c r="K312" i="4"/>
  <c r="L311" i="4"/>
  <c r="I311" i="4"/>
  <c r="K311" i="4" s="1"/>
  <c r="L310" i="4"/>
  <c r="I310" i="4"/>
  <c r="K310" i="4" s="1"/>
  <c r="L309" i="4"/>
  <c r="K309" i="4"/>
  <c r="L308" i="4"/>
  <c r="K308" i="4"/>
  <c r="L307" i="4"/>
  <c r="I307" i="4"/>
  <c r="K307" i="4" s="1"/>
  <c r="L306" i="4"/>
  <c r="I306" i="4"/>
  <c r="K306" i="4" s="1"/>
  <c r="L305" i="4"/>
  <c r="I305" i="4"/>
  <c r="K305" i="4" s="1"/>
  <c r="L304" i="4"/>
  <c r="I304" i="4"/>
  <c r="K304" i="4" s="1"/>
  <c r="L303" i="4"/>
  <c r="I303" i="4"/>
  <c r="K303" i="4" s="1"/>
  <c r="L302" i="4"/>
  <c r="I302" i="4"/>
  <c r="K302" i="4" s="1"/>
  <c r="L301" i="4"/>
  <c r="I301" i="4"/>
  <c r="K301" i="4" s="1"/>
  <c r="L300" i="4"/>
  <c r="I300" i="4"/>
  <c r="K300" i="4" s="1"/>
  <c r="L299" i="4"/>
  <c r="K299" i="4"/>
  <c r="L298" i="4"/>
  <c r="K298" i="4"/>
  <c r="L297" i="4"/>
  <c r="K297" i="4"/>
  <c r="L296" i="4"/>
  <c r="K296" i="4"/>
  <c r="L295" i="4"/>
  <c r="K295" i="4"/>
  <c r="L294" i="4"/>
  <c r="K294" i="4"/>
  <c r="L293" i="4"/>
  <c r="K293" i="4"/>
  <c r="L292" i="4"/>
  <c r="I292" i="4"/>
  <c r="K292" i="4" s="1"/>
  <c r="L291" i="4"/>
  <c r="I291" i="4"/>
  <c r="K291" i="4" s="1"/>
  <c r="L290" i="4"/>
  <c r="K290" i="4"/>
  <c r="L289" i="4"/>
  <c r="K289" i="4"/>
  <c r="L288" i="4"/>
  <c r="K288" i="4"/>
  <c r="L287" i="4"/>
  <c r="K287" i="4"/>
  <c r="L286" i="4"/>
  <c r="K286" i="4"/>
  <c r="L285" i="4"/>
  <c r="K285" i="4"/>
  <c r="L284" i="4"/>
  <c r="K284" i="4"/>
  <c r="L283" i="4"/>
  <c r="I283" i="4"/>
  <c r="K283" i="4" s="1"/>
  <c r="L282" i="4"/>
  <c r="I282" i="4"/>
  <c r="K282" i="4" s="1"/>
  <c r="L281" i="4"/>
  <c r="K281" i="4"/>
  <c r="I281" i="4"/>
  <c r="L280" i="4"/>
  <c r="K280" i="4"/>
  <c r="L279" i="4"/>
  <c r="K279" i="4"/>
  <c r="L278" i="4"/>
  <c r="K278" i="4"/>
  <c r="L277" i="4"/>
  <c r="K277" i="4"/>
  <c r="L276" i="4"/>
  <c r="K276" i="4"/>
  <c r="L275" i="4"/>
  <c r="K275" i="4"/>
  <c r="L274" i="4"/>
  <c r="K274" i="4"/>
  <c r="L273" i="4"/>
  <c r="K273" i="4"/>
  <c r="L272" i="4"/>
  <c r="K272" i="4"/>
  <c r="I272" i="4"/>
  <c r="L271" i="4"/>
  <c r="I271" i="4"/>
  <c r="K271" i="4" s="1"/>
  <c r="L270" i="4"/>
  <c r="K270" i="4"/>
  <c r="L269" i="4"/>
  <c r="K269" i="4"/>
  <c r="L268" i="4"/>
  <c r="K268" i="4"/>
  <c r="L267" i="4"/>
  <c r="I267" i="4"/>
  <c r="K267" i="4" s="1"/>
  <c r="L266" i="4"/>
  <c r="K266" i="4"/>
  <c r="L265" i="4"/>
  <c r="K265" i="4"/>
  <c r="L264" i="4"/>
  <c r="K264" i="4"/>
  <c r="L263" i="4"/>
  <c r="K263" i="4"/>
  <c r="L262" i="4"/>
  <c r="K262" i="4"/>
  <c r="L261" i="4"/>
  <c r="K261" i="4"/>
  <c r="L260" i="4"/>
  <c r="K260" i="4"/>
  <c r="L259" i="4"/>
  <c r="K259" i="4"/>
  <c r="L258" i="4"/>
  <c r="K258" i="4"/>
  <c r="L257" i="4"/>
  <c r="K257" i="4"/>
  <c r="L256" i="4"/>
  <c r="K256" i="4"/>
  <c r="L255" i="4"/>
  <c r="K255" i="4"/>
  <c r="L254" i="4"/>
  <c r="K254" i="4"/>
  <c r="L253" i="4"/>
  <c r="K253" i="4"/>
  <c r="L252" i="4"/>
  <c r="K252" i="4"/>
  <c r="L251" i="4"/>
  <c r="K251" i="4"/>
  <c r="L250" i="4"/>
  <c r="K250" i="4"/>
  <c r="L249" i="4"/>
  <c r="K249" i="4"/>
  <c r="L248" i="4"/>
  <c r="K248" i="4"/>
  <c r="L247" i="4"/>
  <c r="K247" i="4"/>
  <c r="L246" i="4"/>
  <c r="K246" i="4"/>
  <c r="L245" i="4"/>
  <c r="K245" i="4"/>
  <c r="L244" i="4"/>
  <c r="K244" i="4"/>
  <c r="L243" i="4"/>
  <c r="K243" i="4"/>
  <c r="I243" i="4"/>
  <c r="L242" i="4"/>
  <c r="K242" i="4"/>
  <c r="L241" i="4"/>
  <c r="K241" i="4"/>
  <c r="L240" i="4"/>
  <c r="K240" i="4"/>
  <c r="L239" i="4"/>
  <c r="K239" i="4"/>
  <c r="L238" i="4"/>
  <c r="K238" i="4"/>
  <c r="L237" i="4"/>
  <c r="K237" i="4"/>
  <c r="L236" i="4"/>
  <c r="K236" i="4"/>
  <c r="L235" i="4"/>
  <c r="I235" i="4"/>
  <c r="K235" i="4" s="1"/>
  <c r="L234" i="4"/>
  <c r="I234" i="4"/>
  <c r="K234" i="4" s="1"/>
  <c r="L233" i="4"/>
  <c r="K233" i="4"/>
  <c r="L232" i="4"/>
  <c r="K232" i="4"/>
  <c r="L231" i="4"/>
  <c r="K231" i="4"/>
  <c r="L230" i="4"/>
  <c r="K230" i="4"/>
  <c r="L229" i="4"/>
  <c r="K229" i="4"/>
  <c r="L228" i="4"/>
  <c r="K228" i="4"/>
  <c r="L227" i="4"/>
  <c r="K227" i="4"/>
  <c r="L226" i="4"/>
  <c r="K226" i="4"/>
  <c r="L225" i="4"/>
  <c r="K225" i="4"/>
  <c r="L224" i="4"/>
  <c r="K224" i="4"/>
  <c r="L223" i="4"/>
  <c r="K223" i="4"/>
  <c r="L222" i="4"/>
  <c r="K222" i="4"/>
  <c r="L221" i="4"/>
  <c r="K221" i="4"/>
  <c r="L220" i="4"/>
  <c r="I220" i="4"/>
  <c r="K220" i="4" s="1"/>
  <c r="L219" i="4"/>
  <c r="K219" i="4"/>
  <c r="L218" i="4"/>
  <c r="I218" i="4"/>
  <c r="K218" i="4" s="1"/>
  <c r="L217" i="4"/>
  <c r="K217" i="4"/>
  <c r="L216" i="4"/>
  <c r="K216" i="4"/>
  <c r="L215" i="4"/>
  <c r="I215" i="4"/>
  <c r="K215" i="4" s="1"/>
  <c r="L214" i="4"/>
  <c r="K214" i="4"/>
  <c r="L213" i="4"/>
  <c r="K213" i="4"/>
  <c r="L212" i="4"/>
  <c r="K212" i="4"/>
  <c r="L211" i="4"/>
  <c r="K211" i="4"/>
  <c r="L210" i="4"/>
  <c r="K210" i="4"/>
  <c r="L209" i="4"/>
  <c r="K209" i="4"/>
  <c r="L208" i="4"/>
  <c r="I208" i="4"/>
  <c r="K208" i="4" s="1"/>
  <c r="L207" i="4"/>
  <c r="I207" i="4"/>
  <c r="K207" i="4" s="1"/>
  <c r="L206" i="4"/>
  <c r="I206" i="4"/>
  <c r="K206" i="4" s="1"/>
  <c r="L205" i="4"/>
  <c r="I205" i="4"/>
  <c r="K205" i="4" s="1"/>
  <c r="L204" i="4"/>
  <c r="I204" i="4"/>
  <c r="K204" i="4" s="1"/>
  <c r="L203" i="4"/>
  <c r="K203" i="4"/>
  <c r="L202" i="4"/>
  <c r="K202" i="4"/>
  <c r="L201" i="4"/>
  <c r="K201" i="4"/>
  <c r="L200" i="4"/>
  <c r="I200" i="4"/>
  <c r="K200" i="4" s="1"/>
  <c r="L199" i="4"/>
  <c r="K199" i="4"/>
  <c r="L198" i="4"/>
  <c r="K198" i="4"/>
  <c r="L197" i="4"/>
  <c r="K197" i="4"/>
  <c r="L196" i="4"/>
  <c r="K196" i="4"/>
  <c r="L195" i="4"/>
  <c r="K195" i="4"/>
  <c r="L194" i="4"/>
  <c r="I194" i="4"/>
  <c r="K194" i="4" s="1"/>
  <c r="L193" i="4"/>
  <c r="K193" i="4"/>
  <c r="L192" i="4"/>
  <c r="K192" i="4"/>
  <c r="L191" i="4"/>
  <c r="K191" i="4"/>
  <c r="L190" i="4"/>
  <c r="I190" i="4"/>
  <c r="K190" i="4" s="1"/>
  <c r="L189" i="4"/>
  <c r="I189" i="4"/>
  <c r="K189" i="4" s="1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L178" i="4"/>
  <c r="K178" i="4"/>
  <c r="L177" i="4"/>
  <c r="I177" i="4"/>
  <c r="K177" i="4" s="1"/>
  <c r="L176" i="4"/>
  <c r="K176" i="4"/>
  <c r="L175" i="4"/>
  <c r="K175" i="4"/>
  <c r="L174" i="4"/>
  <c r="K174" i="4"/>
  <c r="L173" i="4"/>
  <c r="K173" i="4"/>
  <c r="L172" i="4"/>
  <c r="K172" i="4"/>
  <c r="L171" i="4"/>
  <c r="I171" i="4"/>
  <c r="K171" i="4" s="1"/>
  <c r="L170" i="4"/>
  <c r="I170" i="4"/>
  <c r="K170" i="4" s="1"/>
  <c r="L169" i="4"/>
  <c r="I169" i="4"/>
  <c r="K169" i="4" s="1"/>
  <c r="L168" i="4"/>
  <c r="I168" i="4"/>
  <c r="K168" i="4" s="1"/>
  <c r="L167" i="4"/>
  <c r="K167" i="4"/>
  <c r="L166" i="4"/>
  <c r="K166" i="4"/>
  <c r="L165" i="4"/>
  <c r="K165" i="4"/>
  <c r="L164" i="4"/>
  <c r="K164" i="4"/>
  <c r="L163" i="4"/>
  <c r="K163" i="4"/>
  <c r="L162" i="4"/>
  <c r="I162" i="4"/>
  <c r="K162" i="4" s="1"/>
  <c r="L161" i="4"/>
  <c r="I161" i="4"/>
  <c r="K161" i="4" s="1"/>
  <c r="L160" i="4"/>
  <c r="K160" i="4"/>
  <c r="L159" i="4"/>
  <c r="K159" i="4"/>
  <c r="L158" i="4"/>
  <c r="K158" i="4"/>
  <c r="L157" i="4"/>
  <c r="K157" i="4"/>
  <c r="L156" i="4"/>
  <c r="K156" i="4"/>
  <c r="L155" i="4"/>
  <c r="I155" i="4"/>
  <c r="K155" i="4" s="1"/>
  <c r="L154" i="4"/>
  <c r="I154" i="4"/>
  <c r="K154" i="4" s="1"/>
  <c r="L153" i="4"/>
  <c r="K153" i="4"/>
  <c r="L152" i="4"/>
  <c r="K152" i="4"/>
  <c r="L151" i="4"/>
  <c r="K151" i="4"/>
  <c r="L150" i="4"/>
  <c r="K150" i="4"/>
  <c r="L149" i="4"/>
  <c r="K149" i="4"/>
  <c r="L148" i="4"/>
  <c r="I148" i="4"/>
  <c r="K148" i="4" s="1"/>
  <c r="L147" i="4"/>
  <c r="K147" i="4"/>
  <c r="L146" i="4"/>
  <c r="I146" i="4"/>
  <c r="K146" i="4" s="1"/>
  <c r="L145" i="4"/>
  <c r="I145" i="4"/>
  <c r="K145" i="4" s="1"/>
  <c r="L144" i="4"/>
  <c r="I144" i="4"/>
  <c r="K144" i="4" s="1"/>
  <c r="L143" i="4"/>
  <c r="K143" i="4"/>
  <c r="L142" i="4"/>
  <c r="K142" i="4"/>
  <c r="L141" i="4"/>
  <c r="K141" i="4"/>
  <c r="L140" i="4"/>
  <c r="K140" i="4"/>
  <c r="L139" i="4"/>
  <c r="K139" i="4"/>
  <c r="L138" i="4"/>
  <c r="K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I131" i="4"/>
  <c r="K131" i="4" s="1"/>
  <c r="L130" i="4"/>
  <c r="I130" i="4"/>
  <c r="K130" i="4" s="1"/>
  <c r="L129" i="4"/>
  <c r="I129" i="4"/>
  <c r="K129" i="4" s="1"/>
  <c r="L128" i="4"/>
  <c r="I128" i="4"/>
  <c r="K128" i="4" s="1"/>
  <c r="L127" i="4"/>
  <c r="I127" i="4"/>
  <c r="K127" i="4" s="1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I120" i="4"/>
  <c r="K120" i="4" s="1"/>
  <c r="L119" i="4"/>
  <c r="I119" i="4"/>
  <c r="K119" i="4" s="1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I110" i="4"/>
  <c r="K110" i="4" s="1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I102" i="4"/>
  <c r="K102" i="4" s="1"/>
  <c r="L101" i="4"/>
  <c r="K101" i="4"/>
  <c r="I101" i="4"/>
  <c r="L100" i="4"/>
  <c r="I100" i="4"/>
  <c r="K100" i="4" s="1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I87" i="4"/>
  <c r="K87" i="4" s="1"/>
  <c r="L86" i="4"/>
  <c r="I86" i="4"/>
  <c r="K86" i="4" s="1"/>
  <c r="L85" i="4"/>
  <c r="K85" i="4"/>
  <c r="L84" i="4"/>
  <c r="K84" i="4"/>
  <c r="L83" i="4"/>
  <c r="I83" i="4"/>
  <c r="K83" i="4" s="1"/>
  <c r="L82" i="4"/>
  <c r="I82" i="4"/>
  <c r="K82" i="4" s="1"/>
  <c r="L81" i="4"/>
  <c r="K81" i="4"/>
  <c r="L80" i="4"/>
  <c r="K80" i="4"/>
  <c r="L79" i="4"/>
  <c r="K79" i="4"/>
  <c r="L78" i="4"/>
  <c r="K78" i="4"/>
  <c r="L77" i="4"/>
  <c r="K77" i="4"/>
  <c r="L76" i="4"/>
  <c r="I76" i="4"/>
  <c r="K76" i="4" s="1"/>
  <c r="L75" i="4"/>
  <c r="I75" i="4"/>
  <c r="K75" i="4" s="1"/>
  <c r="L74" i="4"/>
  <c r="I74" i="4"/>
  <c r="K74" i="4" s="1"/>
  <c r="L73" i="4"/>
  <c r="I73" i="4"/>
  <c r="K73" i="4" s="1"/>
  <c r="L72" i="4"/>
  <c r="I72" i="4"/>
  <c r="K72" i="4" s="1"/>
  <c r="L71" i="4"/>
  <c r="K71" i="4"/>
  <c r="L70" i="4"/>
  <c r="I70" i="4"/>
  <c r="K70" i="4" s="1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I60" i="4"/>
  <c r="K60" i="4" s="1"/>
  <c r="L59" i="4"/>
  <c r="I59" i="4"/>
  <c r="K59" i="4" s="1"/>
  <c r="L58" i="4"/>
  <c r="I58" i="4"/>
  <c r="K58" i="4" s="1"/>
  <c r="L57" i="4"/>
  <c r="K57" i="4"/>
  <c r="L56" i="4"/>
  <c r="K56" i="4"/>
  <c r="L55" i="4"/>
  <c r="K55" i="4"/>
  <c r="L54" i="4"/>
  <c r="K54" i="4"/>
  <c r="L53" i="4"/>
  <c r="I53" i="4"/>
  <c r="K53" i="4" s="1"/>
  <c r="L52" i="4"/>
  <c r="I52" i="4"/>
  <c r="K52" i="4" s="1"/>
  <c r="L51" i="4"/>
  <c r="K51" i="4"/>
  <c r="L50" i="4"/>
  <c r="K50" i="4"/>
  <c r="L49" i="4"/>
  <c r="K49" i="4"/>
  <c r="L48" i="4"/>
  <c r="K48" i="4"/>
  <c r="L47" i="4"/>
  <c r="I47" i="4"/>
  <c r="K47" i="4" s="1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I40" i="4"/>
  <c r="K40" i="4" s="1"/>
  <c r="L39" i="4"/>
  <c r="I39" i="4"/>
  <c r="K39" i="4" s="1"/>
  <c r="L38" i="4"/>
  <c r="K38" i="4"/>
  <c r="L37" i="4"/>
  <c r="K37" i="4"/>
  <c r="L36" i="4"/>
  <c r="K36" i="4"/>
  <c r="I36" i="4"/>
  <c r="L35" i="4"/>
  <c r="K35" i="4"/>
  <c r="L34" i="4"/>
  <c r="K34" i="4"/>
  <c r="L33" i="4"/>
  <c r="K33" i="4"/>
  <c r="L32" i="4"/>
  <c r="K32" i="4"/>
  <c r="L31" i="4"/>
  <c r="K31" i="4"/>
  <c r="L30" i="4"/>
  <c r="I30" i="4"/>
  <c r="K30" i="4" s="1"/>
  <c r="L29" i="4"/>
  <c r="I29" i="4"/>
  <c r="K29" i="4" s="1"/>
  <c r="L28" i="4"/>
  <c r="K28" i="4"/>
  <c r="L27" i="4"/>
  <c r="K27" i="4"/>
  <c r="L26" i="4"/>
  <c r="K26" i="4"/>
  <c r="L25" i="4"/>
  <c r="I25" i="4"/>
  <c r="K25" i="4" s="1"/>
  <c r="L24" i="4"/>
  <c r="I24" i="4"/>
  <c r="K24" i="4" s="1"/>
  <c r="L23" i="4"/>
  <c r="K23" i="4"/>
  <c r="I23" i="4"/>
  <c r="L22" i="4"/>
  <c r="K22" i="4"/>
  <c r="I22" i="4"/>
  <c r="L21" i="4"/>
  <c r="I21" i="4"/>
  <c r="K21" i="4" s="1"/>
  <c r="L20" i="4"/>
  <c r="I20" i="4"/>
  <c r="K20" i="4" s="1"/>
  <c r="L19" i="4"/>
  <c r="K19" i="4"/>
  <c r="L18" i="4"/>
  <c r="I18" i="4"/>
  <c r="K18" i="4" s="1"/>
  <c r="L17" i="4"/>
  <c r="I17" i="4"/>
  <c r="K17" i="4" s="1"/>
  <c r="L16" i="4"/>
  <c r="K16" i="4"/>
  <c r="L15" i="4"/>
  <c r="K15" i="4"/>
  <c r="L14" i="4"/>
  <c r="K14" i="4"/>
  <c r="L13" i="4"/>
  <c r="K13" i="4"/>
  <c r="L12" i="4"/>
  <c r="I12" i="4"/>
  <c r="K12" i="4" s="1"/>
  <c r="L11" i="4"/>
  <c r="I11" i="4"/>
  <c r="K11" i="4" s="1"/>
  <c r="L10" i="4"/>
  <c r="I10" i="4"/>
  <c r="K10" i="4" s="1"/>
  <c r="L9" i="4"/>
  <c r="K9" i="4"/>
  <c r="L8" i="4"/>
  <c r="I8" i="4"/>
  <c r="K8" i="4" s="1"/>
  <c r="L7" i="4"/>
  <c r="I7" i="4"/>
  <c r="K7" i="4" s="1"/>
  <c r="L6" i="4"/>
  <c r="I6" i="4"/>
  <c r="K6" i="4" s="1"/>
  <c r="L5" i="4"/>
  <c r="I5" i="4"/>
  <c r="K5" i="4" s="1"/>
  <c r="L4" i="4"/>
  <c r="I4" i="4"/>
  <c r="K4" i="4" s="1"/>
  <c r="L3" i="4"/>
  <c r="I3" i="4"/>
  <c r="K3" i="4" s="1"/>
  <c r="L2" i="4"/>
  <c r="K2" i="4"/>
  <c r="E229" i="36"/>
  <c r="E227" i="36"/>
  <c r="E226" i="36"/>
  <c r="G92" i="36"/>
  <c r="F92" i="36"/>
  <c r="E92" i="36"/>
  <c r="K1670" i="4" l="1"/>
  <c r="L1670" i="4"/>
  <c r="I1670" i="4"/>
</calcChain>
</file>

<file path=xl/sharedStrings.xml><?xml version="1.0" encoding="utf-8"?>
<sst xmlns="http://schemas.openxmlformats.org/spreadsheetml/2006/main" count="10293" uniqueCount="3337">
  <si>
    <t>Acc No</t>
  </si>
  <si>
    <t>Cus No</t>
  </si>
  <si>
    <t>Customer Name</t>
  </si>
  <si>
    <t>Bus Ctr Desc</t>
  </si>
  <si>
    <t>Region Desc</t>
  </si>
  <si>
    <t>Outstanding Bal SUM</t>
  </si>
  <si>
    <t>Batu Pahat Bc</t>
  </si>
  <si>
    <t>3JM</t>
  </si>
  <si>
    <t>Sri Damansara Bc</t>
  </si>
  <si>
    <t>2SNS</t>
  </si>
  <si>
    <t>Johor Baru Bc</t>
  </si>
  <si>
    <t>Bangsar Bc</t>
  </si>
  <si>
    <t>1FT</t>
  </si>
  <si>
    <t>Mentakab Bc</t>
  </si>
  <si>
    <t>6PKT</t>
  </si>
  <si>
    <t>Karamunsing Bc</t>
  </si>
  <si>
    <t>7SBH</t>
  </si>
  <si>
    <t>Alor Setar Bc</t>
  </si>
  <si>
    <t>4PKP</t>
  </si>
  <si>
    <t>Kota Bharu Bc</t>
  </si>
  <si>
    <t>Prai Bc</t>
  </si>
  <si>
    <t>Ipoh Bc</t>
  </si>
  <si>
    <t>5PRK</t>
  </si>
  <si>
    <t>Petaling Jaya Bc</t>
  </si>
  <si>
    <t>Shah Alam Bc</t>
  </si>
  <si>
    <t>Jln Tun Perak Bc</t>
  </si>
  <si>
    <t>Klang Bc</t>
  </si>
  <si>
    <t>Seremban Bc</t>
  </si>
  <si>
    <t>Tawau Bc</t>
  </si>
  <si>
    <t>Kuala Terengganu Bc</t>
  </si>
  <si>
    <t>Penang Bc</t>
  </si>
  <si>
    <t>Teluk Intan Bc</t>
  </si>
  <si>
    <t>Sentul Raya Bc</t>
  </si>
  <si>
    <t>Jln P Ramlee Bc</t>
  </si>
  <si>
    <t>Miri Bc</t>
  </si>
  <si>
    <t>8SWK</t>
  </si>
  <si>
    <t>Sandakan Bc</t>
  </si>
  <si>
    <t>Kajang Bc</t>
  </si>
  <si>
    <t>Subang Bc</t>
  </si>
  <si>
    <t>Kuantan Bc</t>
  </si>
  <si>
    <t>Kemaman Bc</t>
  </si>
  <si>
    <t>Kuching Bc</t>
  </si>
  <si>
    <t>Muar Bc</t>
  </si>
  <si>
    <t>Sungai Petani Bc</t>
  </si>
  <si>
    <t>Malacca Bc</t>
  </si>
  <si>
    <t>Region</t>
  </si>
  <si>
    <t>BB</t>
  </si>
  <si>
    <t>GCIF</t>
  </si>
  <si>
    <t>Borrower</t>
  </si>
  <si>
    <t>BC</t>
  </si>
  <si>
    <t>EIR</t>
  </si>
  <si>
    <t>EIR-IL</t>
  </si>
  <si>
    <t>Impaired</t>
  </si>
  <si>
    <t>Loan Base</t>
  </si>
  <si>
    <t>JLN TUN PERAK BC</t>
  </si>
  <si>
    <t>KLANG BC</t>
  </si>
  <si>
    <t>PRAI BC</t>
  </si>
  <si>
    <t>BANGSAR BC</t>
  </si>
  <si>
    <t>KARAMUNSING BC</t>
  </si>
  <si>
    <t>MIRI BC</t>
  </si>
  <si>
    <t>SIBU BC</t>
  </si>
  <si>
    <t>SEREMBAN BC</t>
  </si>
  <si>
    <t>MUAR BC</t>
  </si>
  <si>
    <t>KAJANG BC</t>
  </si>
  <si>
    <t>PETALING JAYA BC</t>
  </si>
  <si>
    <t>SRI DAMANSARA BC</t>
  </si>
  <si>
    <t>ALOR SETAR BC</t>
  </si>
  <si>
    <t>PENANG BC</t>
  </si>
  <si>
    <t>MALACCA BC</t>
  </si>
  <si>
    <t>TAWAU BC</t>
  </si>
  <si>
    <t>KUALA TERENGGANU BC</t>
  </si>
  <si>
    <t>KOTA BHARU BC</t>
  </si>
  <si>
    <t>KUCHING BC</t>
  </si>
  <si>
    <t>KUANTAN BC</t>
  </si>
  <si>
    <t>MENTAKAB BC</t>
  </si>
  <si>
    <t>Bintulu Bc</t>
  </si>
  <si>
    <t>Sibu Bc</t>
  </si>
  <si>
    <t>Date Classified</t>
  </si>
  <si>
    <t>FinType</t>
  </si>
  <si>
    <t>NCIL</t>
  </si>
  <si>
    <t>SUMMARY OF SPECIAL ACCOUNTS (VALUE) BY BC @</t>
  </si>
  <si>
    <t>Annualisation Period</t>
  </si>
  <si>
    <t>BUSINESS CENTRE</t>
  </si>
  <si>
    <t>Watchlist (WL)</t>
  </si>
  <si>
    <t>SMA</t>
  </si>
  <si>
    <t>NCIL (MTD)</t>
  </si>
  <si>
    <t>Net NCIL (YTD)</t>
  </si>
  <si>
    <t>GIL</t>
  </si>
  <si>
    <t>Adj</t>
  </si>
  <si>
    <t>Loan Base (LB)</t>
  </si>
  <si>
    <t>RM'm</t>
  </si>
  <si>
    <t>% of LB</t>
  </si>
  <si>
    <t>% of OLB</t>
  </si>
  <si>
    <t>Adj GIL %</t>
  </si>
  <si>
    <t>LB</t>
  </si>
  <si>
    <t>BSR</t>
  </si>
  <si>
    <t>JPR</t>
  </si>
  <si>
    <t xml:space="preserve">JLN P RAMLEE BC </t>
  </si>
  <si>
    <t>JTP</t>
  </si>
  <si>
    <t>Federal Territory</t>
  </si>
  <si>
    <t>KJG</t>
  </si>
  <si>
    <t>KLG</t>
  </si>
  <si>
    <t>PJY</t>
  </si>
  <si>
    <t>SBN</t>
  </si>
  <si>
    <t>SHA</t>
  </si>
  <si>
    <t xml:space="preserve">SHAH ALAM BC </t>
  </si>
  <si>
    <t>BSD</t>
  </si>
  <si>
    <t>SBG</t>
  </si>
  <si>
    <t xml:space="preserve">SUBANG BC </t>
  </si>
  <si>
    <t>Selangor/NS</t>
  </si>
  <si>
    <t>BPH</t>
  </si>
  <si>
    <t>JBU</t>
  </si>
  <si>
    <t>MLK</t>
  </si>
  <si>
    <t>MUR</t>
  </si>
  <si>
    <t>Johor/Melaka</t>
  </si>
  <si>
    <t>AST</t>
  </si>
  <si>
    <t>PNG</t>
  </si>
  <si>
    <t>PRI</t>
  </si>
  <si>
    <t>SPT</t>
  </si>
  <si>
    <t xml:space="preserve">SUNGAI PETANI BC </t>
  </si>
  <si>
    <t>Penang/Kedah/Perlis</t>
  </si>
  <si>
    <t>IPH</t>
  </si>
  <si>
    <t>TKN</t>
  </si>
  <si>
    <t>Perak</t>
  </si>
  <si>
    <t>KMN</t>
  </si>
  <si>
    <t xml:space="preserve">KEMAMAN BC </t>
  </si>
  <si>
    <t>KBU</t>
  </si>
  <si>
    <t>KTG</t>
  </si>
  <si>
    <t>KTN</t>
  </si>
  <si>
    <t>MTB</t>
  </si>
  <si>
    <t>Pahang/Kelantan/T'Ganu</t>
  </si>
  <si>
    <t>KMS</t>
  </si>
  <si>
    <t>SDK</t>
  </si>
  <si>
    <t xml:space="preserve">SANDAKAN BC </t>
  </si>
  <si>
    <t>TWU</t>
  </si>
  <si>
    <t>Sabah</t>
  </si>
  <si>
    <t>BTU</t>
  </si>
  <si>
    <t xml:space="preserve">BINTULU BC </t>
  </si>
  <si>
    <t>KCH</t>
  </si>
  <si>
    <t>MYY</t>
  </si>
  <si>
    <t>SBU</t>
  </si>
  <si>
    <t>Sarawak</t>
  </si>
  <si>
    <t>TOTAL</t>
  </si>
  <si>
    <t xml:space="preserve">BATU PAHAT BC </t>
  </si>
  <si>
    <t xml:space="preserve">JOHOR BARU BC </t>
  </si>
  <si>
    <t xml:space="preserve">IPOH BC </t>
  </si>
  <si>
    <t xml:space="preserve">TELUK INTAN BC </t>
  </si>
  <si>
    <t>Entity</t>
  </si>
  <si>
    <t>MIB</t>
  </si>
  <si>
    <t>UWI</t>
  </si>
  <si>
    <t>Adjustment</t>
  </si>
  <si>
    <t>Row Labels</t>
  </si>
  <si>
    <t>Grand Total</t>
  </si>
  <si>
    <t>Stage</t>
  </si>
  <si>
    <t>MBB-MY</t>
  </si>
  <si>
    <t>NCIL Partial Recoveries</t>
  </si>
  <si>
    <t>Total</t>
  </si>
  <si>
    <t>By Entity</t>
  </si>
  <si>
    <t>Conv</t>
  </si>
  <si>
    <t>Islamic</t>
  </si>
  <si>
    <t>Vein Wood Products Sdn Bhd</t>
  </si>
  <si>
    <t>Dinasti Agresif (M) Sdn Bhd-Klm(Np)</t>
  </si>
  <si>
    <t>Flowcrete Malaysia Sdn Bhd</t>
  </si>
  <si>
    <t>410161801681</t>
  </si>
  <si>
    <t>414057801386</t>
  </si>
  <si>
    <t>414057801356</t>
  </si>
  <si>
    <t>414057801274</t>
  </si>
  <si>
    <t>414057801349</t>
  </si>
  <si>
    <t>410143811196</t>
  </si>
  <si>
    <t>510143092176</t>
  </si>
  <si>
    <t>510107507806</t>
  </si>
  <si>
    <t>410107330935</t>
  </si>
  <si>
    <t>501020332359</t>
  </si>
  <si>
    <t>410013717099</t>
  </si>
  <si>
    <t>514253335943</t>
  </si>
  <si>
    <t>407013503664</t>
  </si>
  <si>
    <t>413023331201</t>
  </si>
  <si>
    <t>413023331083</t>
  </si>
  <si>
    <t>513050428798</t>
  </si>
  <si>
    <t>413023330876</t>
  </si>
  <si>
    <t>513023729377</t>
  </si>
  <si>
    <t>413023331060</t>
  </si>
  <si>
    <t>414347600736</t>
  </si>
  <si>
    <t>414347600705</t>
  </si>
  <si>
    <t>412183906029</t>
  </si>
  <si>
    <t>412183906036</t>
  </si>
  <si>
    <t>414039960245</t>
  </si>
  <si>
    <t>512101640833</t>
  </si>
  <si>
    <t>501217617843</t>
  </si>
  <si>
    <t>414543202238</t>
  </si>
  <si>
    <t>412763100629</t>
  </si>
  <si>
    <t>510031026105</t>
  </si>
  <si>
    <t>501066025439</t>
  </si>
  <si>
    <t>401048839460</t>
  </si>
  <si>
    <t>401048839453</t>
  </si>
  <si>
    <t>508056127240</t>
  </si>
  <si>
    <t>408056936773</t>
  </si>
  <si>
    <t>508056124542</t>
  </si>
  <si>
    <t>512884009566</t>
  </si>
  <si>
    <t>514196345442</t>
  </si>
  <si>
    <t>408056934512</t>
  </si>
  <si>
    <t>408056934529</t>
  </si>
  <si>
    <t>415120802452</t>
  </si>
  <si>
    <t>511065556908</t>
  </si>
  <si>
    <t>408298710087</t>
  </si>
  <si>
    <t>411122306433</t>
  </si>
  <si>
    <t>511186321074</t>
  </si>
  <si>
    <t>514534111678</t>
  </si>
  <si>
    <t>414721900214</t>
  </si>
  <si>
    <t>506221002726</t>
  </si>
  <si>
    <t>506221003826</t>
  </si>
  <si>
    <t>414196621108</t>
  </si>
  <si>
    <t>410077807341</t>
  </si>
  <si>
    <t>414392910085</t>
  </si>
  <si>
    <t>414392903287</t>
  </si>
  <si>
    <t>414392910078</t>
  </si>
  <si>
    <t>410031815716</t>
  </si>
  <si>
    <t>410031815709</t>
  </si>
  <si>
    <t>414196621115</t>
  </si>
  <si>
    <t>414196621561</t>
  </si>
  <si>
    <t>504012623953</t>
  </si>
  <si>
    <t>414208040902</t>
  </si>
  <si>
    <t>408207915778</t>
  </si>
  <si>
    <t>408207915748</t>
  </si>
  <si>
    <t>513023609176</t>
  </si>
  <si>
    <t>413023330830</t>
  </si>
  <si>
    <t>501141517885</t>
  </si>
  <si>
    <t>501066011332</t>
  </si>
  <si>
    <t>501628002371</t>
  </si>
  <si>
    <t>511065559055</t>
  </si>
  <si>
    <t>401048839504</t>
  </si>
  <si>
    <t>413023330011</t>
  </si>
  <si>
    <t>412642001891</t>
  </si>
  <si>
    <t>411038836321</t>
  </si>
  <si>
    <t>412307400499</t>
  </si>
  <si>
    <t>418617300027</t>
  </si>
  <si>
    <t>508177208826</t>
  </si>
  <si>
    <t>402111100578</t>
  </si>
  <si>
    <t>408289100299</t>
  </si>
  <si>
    <t>508168621966</t>
  </si>
  <si>
    <t>408168926583</t>
  </si>
  <si>
    <t>410077807491</t>
  </si>
  <si>
    <t>007095220088</t>
  </si>
  <si>
    <t>501169400920</t>
  </si>
  <si>
    <t>410031815828</t>
  </si>
  <si>
    <t>412026025325</t>
  </si>
  <si>
    <t>408029920009</t>
  </si>
  <si>
    <t>508029141817</t>
  </si>
  <si>
    <t>408029920790</t>
  </si>
  <si>
    <t>408029919999</t>
  </si>
  <si>
    <t>408412900347</t>
  </si>
  <si>
    <t>410077810090</t>
  </si>
  <si>
    <t>410077718116</t>
  </si>
  <si>
    <t>410077718109</t>
  </si>
  <si>
    <t>501039163074</t>
  </si>
  <si>
    <t>411010826804</t>
  </si>
  <si>
    <t>408038920008</t>
  </si>
  <si>
    <t>410059807249</t>
  </si>
  <si>
    <t>412316803365</t>
  </si>
  <si>
    <t>412231903196</t>
  </si>
  <si>
    <t>501123206734</t>
  </si>
  <si>
    <t>503033623186</t>
  </si>
  <si>
    <t>504021242338</t>
  </si>
  <si>
    <t>410143814271</t>
  </si>
  <si>
    <t>412455400337</t>
  </si>
  <si>
    <t>410143815358</t>
  </si>
  <si>
    <t>410013812529</t>
  </si>
  <si>
    <t>408382801447</t>
  </si>
  <si>
    <t>410077810053</t>
  </si>
  <si>
    <t>410077810060</t>
  </si>
  <si>
    <t>410077810046</t>
  </si>
  <si>
    <t>408391900146</t>
  </si>
  <si>
    <t>502027118109</t>
  </si>
  <si>
    <t>402027610222</t>
  </si>
  <si>
    <t>402027610773</t>
  </si>
  <si>
    <t>410059807398</t>
  </si>
  <si>
    <t>410059807464</t>
  </si>
  <si>
    <t>410059807381</t>
  </si>
  <si>
    <t>410059807344</t>
  </si>
  <si>
    <t>410059807351</t>
  </si>
  <si>
    <t>410059807368</t>
  </si>
  <si>
    <t>410059807338</t>
  </si>
  <si>
    <t>410059807403</t>
  </si>
  <si>
    <t>410059807410</t>
  </si>
  <si>
    <t>410059807427</t>
  </si>
  <si>
    <t>410059807457</t>
  </si>
  <si>
    <t>410059807487</t>
  </si>
  <si>
    <t>410059807374</t>
  </si>
  <si>
    <t>410059807470</t>
  </si>
  <si>
    <t>410059807440</t>
  </si>
  <si>
    <t>410059807434</t>
  </si>
  <si>
    <t>412398900244</t>
  </si>
  <si>
    <t>508382057250</t>
  </si>
  <si>
    <t>410143810704</t>
  </si>
  <si>
    <t>510143110866</t>
  </si>
  <si>
    <t>410059807494</t>
  </si>
  <si>
    <t>416015110011</t>
  </si>
  <si>
    <t>512268317444</t>
  </si>
  <si>
    <t>412268710000</t>
  </si>
  <si>
    <t>512268500347</t>
  </si>
  <si>
    <t>407095507654</t>
  </si>
  <si>
    <t>407095507504</t>
  </si>
  <si>
    <t>407040105482</t>
  </si>
  <si>
    <t>410077718839</t>
  </si>
  <si>
    <t>410077807879</t>
  </si>
  <si>
    <t>410077807886</t>
  </si>
  <si>
    <t>514495204381</t>
  </si>
  <si>
    <t>412343710680</t>
  </si>
  <si>
    <t>412866700034</t>
  </si>
  <si>
    <t>412080433175</t>
  </si>
  <si>
    <t>412307400570</t>
  </si>
  <si>
    <t>408056932953</t>
  </si>
  <si>
    <t>408056932946</t>
  </si>
  <si>
    <t>507152305889</t>
  </si>
  <si>
    <t>507152304653</t>
  </si>
  <si>
    <t>407152613314</t>
  </si>
  <si>
    <t>407152613321</t>
  </si>
  <si>
    <t>411056822178</t>
  </si>
  <si>
    <t>414486500633</t>
  </si>
  <si>
    <t>414486500649</t>
  </si>
  <si>
    <t>410031816377</t>
  </si>
  <si>
    <t>507013007982</t>
  </si>
  <si>
    <t>412473300124</t>
  </si>
  <si>
    <t>412473300117</t>
  </si>
  <si>
    <t>414123914640</t>
  </si>
  <si>
    <t>401262300806</t>
  </si>
  <si>
    <t>401262300933</t>
  </si>
  <si>
    <t>501262312504</t>
  </si>
  <si>
    <t>501262312490</t>
  </si>
  <si>
    <t>512204213606</t>
  </si>
  <si>
    <t>407303900549</t>
  </si>
  <si>
    <t>402102703139</t>
  </si>
  <si>
    <t>514048607635</t>
  </si>
  <si>
    <t>414208040837</t>
  </si>
  <si>
    <t>510143029897</t>
  </si>
  <si>
    <t>501422230215</t>
  </si>
  <si>
    <t>411056825343</t>
  </si>
  <si>
    <t>501039511180</t>
  </si>
  <si>
    <t>502090328346</t>
  </si>
  <si>
    <t>002090306206</t>
  </si>
  <si>
    <t>502175500534</t>
  </si>
  <si>
    <t>410022816883</t>
  </si>
  <si>
    <t>510143094898</t>
  </si>
  <si>
    <t>408298704999</t>
  </si>
  <si>
    <t>511177101625</t>
  </si>
  <si>
    <t>414196622558</t>
  </si>
  <si>
    <t>414196622535</t>
  </si>
  <si>
    <t>414196622541</t>
  </si>
  <si>
    <t>414196622528</t>
  </si>
  <si>
    <t>413014321818</t>
  </si>
  <si>
    <t>403033304669</t>
  </si>
  <si>
    <t>402072304596</t>
  </si>
  <si>
    <t>404124710025</t>
  </si>
  <si>
    <t>413023330498</t>
  </si>
  <si>
    <t>413023331016</t>
  </si>
  <si>
    <t>513023734267</t>
  </si>
  <si>
    <t>413023329813</t>
  </si>
  <si>
    <t>413023330972</t>
  </si>
  <si>
    <t>513023608752</t>
  </si>
  <si>
    <t>513023608401</t>
  </si>
  <si>
    <t>501075017657</t>
  </si>
  <si>
    <t>410068807255</t>
  </si>
  <si>
    <t>414048913048</t>
  </si>
  <si>
    <t>508029532594</t>
  </si>
  <si>
    <t>508029524901</t>
  </si>
  <si>
    <t>508029524918</t>
  </si>
  <si>
    <t>508029527117</t>
  </si>
  <si>
    <t>508029527147</t>
  </si>
  <si>
    <t>501422219286</t>
  </si>
  <si>
    <t>401440900713</t>
  </si>
  <si>
    <t>411038839355</t>
  </si>
  <si>
    <t>410031816668</t>
  </si>
  <si>
    <t>414682700787</t>
  </si>
  <si>
    <t>012110222798</t>
  </si>
  <si>
    <t>414271900575</t>
  </si>
  <si>
    <t>514012021046</t>
  </si>
  <si>
    <t>410143812300</t>
  </si>
  <si>
    <t>414208040696</t>
  </si>
  <si>
    <t>414208040659</t>
  </si>
  <si>
    <t>414208040666</t>
  </si>
  <si>
    <t>414208040672</t>
  </si>
  <si>
    <t>414208040642</t>
  </si>
  <si>
    <t>414208040689</t>
  </si>
  <si>
    <t>414208040636</t>
  </si>
  <si>
    <t>414785900208</t>
  </si>
  <si>
    <t>414011604746</t>
  </si>
  <si>
    <t>510143022486</t>
  </si>
  <si>
    <t>414178500137</t>
  </si>
  <si>
    <t>511065555941</t>
  </si>
  <si>
    <t>411065835002</t>
  </si>
  <si>
    <t>411065834999</t>
  </si>
  <si>
    <t>410143813492</t>
  </si>
  <si>
    <t>411010826568</t>
  </si>
  <si>
    <t>513014008510</t>
  </si>
  <si>
    <t>504115510141</t>
  </si>
  <si>
    <t>414178510041</t>
  </si>
  <si>
    <t>414178510035</t>
  </si>
  <si>
    <t>513014008066</t>
  </si>
  <si>
    <t>403051508058</t>
  </si>
  <si>
    <t>410143808706</t>
  </si>
  <si>
    <t>407107715856</t>
  </si>
  <si>
    <t>411186209719</t>
  </si>
  <si>
    <t>411186209726</t>
  </si>
  <si>
    <t>501422216163</t>
  </si>
  <si>
    <t>501039510616</t>
  </si>
  <si>
    <t>414048801310</t>
  </si>
  <si>
    <t>514187341185</t>
  </si>
  <si>
    <t>412316810007</t>
  </si>
  <si>
    <t>407013501522</t>
  </si>
  <si>
    <t>514075622812</t>
  </si>
  <si>
    <t>408289100186</t>
  </si>
  <si>
    <t>414459700103</t>
  </si>
  <si>
    <t>410143815098</t>
  </si>
  <si>
    <t>401440900737</t>
  </si>
  <si>
    <t>410143807115</t>
  </si>
  <si>
    <t>408047818461</t>
  </si>
  <si>
    <t>508047610254</t>
  </si>
  <si>
    <t>508047110685</t>
  </si>
  <si>
    <t>508047111323</t>
  </si>
  <si>
    <t>410143807496</t>
  </si>
  <si>
    <t>410161800953</t>
  </si>
  <si>
    <t>514235663594</t>
  </si>
  <si>
    <t>408029922305</t>
  </si>
  <si>
    <t>408186008380</t>
  </si>
  <si>
    <t>411065836208</t>
  </si>
  <si>
    <t>410031816289</t>
  </si>
  <si>
    <t>410031816266</t>
  </si>
  <si>
    <t>410031816259</t>
  </si>
  <si>
    <t>410031816272</t>
  </si>
  <si>
    <t>510143669166</t>
  </si>
  <si>
    <t>510143662826</t>
  </si>
  <si>
    <t>410059807321</t>
  </si>
  <si>
    <t>506070221109</t>
  </si>
  <si>
    <t>404067204908</t>
  </si>
  <si>
    <t>512222416261</t>
  </si>
  <si>
    <t>512222608253</t>
  </si>
  <si>
    <t>512222502366</t>
  </si>
  <si>
    <t>512222416284</t>
  </si>
  <si>
    <t>512222416277</t>
  </si>
  <si>
    <t>512222613568</t>
  </si>
  <si>
    <t>418617300010</t>
  </si>
  <si>
    <t>404012135887</t>
  </si>
  <si>
    <t>514178201508</t>
  </si>
  <si>
    <t>414712800095</t>
  </si>
  <si>
    <t>414712800100</t>
  </si>
  <si>
    <t>414712800117</t>
  </si>
  <si>
    <t>414196622423</t>
  </si>
  <si>
    <t>410068806788</t>
  </si>
  <si>
    <t>412361805583</t>
  </si>
  <si>
    <t>412361805576</t>
  </si>
  <si>
    <t>512110316043</t>
  </si>
  <si>
    <t>510013000068</t>
  </si>
  <si>
    <t>511038612182</t>
  </si>
  <si>
    <t>514084327394</t>
  </si>
  <si>
    <t>401178500027</t>
  </si>
  <si>
    <t>412343711014</t>
  </si>
  <si>
    <t>412343711021</t>
  </si>
  <si>
    <t>412352210030</t>
  </si>
  <si>
    <t>410031816794</t>
  </si>
  <si>
    <t>410031810892</t>
  </si>
  <si>
    <t>408289110000</t>
  </si>
  <si>
    <t>408243025610</t>
  </si>
  <si>
    <t>408029923808</t>
  </si>
  <si>
    <t>408029930003</t>
  </si>
  <si>
    <t>510161009547</t>
  </si>
  <si>
    <t>410161801875</t>
  </si>
  <si>
    <t>410022816890</t>
  </si>
  <si>
    <t>410031817111</t>
  </si>
  <si>
    <t>501039508798</t>
  </si>
  <si>
    <t>414253924916</t>
  </si>
  <si>
    <t>411056823137</t>
  </si>
  <si>
    <t>410059807641</t>
  </si>
  <si>
    <t>410059807635</t>
  </si>
  <si>
    <t>412772910025</t>
  </si>
  <si>
    <t>412772910001</t>
  </si>
  <si>
    <t>412772910018</t>
  </si>
  <si>
    <t>410059807611</t>
  </si>
  <si>
    <t>406098814033</t>
  </si>
  <si>
    <t>409017736247</t>
  </si>
  <si>
    <t>514712417057</t>
  </si>
  <si>
    <t>401048839370</t>
  </si>
  <si>
    <t>407040110073</t>
  </si>
  <si>
    <t>412231902071</t>
  </si>
  <si>
    <t>410031817389</t>
  </si>
  <si>
    <t>410031816734</t>
  </si>
  <si>
    <t>414196622409</t>
  </si>
  <si>
    <t>414196622370</t>
  </si>
  <si>
    <t>414196622364</t>
  </si>
  <si>
    <t>414196622394</t>
  </si>
  <si>
    <t>410198801602</t>
  </si>
  <si>
    <t>410198801418</t>
  </si>
  <si>
    <t>410198801492</t>
  </si>
  <si>
    <t>410198801425</t>
  </si>
  <si>
    <t>407161604278</t>
  </si>
  <si>
    <t>410059807604</t>
  </si>
  <si>
    <t>510107505093</t>
  </si>
  <si>
    <t>411010827028</t>
  </si>
  <si>
    <t>506221200141</t>
  </si>
  <si>
    <t>410031817254</t>
  </si>
  <si>
    <t>410031811048</t>
  </si>
  <si>
    <t>510031080027</t>
  </si>
  <si>
    <t>410161801347</t>
  </si>
  <si>
    <t>410161800870</t>
  </si>
  <si>
    <t>510161018919</t>
  </si>
  <si>
    <t>510031007187</t>
  </si>
  <si>
    <t>508122612411</t>
  </si>
  <si>
    <t>508300203154</t>
  </si>
  <si>
    <t>501422206749</t>
  </si>
  <si>
    <t>501570001400</t>
  </si>
  <si>
    <t>412866000102</t>
  </si>
  <si>
    <t>501066619905</t>
  </si>
  <si>
    <t>401066828796</t>
  </si>
  <si>
    <t>401066828817</t>
  </si>
  <si>
    <t>501066022203</t>
  </si>
  <si>
    <t>404067205500</t>
  </si>
  <si>
    <t>404067205169</t>
  </si>
  <si>
    <t>405103310004</t>
  </si>
  <si>
    <t>410291700591</t>
  </si>
  <si>
    <t>410143813448</t>
  </si>
  <si>
    <t>001123641405</t>
  </si>
  <si>
    <t>411010823269</t>
  </si>
  <si>
    <t>411113812455</t>
  </si>
  <si>
    <t>511113471484</t>
  </si>
  <si>
    <t>414039800501</t>
  </si>
  <si>
    <t>414196621613</t>
  </si>
  <si>
    <t>406043911200</t>
  </si>
  <si>
    <t>411010825319</t>
  </si>
  <si>
    <t>501066016340</t>
  </si>
  <si>
    <t>414842100443</t>
  </si>
  <si>
    <t>414842100473</t>
  </si>
  <si>
    <t>412101621875</t>
  </si>
  <si>
    <t>514084327773</t>
  </si>
  <si>
    <t>412642010131</t>
  </si>
  <si>
    <t>513023733688</t>
  </si>
  <si>
    <t>413023330989</t>
  </si>
  <si>
    <t>513023608633</t>
  </si>
  <si>
    <t>413023330996</t>
  </si>
  <si>
    <t>513023734065</t>
  </si>
  <si>
    <t>413023331009</t>
  </si>
  <si>
    <t>413023330407</t>
  </si>
  <si>
    <t>513023728008</t>
  </si>
  <si>
    <t>413023329933</t>
  </si>
  <si>
    <t>413023329843</t>
  </si>
  <si>
    <t>513023733256</t>
  </si>
  <si>
    <t>513050428721</t>
  </si>
  <si>
    <t>510031024143</t>
  </si>
  <si>
    <t>410246200155</t>
  </si>
  <si>
    <t>510031022696</t>
  </si>
  <si>
    <t>510246000145</t>
  </si>
  <si>
    <t>410031816153</t>
  </si>
  <si>
    <t>410031810832</t>
  </si>
  <si>
    <t>410031819447</t>
  </si>
  <si>
    <t>510031013153</t>
  </si>
  <si>
    <t>410031810801</t>
  </si>
  <si>
    <t>410031815640</t>
  </si>
  <si>
    <t>411010826716</t>
  </si>
  <si>
    <t>514084328494</t>
  </si>
  <si>
    <t>014084249312</t>
  </si>
  <si>
    <t>514084597238</t>
  </si>
  <si>
    <t>414310713813</t>
  </si>
  <si>
    <t>410161801027</t>
  </si>
  <si>
    <t>410161801034</t>
  </si>
  <si>
    <t>410161801064</t>
  </si>
  <si>
    <t>410161801070</t>
  </si>
  <si>
    <t>410161801057</t>
  </si>
  <si>
    <t>410161801040</t>
  </si>
  <si>
    <t>513023720749</t>
  </si>
  <si>
    <t>513023720115</t>
  </si>
  <si>
    <t>410031814502</t>
  </si>
  <si>
    <t>410031814498</t>
  </si>
  <si>
    <t>410031810862</t>
  </si>
  <si>
    <t>410031814519</t>
  </si>
  <si>
    <t>413023329523</t>
  </si>
  <si>
    <t>507228121976</t>
  </si>
  <si>
    <t>410264800039</t>
  </si>
  <si>
    <t>410143814970</t>
  </si>
  <si>
    <t>412688510017</t>
  </si>
  <si>
    <t>402120800916</t>
  </si>
  <si>
    <t>501066021714</t>
  </si>
  <si>
    <t>403015263137</t>
  </si>
  <si>
    <t>464221900414</t>
  </si>
  <si>
    <t>462795370018</t>
  </si>
  <si>
    <t>462795370001</t>
  </si>
  <si>
    <t>462795370025</t>
  </si>
  <si>
    <t>452219900170</t>
  </si>
  <si>
    <t>458088100443</t>
  </si>
  <si>
    <t>462843600143</t>
  </si>
  <si>
    <t>554110502949</t>
  </si>
  <si>
    <t>454101900896</t>
  </si>
  <si>
    <t>454110002512</t>
  </si>
  <si>
    <t>454129700087</t>
  </si>
  <si>
    <t>554110508834</t>
  </si>
  <si>
    <t>454110003554</t>
  </si>
  <si>
    <t>462834705015</t>
  </si>
  <si>
    <t>560148003324</t>
  </si>
  <si>
    <t>462076920026</t>
  </si>
  <si>
    <t>462076900118</t>
  </si>
  <si>
    <t>462076900101</t>
  </si>
  <si>
    <t>462076920033</t>
  </si>
  <si>
    <t>462076920002</t>
  </si>
  <si>
    <t>462076920049</t>
  </si>
  <si>
    <t>562076504299</t>
  </si>
  <si>
    <t>462076920019</t>
  </si>
  <si>
    <t>556169233972</t>
  </si>
  <si>
    <t>461051801517</t>
  </si>
  <si>
    <t>460027818201</t>
  </si>
  <si>
    <t>456226600411</t>
  </si>
  <si>
    <t>556226400841</t>
  </si>
  <si>
    <t>456226702160</t>
  </si>
  <si>
    <t>556226400991</t>
  </si>
  <si>
    <t>556226401004</t>
  </si>
  <si>
    <t>456226702229</t>
  </si>
  <si>
    <t>456226702236</t>
  </si>
  <si>
    <t>556226300149</t>
  </si>
  <si>
    <t>462021040245</t>
  </si>
  <si>
    <t>462021040252</t>
  </si>
  <si>
    <t>464593200068</t>
  </si>
  <si>
    <t>462759100602</t>
  </si>
  <si>
    <t>462759100619</t>
  </si>
  <si>
    <t>462991420007</t>
  </si>
  <si>
    <t>464052800291</t>
  </si>
  <si>
    <t>464052800261</t>
  </si>
  <si>
    <t>463028163120</t>
  </si>
  <si>
    <t>563028808112</t>
  </si>
  <si>
    <t>463028161270</t>
  </si>
  <si>
    <t>463028161979</t>
  </si>
  <si>
    <t>463028163137</t>
  </si>
  <si>
    <t>462450400400</t>
  </si>
  <si>
    <t>458314205461</t>
  </si>
  <si>
    <t>453010654134</t>
  </si>
  <si>
    <t>453056508249</t>
  </si>
  <si>
    <t>553056011518</t>
  </si>
  <si>
    <t>451100823254</t>
  </si>
  <si>
    <t>451100823291</t>
  </si>
  <si>
    <t>451100823277</t>
  </si>
  <si>
    <t>451100823247</t>
  </si>
  <si>
    <t>451100823284</t>
  </si>
  <si>
    <t>451100823261</t>
  </si>
  <si>
    <t>461033841931</t>
  </si>
  <si>
    <t>463028161227</t>
  </si>
  <si>
    <t>463028161339</t>
  </si>
  <si>
    <t>463028162072</t>
  </si>
  <si>
    <t>464472600292</t>
  </si>
  <si>
    <t>464687700083</t>
  </si>
  <si>
    <t>461033842443</t>
  </si>
  <si>
    <t>461033842437</t>
  </si>
  <si>
    <t>461033842467</t>
  </si>
  <si>
    <t>461033842450</t>
  </si>
  <si>
    <t>462450400358</t>
  </si>
  <si>
    <t>460036003087</t>
  </si>
  <si>
    <t>460036003070</t>
  </si>
  <si>
    <t>560036055121</t>
  </si>
  <si>
    <t>462450400365</t>
  </si>
  <si>
    <t>462647002950</t>
  </si>
  <si>
    <t>457063205591</t>
  </si>
  <si>
    <t>553104560011</t>
  </si>
  <si>
    <t>463028161441</t>
  </si>
  <si>
    <t>464128914089</t>
  </si>
  <si>
    <t>462478300263</t>
  </si>
  <si>
    <t>464427100035</t>
  </si>
  <si>
    <t>464427100004</t>
  </si>
  <si>
    <t>464427100028</t>
  </si>
  <si>
    <t>464427100011</t>
  </si>
  <si>
    <t>461190006000</t>
  </si>
  <si>
    <t>468612300144</t>
  </si>
  <si>
    <t>464315700129</t>
  </si>
  <si>
    <t>458024940041</t>
  </si>
  <si>
    <t>462021025500</t>
  </si>
  <si>
    <t>451623000936</t>
  </si>
  <si>
    <t>551623212853</t>
  </si>
  <si>
    <t>452170900180</t>
  </si>
  <si>
    <t>452170900173</t>
  </si>
  <si>
    <t>552095213590</t>
  </si>
  <si>
    <t>452095600000</t>
  </si>
  <si>
    <t>461190005750</t>
  </si>
  <si>
    <t>451016821098</t>
  </si>
  <si>
    <t>464191640122</t>
  </si>
  <si>
    <t>462085200254</t>
  </si>
  <si>
    <t>462085200231</t>
  </si>
  <si>
    <t>461190006084</t>
  </si>
  <si>
    <t>454062206058</t>
  </si>
  <si>
    <t>462115624546</t>
  </si>
  <si>
    <t>453010653995</t>
  </si>
  <si>
    <t>464043800343</t>
  </si>
  <si>
    <t>453010263342</t>
  </si>
  <si>
    <t>453010652448</t>
  </si>
  <si>
    <t>553010124158</t>
  </si>
  <si>
    <t>461060801352</t>
  </si>
  <si>
    <t>461060801369</t>
  </si>
  <si>
    <t>458387810002</t>
  </si>
  <si>
    <t>461051801584</t>
  </si>
  <si>
    <t>552125015711</t>
  </si>
  <si>
    <t>552125016165</t>
  </si>
  <si>
    <t>552125015468</t>
  </si>
  <si>
    <t>552125568624</t>
  </si>
  <si>
    <t>552125570160</t>
  </si>
  <si>
    <t>452125900037</t>
  </si>
  <si>
    <t>461211800026</t>
  </si>
  <si>
    <t>464258923889</t>
  </si>
  <si>
    <t>464490500469</t>
  </si>
  <si>
    <t>458284100065</t>
  </si>
  <si>
    <t>455171502115</t>
  </si>
  <si>
    <t>551025203595</t>
  </si>
  <si>
    <t>551445303297</t>
  </si>
  <si>
    <t>451427210034</t>
  </si>
  <si>
    <t>564258570511</t>
  </si>
  <si>
    <t>562179513713</t>
  </si>
  <si>
    <t>461033839987</t>
  </si>
  <si>
    <t>561033103717</t>
  </si>
  <si>
    <t>464687700105</t>
  </si>
  <si>
    <t>551294204500</t>
  </si>
  <si>
    <t>553010147888</t>
  </si>
  <si>
    <t>453010653757</t>
  </si>
  <si>
    <t>453010653764</t>
  </si>
  <si>
    <t>453010654164</t>
  </si>
  <si>
    <t>564306235297</t>
  </si>
  <si>
    <t>464780491112</t>
  </si>
  <si>
    <t>462263720032</t>
  </si>
  <si>
    <t>462834705052</t>
  </si>
  <si>
    <t>462834704995</t>
  </si>
  <si>
    <t>462834705171</t>
  </si>
  <si>
    <t>462834705165</t>
  </si>
  <si>
    <t>462834705099</t>
  </si>
  <si>
    <t>462834705141</t>
  </si>
  <si>
    <t>462834705104</t>
  </si>
  <si>
    <t>462834705069</t>
  </si>
  <si>
    <t>462834705158</t>
  </si>
  <si>
    <t>462834705075</t>
  </si>
  <si>
    <t>461015827137</t>
  </si>
  <si>
    <t>563082104739</t>
  </si>
  <si>
    <t>463064610037</t>
  </si>
  <si>
    <t>452059719734</t>
  </si>
  <si>
    <t>461181206126</t>
  </si>
  <si>
    <t>463082420033</t>
  </si>
  <si>
    <t>451212510027</t>
  </si>
  <si>
    <t>462254200183</t>
  </si>
  <si>
    <t>454062205896</t>
  </si>
  <si>
    <t>464687700136</t>
  </si>
  <si>
    <t>452068200281</t>
  </si>
  <si>
    <t>461015827575</t>
  </si>
  <si>
    <t>451203600258</t>
  </si>
  <si>
    <t>456011406416</t>
  </si>
  <si>
    <t>554044509961</t>
  </si>
  <si>
    <t>454044300203</t>
  </si>
  <si>
    <t>454044300168</t>
  </si>
  <si>
    <t>554044514120</t>
  </si>
  <si>
    <t>453010280018</t>
  </si>
  <si>
    <t>464397920061</t>
  </si>
  <si>
    <t>451016821051</t>
  </si>
  <si>
    <t>551016011566</t>
  </si>
  <si>
    <t>462179900356</t>
  </si>
  <si>
    <t>462179900363</t>
  </si>
  <si>
    <t>562889108778</t>
  </si>
  <si>
    <t>463028164028</t>
  </si>
  <si>
    <t>463028106524</t>
  </si>
  <si>
    <t>463028164846</t>
  </si>
  <si>
    <t>451249110687</t>
  </si>
  <si>
    <t>451249110694</t>
  </si>
  <si>
    <t>464173520148</t>
  </si>
  <si>
    <t>462227020039</t>
  </si>
  <si>
    <t>463019300978</t>
  </si>
  <si>
    <t>463019300859</t>
  </si>
  <si>
    <t>463019300842</t>
  </si>
  <si>
    <t>562562304169</t>
  </si>
  <si>
    <t>564016119941</t>
  </si>
  <si>
    <t>464566700228</t>
  </si>
  <si>
    <t>456057340035</t>
  </si>
  <si>
    <t>456057340028</t>
  </si>
  <si>
    <t>556057511208</t>
  </si>
  <si>
    <t>464342600296</t>
  </si>
  <si>
    <t>464128714806</t>
  </si>
  <si>
    <t>462384820060</t>
  </si>
  <si>
    <t>561190055906</t>
  </si>
  <si>
    <t>461190005968</t>
  </si>
  <si>
    <t>461190006256</t>
  </si>
  <si>
    <t>562982007066</t>
  </si>
  <si>
    <t>461033838618</t>
  </si>
  <si>
    <t>452189101012</t>
  </si>
  <si>
    <t>456057322013</t>
  </si>
  <si>
    <t>462414900205</t>
  </si>
  <si>
    <t>459012745268</t>
  </si>
  <si>
    <t>459012745274</t>
  </si>
  <si>
    <t>455023100144</t>
  </si>
  <si>
    <t>460054800490</t>
  </si>
  <si>
    <t>463028162884</t>
  </si>
  <si>
    <t>463028162877</t>
  </si>
  <si>
    <t>462302400852</t>
  </si>
  <si>
    <t>464472600367</t>
  </si>
  <si>
    <t>464472600433</t>
  </si>
  <si>
    <t>557344052548</t>
  </si>
  <si>
    <t>457344003201</t>
  </si>
  <si>
    <t>457063210027</t>
  </si>
  <si>
    <t>463028161308</t>
  </si>
  <si>
    <t>462861700107</t>
  </si>
  <si>
    <t>563028610330</t>
  </si>
  <si>
    <t>463028164318</t>
  </si>
  <si>
    <t>551034203691</t>
  </si>
  <si>
    <t>463091600039</t>
  </si>
  <si>
    <t>463091600022</t>
  </si>
  <si>
    <t>463028163321</t>
  </si>
  <si>
    <t>462384820009</t>
  </si>
  <si>
    <t>462834835001</t>
  </si>
  <si>
    <t>464342902730</t>
  </si>
  <si>
    <t>464342902723</t>
  </si>
  <si>
    <t>462115640106</t>
  </si>
  <si>
    <t>464016801945</t>
  </si>
  <si>
    <t>463028161382</t>
  </si>
  <si>
    <t>464182303541</t>
  </si>
  <si>
    <t>463055100085</t>
  </si>
  <si>
    <t>451605100022</t>
  </si>
  <si>
    <t>462209800258</t>
  </si>
  <si>
    <t>462209800323</t>
  </si>
  <si>
    <t>462209800330</t>
  </si>
  <si>
    <t>462209800309</t>
  </si>
  <si>
    <t>462209800288</t>
  </si>
  <si>
    <t>462209800316</t>
  </si>
  <si>
    <t>462209800295</t>
  </si>
  <si>
    <t>462209800265</t>
  </si>
  <si>
    <t>462209800271</t>
  </si>
  <si>
    <t>461042101068</t>
  </si>
  <si>
    <t>463028161435</t>
  </si>
  <si>
    <t>553010132965</t>
  </si>
  <si>
    <t>453010654021</t>
  </si>
  <si>
    <t>553010132787</t>
  </si>
  <si>
    <t>453010654014</t>
  </si>
  <si>
    <t>462106622406</t>
  </si>
  <si>
    <t>Dec-19's RLB</t>
  </si>
  <si>
    <t>Simgood Pte Ltd</t>
  </si>
  <si>
    <t>Cipta Briquettes Sdn. Bhd.</t>
  </si>
  <si>
    <t>Hst Trading Sdn Bhd</t>
  </si>
  <si>
    <t>Htw Maju Sdn Bhd</t>
  </si>
  <si>
    <t>Speed Packaging (M) Sdn Bhd</t>
  </si>
  <si>
    <t>Restoran Osman (Jb) Sdn Bhd</t>
  </si>
  <si>
    <t>First Return Sdn Bhd</t>
  </si>
  <si>
    <t>Agrosegar Sdn Bhd</t>
  </si>
  <si>
    <t>Gs Auto Tech Sdn.Bhd.</t>
  </si>
  <si>
    <t>Alor Setar BC</t>
  </si>
  <si>
    <t>Ng Ah Kek Sawmill Sdn Bhd</t>
  </si>
  <si>
    <t>Tsl Plastic Manufacturing Sdn Bhd</t>
  </si>
  <si>
    <t>Prai BC</t>
  </si>
  <si>
    <t>Utas Travel &amp; Tours Sdn Bhd</t>
  </si>
  <si>
    <t>Vinatech Engineering Sdn Bhd</t>
  </si>
  <si>
    <t>Kampar Desa Aman Petrol Station Sdn Bhd</t>
  </si>
  <si>
    <t>Laksamana Builders Sdn Bhd</t>
  </si>
  <si>
    <t>Ipoh BC</t>
  </si>
  <si>
    <t>Pembinaan Marwan Sdn Bhd</t>
  </si>
  <si>
    <t>Yly Sdn Bhd</t>
  </si>
  <si>
    <t>Ehs Food Industries Sdn Bhd</t>
  </si>
  <si>
    <t>Batu Pahat BC</t>
  </si>
  <si>
    <t>Medini Boulevard Sdn Bhd</t>
  </si>
  <si>
    <t>Pasar Segar Ysl Sdn. Bhd.</t>
  </si>
  <si>
    <t>K C Goh Development Sdn Bhd</t>
  </si>
  <si>
    <t>Syarikat Kilang Papan Chin Guan Sdn Bhd</t>
  </si>
  <si>
    <t>Sbm &amp; Brothers Trading Sdn Bhd</t>
  </si>
  <si>
    <t>Kampar Jaya Development Sdn Bhd</t>
  </si>
  <si>
    <t>Azam Armada Security Sdn. Bhd.</t>
  </si>
  <si>
    <t>Jing Dai Marketing Sdn Bhd</t>
  </si>
  <si>
    <t>Karamunsing BC</t>
  </si>
  <si>
    <t>Song Lin Agri Horti Sdn Bhd</t>
  </si>
  <si>
    <t>Najamas Sdn Bhd</t>
  </si>
  <si>
    <t>Shar Associates Sdn Bhd</t>
  </si>
  <si>
    <t>511065558097</t>
  </si>
  <si>
    <t>402063249936</t>
  </si>
  <si>
    <t>402063249942</t>
  </si>
  <si>
    <t>411065836245</t>
  </si>
  <si>
    <t>411065836252</t>
  </si>
  <si>
    <t>508270108050</t>
  </si>
  <si>
    <t>508270109032</t>
  </si>
  <si>
    <t>508270106127</t>
  </si>
  <si>
    <t>408270600255</t>
  </si>
  <si>
    <t>408270600306</t>
  </si>
  <si>
    <t>410143812651</t>
  </si>
  <si>
    <t>406070812750</t>
  </si>
  <si>
    <t>406070812921</t>
  </si>
  <si>
    <t>406203600328</t>
  </si>
  <si>
    <t>501440135004</t>
  </si>
  <si>
    <t>008010714019</t>
  </si>
  <si>
    <t>708010800023</t>
  </si>
  <si>
    <t>708010800046</t>
  </si>
  <si>
    <t>708010800053</t>
  </si>
  <si>
    <t>708010800030</t>
  </si>
  <si>
    <t>405055723711</t>
  </si>
  <si>
    <t>405055723728</t>
  </si>
  <si>
    <t>407095509877</t>
  </si>
  <si>
    <t>407095510312</t>
  </si>
  <si>
    <t>407095509221</t>
  </si>
  <si>
    <t>507095669113</t>
  </si>
  <si>
    <t>462731900024</t>
  </si>
  <si>
    <t>462731900031</t>
  </si>
  <si>
    <t>451203600733</t>
  </si>
  <si>
    <t>555050115938</t>
  </si>
  <si>
    <t>456208600681</t>
  </si>
  <si>
    <t>454044300151</t>
  </si>
  <si>
    <t>454044300144</t>
  </si>
  <si>
    <t>451333400301</t>
  </si>
  <si>
    <t>551333537590</t>
  </si>
  <si>
    <t>Genting Citra Sdn Bhd</t>
  </si>
  <si>
    <t>Mohamed Meera Sahib (M) Sdn Bhd</t>
  </si>
  <si>
    <t>Btc Impex Sdn Bhd</t>
  </si>
  <si>
    <t>Fatima Corporation Sdn Bhd</t>
  </si>
  <si>
    <t>Gabungan Majumas Sdn Bhd</t>
  </si>
  <si>
    <t>414196622102</t>
  </si>
  <si>
    <t>512334322165</t>
  </si>
  <si>
    <t>407394100066</t>
  </si>
  <si>
    <t>469963000082</t>
  </si>
  <si>
    <t>469963000128</t>
  </si>
  <si>
    <t>460036821427</t>
  </si>
  <si>
    <t>462405200879</t>
  </si>
  <si>
    <t>Yongnam Engineering &amp; Construction Sdn B</t>
  </si>
  <si>
    <t>Yongnam Engineering Sdn Bhd</t>
  </si>
  <si>
    <t>Sejati Nursery Sdn Bhd</t>
  </si>
  <si>
    <t>401600100026</t>
  </si>
  <si>
    <t>401600100019</t>
  </si>
  <si>
    <t>401600100033</t>
  </si>
  <si>
    <t>461211800390</t>
  </si>
  <si>
    <t>Twinland Resources Sdn Bhd</t>
  </si>
  <si>
    <t>Bmg Global Sdn. Bhd.</t>
  </si>
  <si>
    <t>504085144537</t>
  </si>
  <si>
    <t>Goodway Rubber Industries Sdn Bhd</t>
  </si>
  <si>
    <t>Big Wheel Green Tyres Sdn Bhd</t>
  </si>
  <si>
    <t>412745910088</t>
  </si>
  <si>
    <t>408065820086</t>
  </si>
  <si>
    <t>411038841926</t>
  </si>
  <si>
    <t>407228010148</t>
  </si>
  <si>
    <t>408289110077</t>
  </si>
  <si>
    <t>404124710062</t>
  </si>
  <si>
    <t>404067210289</t>
  </si>
  <si>
    <t>408298710146</t>
  </si>
  <si>
    <t>407415310033</t>
  </si>
  <si>
    <t>411234701340</t>
  </si>
  <si>
    <t>405103300464</t>
  </si>
  <si>
    <t>404021520225</t>
  </si>
  <si>
    <t>412503210028</t>
  </si>
  <si>
    <t>414114341317</t>
  </si>
  <si>
    <t>411065836334</t>
  </si>
  <si>
    <t>411122705155</t>
  </si>
  <si>
    <t>408177620072</t>
  </si>
  <si>
    <t>411177209681</t>
  </si>
  <si>
    <t>408300210033</t>
  </si>
  <si>
    <t>411177209698</t>
  </si>
  <si>
    <t>401338410017</t>
  </si>
  <si>
    <t>411065836340</t>
  </si>
  <si>
    <t>408225810213</t>
  </si>
  <si>
    <t>408168930045</t>
  </si>
  <si>
    <t>410143816092</t>
  </si>
  <si>
    <t>412307410060</t>
  </si>
  <si>
    <t>404067210272</t>
  </si>
  <si>
    <t>411038842042</t>
  </si>
  <si>
    <t>408029930259</t>
  </si>
  <si>
    <t>404124710085</t>
  </si>
  <si>
    <t>412642010213</t>
  </si>
  <si>
    <t>412745910071</t>
  </si>
  <si>
    <t>411177209710</t>
  </si>
  <si>
    <t>408056940063</t>
  </si>
  <si>
    <t>414208050035</t>
  </si>
  <si>
    <t>411177209734</t>
  </si>
  <si>
    <t>407228010132</t>
  </si>
  <si>
    <t>414271901089</t>
  </si>
  <si>
    <t>412437110009</t>
  </si>
  <si>
    <t>411010831121</t>
  </si>
  <si>
    <t>407170610027</t>
  </si>
  <si>
    <t>458118810002</t>
  </si>
  <si>
    <t>454110220031</t>
  </si>
  <si>
    <t>463019100080</t>
  </si>
  <si>
    <t>461239801959</t>
  </si>
  <si>
    <t>462263720151</t>
  </si>
  <si>
    <t>461051802222</t>
  </si>
  <si>
    <t>452059730090</t>
  </si>
  <si>
    <t>458024940117</t>
  </si>
  <si>
    <t>455108320003</t>
  </si>
  <si>
    <t>455108300624</t>
  </si>
  <si>
    <t>452107010078</t>
  </si>
  <si>
    <t>454062210227</t>
  </si>
  <si>
    <t>452107010062</t>
  </si>
  <si>
    <t>456057340065</t>
  </si>
  <si>
    <t>451605210035</t>
  </si>
  <si>
    <t>452022610301</t>
  </si>
  <si>
    <t>456011420156</t>
  </si>
  <si>
    <t>464427100088</t>
  </si>
  <si>
    <t>462759120072</t>
  </si>
  <si>
    <t>455126520037</t>
  </si>
  <si>
    <t>457380010011</t>
  </si>
  <si>
    <t>555108002167</t>
  </si>
  <si>
    <t>463019100073</t>
  </si>
  <si>
    <t>451061210143</t>
  </si>
  <si>
    <t>454053210033</t>
  </si>
  <si>
    <t>451445210024</t>
  </si>
  <si>
    <t>458387810033</t>
  </si>
  <si>
    <t>451285010018</t>
  </si>
  <si>
    <t>461051802215</t>
  </si>
  <si>
    <t>457344010016</t>
  </si>
  <si>
    <t>463028180300</t>
  </si>
  <si>
    <t>451267510067</t>
  </si>
  <si>
    <t>461284801217</t>
  </si>
  <si>
    <t>451427210087</t>
  </si>
  <si>
    <t>457018220055</t>
  </si>
  <si>
    <t>464388420000</t>
  </si>
  <si>
    <t>458284110015</t>
  </si>
  <si>
    <t>462058920059</t>
  </si>
  <si>
    <t>452022610273</t>
  </si>
  <si>
    <t>461127802262</t>
  </si>
  <si>
    <t>452107010085</t>
  </si>
  <si>
    <t>461181206617</t>
  </si>
  <si>
    <t>451100830039</t>
  </si>
  <si>
    <t>453010670097</t>
  </si>
  <si>
    <t>458181910013</t>
  </si>
  <si>
    <t>462973470156</t>
  </si>
  <si>
    <t>461284801254</t>
  </si>
  <si>
    <t>454062210203</t>
  </si>
  <si>
    <t>456075810027</t>
  </si>
  <si>
    <t>457063210176</t>
  </si>
  <si>
    <t>460193800956</t>
  </si>
  <si>
    <t>464128924619</t>
  </si>
  <si>
    <t>456048710059</t>
  </si>
  <si>
    <t>462666320020</t>
  </si>
  <si>
    <t>456011420149</t>
  </si>
  <si>
    <t>454062210210</t>
  </si>
  <si>
    <t>451137210040</t>
  </si>
  <si>
    <t>461033842638</t>
  </si>
  <si>
    <t>461015831134</t>
  </si>
  <si>
    <t>460036003941</t>
  </si>
  <si>
    <t>453029010077</t>
  </si>
  <si>
    <t>464089500208</t>
  </si>
  <si>
    <t>460036003928</t>
  </si>
  <si>
    <t>454062210234</t>
  </si>
  <si>
    <t>460148806094</t>
  </si>
  <si>
    <t>458024940124</t>
  </si>
  <si>
    <t>456048710042</t>
  </si>
  <si>
    <t>464137800106</t>
  </si>
  <si>
    <t>463028180296</t>
  </si>
  <si>
    <t>457175610046</t>
  </si>
  <si>
    <t>410143816114</t>
  </si>
  <si>
    <t>411177209770</t>
  </si>
  <si>
    <t>407059410055</t>
  </si>
  <si>
    <t>411234701476</t>
  </si>
  <si>
    <t>411234701460</t>
  </si>
  <si>
    <t>414365800633</t>
  </si>
  <si>
    <t>410077810598</t>
  </si>
  <si>
    <t>414169830263</t>
  </si>
  <si>
    <t>408412910014</t>
  </si>
  <si>
    <t>410291701157</t>
  </si>
  <si>
    <t>411289801515</t>
  </si>
  <si>
    <t>411289801508</t>
  </si>
  <si>
    <t>411065836357</t>
  </si>
  <si>
    <t>412781910054</t>
  </si>
  <si>
    <t>411234701334</t>
  </si>
  <si>
    <t>411010831181</t>
  </si>
  <si>
    <t>404049350047</t>
  </si>
  <si>
    <t>410077810716</t>
  </si>
  <si>
    <t>411038842101</t>
  </si>
  <si>
    <t>401217110013</t>
  </si>
  <si>
    <t>411038842132</t>
  </si>
  <si>
    <t>411038842148</t>
  </si>
  <si>
    <t>408382810073</t>
  </si>
  <si>
    <t>410077810574</t>
  </si>
  <si>
    <t>411056825640</t>
  </si>
  <si>
    <t>410198801722</t>
  </si>
  <si>
    <t>411234701327</t>
  </si>
  <si>
    <t>411122705162</t>
  </si>
  <si>
    <t>411038842072</t>
  </si>
  <si>
    <t>407228010155</t>
  </si>
  <si>
    <t>401048850055</t>
  </si>
  <si>
    <t>401123020073</t>
  </si>
  <si>
    <t>411234701394</t>
  </si>
  <si>
    <t>411234701387</t>
  </si>
  <si>
    <t>411056825664</t>
  </si>
  <si>
    <t>411056825670</t>
  </si>
  <si>
    <t>414879710364</t>
  </si>
  <si>
    <t>407406710087</t>
  </si>
  <si>
    <t>411113814388</t>
  </si>
  <si>
    <t>411113814371</t>
  </si>
  <si>
    <t>411168800372</t>
  </si>
  <si>
    <t>411289801494</t>
  </si>
  <si>
    <t>412389810075</t>
  </si>
  <si>
    <t>410143816144</t>
  </si>
  <si>
    <t>402072120049</t>
  </si>
  <si>
    <t>412222004703</t>
  </si>
  <si>
    <t>412222004698</t>
  </si>
  <si>
    <t>411289801539</t>
  </si>
  <si>
    <t>411289801522</t>
  </si>
  <si>
    <t>414235816280</t>
  </si>
  <si>
    <t>411234701364</t>
  </si>
  <si>
    <t>412147620049</t>
  </si>
  <si>
    <t>412558910010</t>
  </si>
  <si>
    <t>401132830141</t>
  </si>
  <si>
    <t>412174910109</t>
  </si>
  <si>
    <t>408412910021</t>
  </si>
  <si>
    <t>411038842118</t>
  </si>
  <si>
    <t>411038842125</t>
  </si>
  <si>
    <t>410143816151</t>
  </si>
  <si>
    <t>412455410229</t>
  </si>
  <si>
    <t>411122705185</t>
  </si>
  <si>
    <t>411122705192</t>
  </si>
  <si>
    <t>414365800580</t>
  </si>
  <si>
    <t>411177209787</t>
  </si>
  <si>
    <t>414150216425</t>
  </si>
  <si>
    <t>462218720006</t>
  </si>
  <si>
    <t>451276210051</t>
  </si>
  <si>
    <t>455041820078</t>
  </si>
  <si>
    <t>458024940147</t>
  </si>
  <si>
    <t>452022610318</t>
  </si>
  <si>
    <t>452059722348</t>
  </si>
  <si>
    <t>464593200134</t>
  </si>
  <si>
    <t>460166204171</t>
  </si>
  <si>
    <t>451043210204</t>
  </si>
  <si>
    <t>463028180317</t>
  </si>
  <si>
    <t>451427210094</t>
  </si>
  <si>
    <t>461051802340</t>
  </si>
  <si>
    <t>461051802334</t>
  </si>
  <si>
    <t>460036003988</t>
  </si>
  <si>
    <t>453010670102</t>
  </si>
  <si>
    <t>464593200140</t>
  </si>
  <si>
    <t>461051802310</t>
  </si>
  <si>
    <t>461051802327</t>
  </si>
  <si>
    <t>458220805993</t>
  </si>
  <si>
    <t>461172203728</t>
  </si>
  <si>
    <t>457241220111</t>
  </si>
  <si>
    <t>454053210049</t>
  </si>
  <si>
    <t>452107010107</t>
  </si>
  <si>
    <t>460166204141</t>
  </si>
  <si>
    <t>461015831140</t>
  </si>
  <si>
    <t>451191910108</t>
  </si>
  <si>
    <t>461181206647</t>
  </si>
  <si>
    <t>451043210211</t>
  </si>
  <si>
    <t>457090520053</t>
  </si>
  <si>
    <t>452059730105</t>
  </si>
  <si>
    <t>451043210182</t>
  </si>
  <si>
    <t>464481610353</t>
  </si>
  <si>
    <t>458060810044</t>
  </si>
  <si>
    <t>461181206677</t>
  </si>
  <si>
    <t>454026210036</t>
  </si>
  <si>
    <t>453056510039</t>
  </si>
  <si>
    <t>458248010009</t>
  </si>
  <si>
    <t>455014420215</t>
  </si>
  <si>
    <t>461181206631</t>
  </si>
  <si>
    <t>461239801972</t>
  </si>
  <si>
    <t>458024940131</t>
  </si>
  <si>
    <t>457241220099</t>
  </si>
  <si>
    <t>453104230042</t>
  </si>
  <si>
    <t>451418370080</t>
  </si>
  <si>
    <t>464753900075</t>
  </si>
  <si>
    <t>451203610067</t>
  </si>
  <si>
    <t>464490810460</t>
  </si>
  <si>
    <t>457241220104</t>
  </si>
  <si>
    <t>461284801284</t>
  </si>
  <si>
    <t>451061210173</t>
  </si>
  <si>
    <t>464016811778</t>
  </si>
  <si>
    <t>452107010092</t>
  </si>
  <si>
    <t>451016210118</t>
  </si>
  <si>
    <t>451043210175</t>
  </si>
  <si>
    <t>451212510070</t>
  </si>
  <si>
    <t>453056510022</t>
  </si>
  <si>
    <t>452125910017</t>
  </si>
  <si>
    <t>458042410017</t>
  </si>
  <si>
    <t>464249918314</t>
  </si>
  <si>
    <t>464324700367</t>
  </si>
  <si>
    <t>457054410076</t>
  </si>
  <si>
    <t>464230805301</t>
  </si>
  <si>
    <t>461284801261</t>
  </si>
  <si>
    <t>457401710025</t>
  </si>
  <si>
    <t>451061210150</t>
  </si>
  <si>
    <t>460072719490</t>
  </si>
  <si>
    <t>454080210099</t>
  </si>
  <si>
    <t>451025210028</t>
  </si>
  <si>
    <t>454062210264</t>
  </si>
  <si>
    <t>451128730040</t>
  </si>
  <si>
    <t>457102010029</t>
  </si>
  <si>
    <t>451333410045</t>
  </si>
  <si>
    <t>461136800634</t>
  </si>
  <si>
    <t>462740920096</t>
  </si>
  <si>
    <t>469972810016</t>
  </si>
  <si>
    <t>458172620027</t>
  </si>
  <si>
    <t>469963010049</t>
  </si>
  <si>
    <t>451137210064</t>
  </si>
  <si>
    <t>462526230066</t>
  </si>
  <si>
    <t>461079911280</t>
  </si>
  <si>
    <t>451267510073</t>
  </si>
  <si>
    <t>454062210270</t>
  </si>
  <si>
    <t>458314210052</t>
  </si>
  <si>
    <t>453010670126</t>
  </si>
  <si>
    <t>461127802337</t>
  </si>
  <si>
    <t>464221900297</t>
  </si>
  <si>
    <t>456226610096</t>
  </si>
  <si>
    <t>464098910305</t>
  </si>
  <si>
    <t>464801800092</t>
  </si>
  <si>
    <t>460148806176</t>
  </si>
  <si>
    <t>456169120086</t>
  </si>
  <si>
    <t>454062210257</t>
  </si>
  <si>
    <t>464445800098</t>
  </si>
  <si>
    <t>451427210116</t>
  </si>
  <si>
    <t>458172620040</t>
  </si>
  <si>
    <t>461033842644</t>
  </si>
  <si>
    <t>451137210057</t>
  </si>
  <si>
    <t>451137210070</t>
  </si>
  <si>
    <t>Alif Utama Haqiqi Sdn Bhd</t>
  </si>
  <si>
    <t>414543202302</t>
  </si>
  <si>
    <t>414440710391</t>
  </si>
  <si>
    <t>412455410236</t>
  </si>
  <si>
    <t>404067210296</t>
  </si>
  <si>
    <t>411065836370</t>
  </si>
  <si>
    <t>411065836364</t>
  </si>
  <si>
    <t>401066840080</t>
  </si>
  <si>
    <t>411065836387</t>
  </si>
  <si>
    <t>407031310204</t>
  </si>
  <si>
    <t>411065836394</t>
  </si>
  <si>
    <t>414048813196</t>
  </si>
  <si>
    <t>414440710406</t>
  </si>
  <si>
    <t>401534610065</t>
  </si>
  <si>
    <t>407107720068</t>
  </si>
  <si>
    <t>411186209874</t>
  </si>
  <si>
    <t>411186209881</t>
  </si>
  <si>
    <t>411186209934</t>
  </si>
  <si>
    <t>411186209927</t>
  </si>
  <si>
    <t>414048813159</t>
  </si>
  <si>
    <t>410031821533</t>
  </si>
  <si>
    <t>411010831198</t>
  </si>
  <si>
    <t>412464220018</t>
  </si>
  <si>
    <t>401048850048</t>
  </si>
  <si>
    <t>407125410012</t>
  </si>
  <si>
    <t>411056825804</t>
  </si>
  <si>
    <t>411056825790</t>
  </si>
  <si>
    <t>401066840097</t>
  </si>
  <si>
    <t>411029129653</t>
  </si>
  <si>
    <t>411029129646</t>
  </si>
  <si>
    <t>407170610034</t>
  </si>
  <si>
    <t>401422120052</t>
  </si>
  <si>
    <t>401208620025</t>
  </si>
  <si>
    <t>408140710031</t>
  </si>
  <si>
    <t>411234701357</t>
  </si>
  <si>
    <t>412781910061</t>
  </si>
  <si>
    <t>404021520248</t>
  </si>
  <si>
    <t>411177209815</t>
  </si>
  <si>
    <t>411056825716</t>
  </si>
  <si>
    <t>411056825709</t>
  </si>
  <si>
    <t>411056825776</t>
  </si>
  <si>
    <t>411056825783</t>
  </si>
  <si>
    <t>407134410042</t>
  </si>
  <si>
    <t>402027620105</t>
  </si>
  <si>
    <t>411186209851</t>
  </si>
  <si>
    <t>411186209868</t>
  </si>
  <si>
    <t>414208050041</t>
  </si>
  <si>
    <t>410068807538</t>
  </si>
  <si>
    <t>411047813082</t>
  </si>
  <si>
    <t>410095804441</t>
  </si>
  <si>
    <t>410095804404</t>
  </si>
  <si>
    <t>411038842268</t>
  </si>
  <si>
    <t>408029930300</t>
  </si>
  <si>
    <t>411038841933</t>
  </si>
  <si>
    <t>411038842155</t>
  </si>
  <si>
    <t>412400330004</t>
  </si>
  <si>
    <t>407040110102</t>
  </si>
  <si>
    <t>404067210300</t>
  </si>
  <si>
    <t>411056825760</t>
  </si>
  <si>
    <t>411234701416</t>
  </si>
  <si>
    <t>411038842244</t>
  </si>
  <si>
    <t>411177209808</t>
  </si>
  <si>
    <t>411177209852</t>
  </si>
  <si>
    <t>411177209845</t>
  </si>
  <si>
    <t>401543210027</t>
  </si>
  <si>
    <t>408029930296</t>
  </si>
  <si>
    <t>411056825723</t>
  </si>
  <si>
    <t>411056825730</t>
  </si>
  <si>
    <t>414477912956</t>
  </si>
  <si>
    <t>411038842192</t>
  </si>
  <si>
    <t>411038842207</t>
  </si>
  <si>
    <t>404049350054</t>
  </si>
  <si>
    <t>411113814400</t>
  </si>
  <si>
    <t>411113814417</t>
  </si>
  <si>
    <t>411234701490</t>
  </si>
  <si>
    <t>411234701483</t>
  </si>
  <si>
    <t>412053910043</t>
  </si>
  <si>
    <t>412053910050</t>
  </si>
  <si>
    <t>414048813218</t>
  </si>
  <si>
    <t>401123020080</t>
  </si>
  <si>
    <t>412026030192</t>
  </si>
  <si>
    <t>411177209703</t>
  </si>
  <si>
    <t>411177209822</t>
  </si>
  <si>
    <t>414785900490</t>
  </si>
  <si>
    <t>411122705221</t>
  </si>
  <si>
    <t>411122705214</t>
  </si>
  <si>
    <t>408412910044</t>
  </si>
  <si>
    <t>412905810073</t>
  </si>
  <si>
    <t>411038842238</t>
  </si>
  <si>
    <t>411038842221</t>
  </si>
  <si>
    <t>408225810237</t>
  </si>
  <si>
    <t>411113814431</t>
  </si>
  <si>
    <t>407161610132</t>
  </si>
  <si>
    <t>414048813189</t>
  </si>
  <si>
    <t>411038842178</t>
  </si>
  <si>
    <t>411038842185</t>
  </si>
  <si>
    <t>410198801752</t>
  </si>
  <si>
    <t>412035930012</t>
  </si>
  <si>
    <t>412343720029</t>
  </si>
  <si>
    <t>401422120039</t>
  </si>
  <si>
    <t>401422120045</t>
  </si>
  <si>
    <t>411038842059</t>
  </si>
  <si>
    <t>411038842162</t>
  </si>
  <si>
    <t>411038842214</t>
  </si>
  <si>
    <t>414329701067</t>
  </si>
  <si>
    <t>411234701370</t>
  </si>
  <si>
    <t>410031821526</t>
  </si>
  <si>
    <t>412688510024</t>
  </si>
  <si>
    <t>414048813201</t>
  </si>
  <si>
    <t>407107720081</t>
  </si>
  <si>
    <t>408412910038</t>
  </si>
  <si>
    <t>414048813172</t>
  </si>
  <si>
    <t>411289801440</t>
  </si>
  <si>
    <t>411289801545</t>
  </si>
  <si>
    <t>411234701409</t>
  </si>
  <si>
    <t>414271901096</t>
  </si>
  <si>
    <t>411010831240</t>
  </si>
  <si>
    <t>411010831257</t>
  </si>
  <si>
    <t>411056825687</t>
  </si>
  <si>
    <t>411056825694</t>
  </si>
  <si>
    <t>411177209869</t>
  </si>
  <si>
    <t>411177209875</t>
  </si>
  <si>
    <t>411177209727</t>
  </si>
  <si>
    <t>414048813166</t>
  </si>
  <si>
    <t>411056825746</t>
  </si>
  <si>
    <t>411056825753</t>
  </si>
  <si>
    <t>411122705207</t>
  </si>
  <si>
    <t>411038842251</t>
  </si>
  <si>
    <t>414093910316</t>
  </si>
  <si>
    <t>412679110019</t>
  </si>
  <si>
    <t>411177209740</t>
  </si>
  <si>
    <t>410013812738</t>
  </si>
  <si>
    <t>404085510110</t>
  </si>
  <si>
    <t>411038842319</t>
  </si>
  <si>
    <t>411038842302</t>
  </si>
  <si>
    <t>411038842281</t>
  </si>
  <si>
    <t>411038842298</t>
  </si>
  <si>
    <t>414440710377</t>
  </si>
  <si>
    <t>411177209882</t>
  </si>
  <si>
    <t>404021520232</t>
  </si>
  <si>
    <t>414011621562</t>
  </si>
  <si>
    <t>461239802052</t>
  </si>
  <si>
    <t>461284801372</t>
  </si>
  <si>
    <t>461284801366</t>
  </si>
  <si>
    <t>451061210197</t>
  </si>
  <si>
    <t>451427210109</t>
  </si>
  <si>
    <t>462085450113</t>
  </si>
  <si>
    <t>454062210308</t>
  </si>
  <si>
    <t>458024940161</t>
  </si>
  <si>
    <t>462508220040</t>
  </si>
  <si>
    <t>458202910013</t>
  </si>
  <si>
    <t>460027812577</t>
  </si>
  <si>
    <t>451418370097</t>
  </si>
  <si>
    <t>464061913395</t>
  </si>
  <si>
    <t>451043210258</t>
  </si>
  <si>
    <t>454026210059</t>
  </si>
  <si>
    <t>451137210094</t>
  </si>
  <si>
    <t>453038140063</t>
  </si>
  <si>
    <t>451043210265</t>
  </si>
  <si>
    <t>454044310036</t>
  </si>
  <si>
    <t>461284801342</t>
  </si>
  <si>
    <t>464191640152</t>
  </si>
  <si>
    <t>451034810052</t>
  </si>
  <si>
    <t>460027812531</t>
  </si>
  <si>
    <t>464061913400</t>
  </si>
  <si>
    <t>457139610012</t>
  </si>
  <si>
    <t>455041820092</t>
  </si>
  <si>
    <t>451137210087</t>
  </si>
  <si>
    <t>462786920016</t>
  </si>
  <si>
    <t>451089210043</t>
  </si>
  <si>
    <t>461060801732</t>
  </si>
  <si>
    <t>461060801725</t>
  </si>
  <si>
    <t>458118810019</t>
  </si>
  <si>
    <t>464128924626</t>
  </si>
  <si>
    <t>461118806799</t>
  </si>
  <si>
    <t>461118806782</t>
  </si>
  <si>
    <t>461284801396</t>
  </si>
  <si>
    <t>461033842734</t>
  </si>
  <si>
    <t>451342610024</t>
  </si>
  <si>
    <t>451034810069</t>
  </si>
  <si>
    <t>452022610325</t>
  </si>
  <si>
    <t>451427210130</t>
  </si>
  <si>
    <t>461033842621</t>
  </si>
  <si>
    <t>461033842727</t>
  </si>
  <si>
    <t>461181206713</t>
  </si>
  <si>
    <t>461181206706</t>
  </si>
  <si>
    <t>458127110005</t>
  </si>
  <si>
    <t>464427100095</t>
  </si>
  <si>
    <t>458163930006</t>
  </si>
  <si>
    <t>463019100097</t>
  </si>
  <si>
    <t>461136800664</t>
  </si>
  <si>
    <t>461136800657</t>
  </si>
  <si>
    <t>455014420222</t>
  </si>
  <si>
    <t>461127802350</t>
  </si>
  <si>
    <t>455050210027</t>
  </si>
  <si>
    <t>455041820085</t>
  </si>
  <si>
    <t>458181910020</t>
  </si>
  <si>
    <t>461051802357</t>
  </si>
  <si>
    <t>461051802364</t>
  </si>
  <si>
    <t>461239802045</t>
  </si>
  <si>
    <t>461239802039</t>
  </si>
  <si>
    <t>455050210040</t>
  </si>
  <si>
    <t>451061210219</t>
  </si>
  <si>
    <t>451128930051</t>
  </si>
  <si>
    <t>451146730024</t>
  </si>
  <si>
    <t>462106640672</t>
  </si>
  <si>
    <t>461127802367</t>
  </si>
  <si>
    <t>461127802373</t>
  </si>
  <si>
    <t>451605210058</t>
  </si>
  <si>
    <t>452059730112</t>
  </si>
  <si>
    <t>461284801401</t>
  </si>
  <si>
    <t>464490810476</t>
  </si>
  <si>
    <t>456123720026</t>
  </si>
  <si>
    <t>461127802397</t>
  </si>
  <si>
    <t>458145710080</t>
  </si>
  <si>
    <t>454062210315</t>
  </si>
  <si>
    <t>460054800282</t>
  </si>
  <si>
    <t>460054800299</t>
  </si>
  <si>
    <t>460036819988</t>
  </si>
  <si>
    <t>560036053517</t>
  </si>
  <si>
    <t>462021040334</t>
  </si>
  <si>
    <t>461284801336</t>
  </si>
  <si>
    <t>461051802370</t>
  </si>
  <si>
    <t>461051802387</t>
  </si>
  <si>
    <t>451427210123</t>
  </si>
  <si>
    <t>456066520001</t>
  </si>
  <si>
    <t>461051802446</t>
  </si>
  <si>
    <t>461051802430</t>
  </si>
  <si>
    <t>452095610154</t>
  </si>
  <si>
    <t>462106640659</t>
  </si>
  <si>
    <t>451137210109</t>
  </si>
  <si>
    <t>451061210249</t>
  </si>
  <si>
    <t>461033842703</t>
  </si>
  <si>
    <t>461033842681</t>
  </si>
  <si>
    <t>460090800138</t>
  </si>
  <si>
    <t>451016210125</t>
  </si>
  <si>
    <t>458172620057</t>
  </si>
  <si>
    <t>451061210226</t>
  </si>
  <si>
    <t>464203060097</t>
  </si>
  <si>
    <t>451043210228</t>
  </si>
  <si>
    <t>461136800694</t>
  </si>
  <si>
    <t>461136800709</t>
  </si>
  <si>
    <t>462263720174</t>
  </si>
  <si>
    <t>451098810046</t>
  </si>
  <si>
    <t>461051802409</t>
  </si>
  <si>
    <t>461051802394</t>
  </si>
  <si>
    <t>462861720052</t>
  </si>
  <si>
    <t>460027812554</t>
  </si>
  <si>
    <t>454026210042</t>
  </si>
  <si>
    <t>452219910048</t>
  </si>
  <si>
    <t>460036821515</t>
  </si>
  <si>
    <t>461051802476</t>
  </si>
  <si>
    <t>461051802483</t>
  </si>
  <si>
    <t>451089210050</t>
  </si>
  <si>
    <t>461079911325</t>
  </si>
  <si>
    <t>451061210180</t>
  </si>
  <si>
    <t>462384820076</t>
  </si>
  <si>
    <t>464892310376</t>
  </si>
  <si>
    <t>458220810228</t>
  </si>
  <si>
    <t>460027812547</t>
  </si>
  <si>
    <t>452059730129</t>
  </si>
  <si>
    <t>451025210035</t>
  </si>
  <si>
    <t>455108320027</t>
  </si>
  <si>
    <t>461079911332</t>
  </si>
  <si>
    <t>461079911348</t>
  </si>
  <si>
    <t>456020820100</t>
  </si>
  <si>
    <t>460241101156</t>
  </si>
  <si>
    <t>464847210244</t>
  </si>
  <si>
    <t>461118806769</t>
  </si>
  <si>
    <t>461118806775</t>
  </si>
  <si>
    <t>461181206684</t>
  </si>
  <si>
    <t>457139610029</t>
  </si>
  <si>
    <t>451089210037</t>
  </si>
  <si>
    <t>451267510097</t>
  </si>
  <si>
    <t>461051802423</t>
  </si>
  <si>
    <t>461051802416</t>
  </si>
  <si>
    <t>461127802380</t>
  </si>
  <si>
    <t>458220810002</t>
  </si>
  <si>
    <t>451061210256</t>
  </si>
  <si>
    <t>457063210183</t>
  </si>
  <si>
    <t>458024940154</t>
  </si>
  <si>
    <t>451070210022</t>
  </si>
  <si>
    <t>464351600868</t>
  </si>
  <si>
    <t>461051802453</t>
  </si>
  <si>
    <t>461051802460</t>
  </si>
  <si>
    <t>455032950012</t>
  </si>
  <si>
    <t>451203610073</t>
  </si>
  <si>
    <t>461136800687</t>
  </si>
  <si>
    <t>461136800670</t>
  </si>
  <si>
    <t>461060801806</t>
  </si>
  <si>
    <t>461060801792</t>
  </si>
  <si>
    <t>452095610161</t>
  </si>
  <si>
    <t>469963010056</t>
  </si>
  <si>
    <t>451043210241</t>
  </si>
  <si>
    <t>458202910020</t>
  </si>
  <si>
    <t>456123720019</t>
  </si>
  <si>
    <t>462106640666</t>
  </si>
  <si>
    <t>461060801778</t>
  </si>
  <si>
    <t>461060801785</t>
  </si>
  <si>
    <t>462067020010</t>
  </si>
  <si>
    <t>462106640696</t>
  </si>
  <si>
    <t>461181206691</t>
  </si>
  <si>
    <t>451043210235</t>
  </si>
  <si>
    <t>451445210031</t>
  </si>
  <si>
    <t>451267510102</t>
  </si>
  <si>
    <t>451267510080</t>
  </si>
  <si>
    <t>464191640169</t>
  </si>
  <si>
    <t>451061210202</t>
  </si>
  <si>
    <t>451061210233</t>
  </si>
  <si>
    <t>461118806803</t>
  </si>
  <si>
    <t>451249120033</t>
  </si>
  <si>
    <t>Lian Hua Seng Feedmill Sdn Bhd</t>
  </si>
  <si>
    <t>Hiap Ghee Seng Sdn Bhd</t>
  </si>
  <si>
    <t>Karisma Intan Sdn.Bhd.</t>
  </si>
  <si>
    <t>Tropicana Motorworld (M) Sdn Bhd</t>
  </si>
  <si>
    <t>A.E.W. CONSTRUCTION SDN BHD</t>
  </si>
  <si>
    <t>ABIBA PLASTIC INDUSTRIES SDN BHD</t>
  </si>
  <si>
    <t>ACHIEVERS RESOURCE CENTRE SDN BHD</t>
  </si>
  <si>
    <t>ACI TECHNOLOGY SDN BHD</t>
  </si>
  <si>
    <t>ADA EMASJEWEL (GOMBAK) SDN BHD</t>
  </si>
  <si>
    <t>ADA EMASJEWEL (TELUK INTAN) SDN BHD</t>
  </si>
  <si>
    <t>ADAMONA ENTERPRISE</t>
  </si>
  <si>
    <t>ADVANSIA SDN. BHD.</t>
  </si>
  <si>
    <t>412455410259</t>
  </si>
  <si>
    <t>AFIE ENTERPRISE SDN BHD</t>
  </si>
  <si>
    <t>AGROBASE TRADING SDN BHD</t>
  </si>
  <si>
    <t>AJC VENTURES SDN. BHD.</t>
  </si>
  <si>
    <t>ALAM KOTAMAS SDN BHD</t>
  </si>
  <si>
    <t>412174910116</t>
  </si>
  <si>
    <t>ALBARAKAH CLEANING SERVICES SDN.BHD.(FKA</t>
  </si>
  <si>
    <t>ALDWICH BERHAD-(RECEIVERS&amp;MANAGERS APP.)</t>
  </si>
  <si>
    <t>ALDWYCH CAPITAL SDN BHD</t>
  </si>
  <si>
    <t>ALIRAN TIASA SDN BHD</t>
  </si>
  <si>
    <t>ALL GREEN AGRITECH SDN BHD</t>
  </si>
  <si>
    <t>ALSORAYAI COMMERCE SDN BHD</t>
  </si>
  <si>
    <t>408029930317</t>
  </si>
  <si>
    <t>AMBER SYNERGY SDN BHD</t>
  </si>
  <si>
    <t>AMILIA TRADE</t>
  </si>
  <si>
    <t>AMONA PERMODALAN HOLDINGS SDN BHD</t>
  </si>
  <si>
    <t>AMPLE FORMULA SDN BHD</t>
  </si>
  <si>
    <t>412017810045</t>
  </si>
  <si>
    <t>414486500663</t>
  </si>
  <si>
    <t>AMT PC DISTRIBUTORS SDN BHD</t>
  </si>
  <si>
    <t>ANEKA PRESTIJ SDN BHD</t>
  </si>
  <si>
    <t>ANTARA KITARAN SDN. BHD.</t>
  </si>
  <si>
    <t>ARA TECHBIS SDN BHD</t>
  </si>
  <si>
    <t>414347611280</t>
  </si>
  <si>
    <t>ARARAT SPORTS &amp; SOUVENIRS SDN BHD</t>
  </si>
  <si>
    <t>ARB WORLDWIDE CORPORATION SDN BHD</t>
  </si>
  <si>
    <t>ARCA TRANSLINE SDN. BHD.</t>
  </si>
  <si>
    <t>ARIF TCK SDN. BHD.</t>
  </si>
  <si>
    <t>ARTISAN JAYA LOGISTICS SDN BHD</t>
  </si>
  <si>
    <t>AS PEMBINAAN SDN BHD</t>
  </si>
  <si>
    <t>ASBENZ MOTORS SDN BHD</t>
  </si>
  <si>
    <t>ASFINE MARKETING SDN BHD</t>
  </si>
  <si>
    <t>411177209935</t>
  </si>
  <si>
    <t>ASIA COMMUNICATION &amp; ELECTRONIC SDN BHD</t>
  </si>
  <si>
    <t>414253935819</t>
  </si>
  <si>
    <t>ASIA PLUMBTECH ENGINEERING SDN BHD</t>
  </si>
  <si>
    <t>ASIA PORT TRADING CO SDN BHD</t>
  </si>
  <si>
    <t>412352210060</t>
  </si>
  <si>
    <t>ASOMA TECHNOLOGY SB</t>
  </si>
  <si>
    <t>412642010237</t>
  </si>
  <si>
    <t>ASRI VEGETABLE OIL PRODUCTS SDN BHD</t>
  </si>
  <si>
    <t>A-TECH GOLDSMITH SDN BHD</t>
  </si>
  <si>
    <t>ATURFAX SDN BHD</t>
  </si>
  <si>
    <t>AVANSTAR RESOURCES SDN BHD</t>
  </si>
  <si>
    <t>AWAN TIMUR PALM O/MILL RESOURCES (PK) SB</t>
  </si>
  <si>
    <t>AWI BUILDER SDN BHD</t>
  </si>
  <si>
    <t>AX FURNITURE SDN. BHD.</t>
  </si>
  <si>
    <t>AZAM ARMADA SECURITY SDN. BHD.</t>
  </si>
  <si>
    <t>AZMI &amp; NOOR NIAGA HOLDINGS SDN BHD</t>
  </si>
  <si>
    <t>B.K.MACHINERY (M) SDN.BHD.</t>
  </si>
  <si>
    <t>B.S. POLY INDUSTRIES SDN BHD</t>
  </si>
  <si>
    <t>BAHAGIA TIRAM SDN BHD</t>
  </si>
  <si>
    <t>BALI SAWIT SDN BHD</t>
  </si>
  <si>
    <t>BANGKIT ENERGY &amp; PRO LOGISTIC(EM)SDN BHD</t>
  </si>
  <si>
    <t>411177209911</t>
  </si>
  <si>
    <t>BASE FASTENERS SDN BHD</t>
  </si>
  <si>
    <t>BASIC STANDARD CHEMICALS SDN BHD</t>
  </si>
  <si>
    <t>BE GREEN BIOMASS SDN BHD</t>
  </si>
  <si>
    <t>BE PACKAGING AND LOGISTIC SDN BHD</t>
  </si>
  <si>
    <t>BE WOOD CRAFT SDN. BHD.</t>
  </si>
  <si>
    <t>BEAU CONSORTIUM SDN BHD</t>
  </si>
  <si>
    <t>BESI ASIA ENGINEERING WORKS SDN BHD</t>
  </si>
  <si>
    <t>BIAXIS (M) SDN BHD</t>
  </si>
  <si>
    <t>BILANG SEMARAK SDN BHD</t>
  </si>
  <si>
    <t>BILLION PAVILION SDN BHD</t>
  </si>
  <si>
    <t>BINTULU READYMIXED CONCRETE SDN BHD</t>
  </si>
  <si>
    <t>BINTULU SINAR SURIA SDN BHD</t>
  </si>
  <si>
    <t>BIOLIFE LAB SDN BHD</t>
  </si>
  <si>
    <t>BLOSSOM EASTLAND SDN BHD</t>
  </si>
  <si>
    <t>414271911112</t>
  </si>
  <si>
    <t>BOLTER CAPITAL SDN BHD</t>
  </si>
  <si>
    <t>BOON HUA IMPORTERS &amp; EXPORTERS SDN BHD</t>
  </si>
  <si>
    <t>BOULEVARD IT SUPERSTORE SDN BHD</t>
  </si>
  <si>
    <t>BRAVO-LINE SDN BHD</t>
  </si>
  <si>
    <t>BRC GROUP SDN. BHD.</t>
  </si>
  <si>
    <t>BUILD TECHNOLOGY SUPPLY SDN BHD</t>
  </si>
  <si>
    <t>BUKIT PASIR SHELL FILLING STATION S/B</t>
  </si>
  <si>
    <t>BUMI PROAKTIF SDN BHD</t>
  </si>
  <si>
    <t>BUMI TERUS MAJU HOLDING SDN BHD</t>
  </si>
  <si>
    <t>BUMI TERUS MAJU SDN BHD</t>
  </si>
  <si>
    <t>BW SCAFFOLD INDUSTRIES SDN BHD</t>
  </si>
  <si>
    <t>407228010162</t>
  </si>
  <si>
    <t>BWYS SERVICES SDN BHD</t>
  </si>
  <si>
    <t>BY CONWAY PRODUCTS SDN BHD</t>
  </si>
  <si>
    <t>C &amp; S TASTY BAKERY SDN BHD</t>
  </si>
  <si>
    <t>C.S HUI HOLDINGS SDN BHD</t>
  </si>
  <si>
    <t>CAHAYA BUMI SDN.BHD.</t>
  </si>
  <si>
    <t>CANNA STATION SDN BHD</t>
  </si>
  <si>
    <t>CAPITALGAINS MANAGEMENT SDN BHD</t>
  </si>
  <si>
    <t>CASA RICH HOLDINGS SDN BHD</t>
  </si>
  <si>
    <t>CASMORE SDN BHD</t>
  </si>
  <si>
    <t>CASTMET LAND SDN. BHD.</t>
  </si>
  <si>
    <t>CASTMET SDN BHD</t>
  </si>
  <si>
    <t>CBN STAINLESS INDUSTRIES SDN BHD</t>
  </si>
  <si>
    <t>CERAH HARMONI SDN BHD</t>
  </si>
  <si>
    <t>CF CHAN FURNITURE SDN BHD</t>
  </si>
  <si>
    <t>CGC WOOD INDUSTRIES SDN BHD</t>
  </si>
  <si>
    <t>404058610034</t>
  </si>
  <si>
    <t>CHAMPAGNE PROPERTIES SDN BHD</t>
  </si>
  <si>
    <t>CHAMPION VISTA SDN BHD</t>
  </si>
  <si>
    <t>CHATIME MALAYSIA SDN BHD</t>
  </si>
  <si>
    <t>CHEERIE ACRES SDN BHD</t>
  </si>
  <si>
    <t>CHEMSTATION DCCM SDN. BHD.</t>
  </si>
  <si>
    <t>414477912963</t>
  </si>
  <si>
    <t>CHEW CHIT BOON SDN BHD</t>
  </si>
  <si>
    <t>414196630203</t>
  </si>
  <si>
    <t>CHICAGO RIB HOUSE SDN BHD</t>
  </si>
  <si>
    <t>CHIN FAN HEE &amp; SONS SDN BHD</t>
  </si>
  <si>
    <t>CHIN GUAN CHAN SDN. BHD.</t>
  </si>
  <si>
    <t>404058610027</t>
  </si>
  <si>
    <t>CHOO TIAN VEHICLE INDUSTRIES SDN BHD</t>
  </si>
  <si>
    <t>CHOON GUAN OIL PALM SDN. BHD.</t>
  </si>
  <si>
    <t>CHOP SWEE HIN CHAN (M) SDN BHD</t>
  </si>
  <si>
    <t>CHUKAI UTAMA HARDWARE</t>
  </si>
  <si>
    <t>411038842326</t>
  </si>
  <si>
    <t>CHUN HUA SDN BHD</t>
  </si>
  <si>
    <t>411038842333</t>
  </si>
  <si>
    <t>CHUNG HUAT ENTERPRISES</t>
  </si>
  <si>
    <t>CHUNG HUAT INDUSTRIES SDN BHD</t>
  </si>
  <si>
    <t>CHYE HUP HENG SDN BHD</t>
  </si>
  <si>
    <t>CIPTA BRIQUETTES SDN. BHD.</t>
  </si>
  <si>
    <t>CIPTA REFORESTATION SDN. BHD.</t>
  </si>
  <si>
    <t>CKE ENTERPRISE SDN BHD</t>
  </si>
  <si>
    <t>CL MACHINERIES SDN BHD</t>
  </si>
  <si>
    <t>CLASSIC (1993) SDN BHD</t>
  </si>
  <si>
    <t>CLF TRADING SDN. BHD.</t>
  </si>
  <si>
    <t>CMR GLOBAL (M) SDN. BHD.</t>
  </si>
  <si>
    <t>CMW ENGINEERING CORPORATION SDN BHD</t>
  </si>
  <si>
    <t>412455410266</t>
  </si>
  <si>
    <t>CNC FREIGHT SERVICES SDN BHD</t>
  </si>
  <si>
    <t>411056825858</t>
  </si>
  <si>
    <t>COCOLIN INDUSTRIES SDN BHD</t>
  </si>
  <si>
    <t>411056825865</t>
  </si>
  <si>
    <t>CONTINUOUS GAINS SDN. BHD.</t>
  </si>
  <si>
    <t>COOLDEC INDUSTRIES SDN BHD</t>
  </si>
  <si>
    <t>CROSSBORDER SCAPES M SDN BHD</t>
  </si>
  <si>
    <t>CRYSTAL RESOURCES (M) SDN BHD</t>
  </si>
  <si>
    <t>CS MUJUR SDN BHD</t>
  </si>
  <si>
    <t>CS TYRE &amp; BATTERY SDN BHD</t>
  </si>
  <si>
    <t>CYC LEISURE WORLD (M) SDN. BHD.</t>
  </si>
  <si>
    <t>412213710007</t>
  </si>
  <si>
    <t>D ROSH SERVCARE</t>
  </si>
  <si>
    <t>D.S. MEGA (M) SDN BHD</t>
  </si>
  <si>
    <t>DAITTI HARDWARE SDN BHD</t>
  </si>
  <si>
    <t>DASAR SISTEMATIK SDN BHD</t>
  </si>
  <si>
    <t>DC &amp; A DEVELOPMENTS SDN BHD</t>
  </si>
  <si>
    <t>DECENTCO (M) SDN. BHD.</t>
  </si>
  <si>
    <t>DELTA STEEL MARKETING SDN BHD</t>
  </si>
  <si>
    <t>DELUXE BRICKWORKS SDN BHD</t>
  </si>
  <si>
    <t>DELUXE TOURS (PERAK) SDN BHD</t>
  </si>
  <si>
    <t>412361810086</t>
  </si>
  <si>
    <t>DENTECH PMC SDN BHD</t>
  </si>
  <si>
    <t>DIGITAL FORTUNE SDN BHD</t>
  </si>
  <si>
    <t>DINASTI AGRESIF (M) SDN BHD</t>
  </si>
  <si>
    <t>DIRACO SDN BHD</t>
  </si>
  <si>
    <t>DITALI SDN BHD</t>
  </si>
  <si>
    <t>DOMICA FURNITURE (M) SDN BHD</t>
  </si>
  <si>
    <t>DURABLE MIX SDN. BHD.</t>
  </si>
  <si>
    <t>DURAMITT SDN BHD</t>
  </si>
  <si>
    <t>DWIJAYA FISHERIES SDN BHD</t>
  </si>
  <si>
    <t>DYNAMIC MOULD SDN. BHD.</t>
  </si>
  <si>
    <t>DYNASTY STREAMS SDN BHD</t>
  </si>
  <si>
    <t>E.S. YANG MOTOR SDN BHD</t>
  </si>
  <si>
    <t>EAGLE CHEMICALS SDN BHD</t>
  </si>
  <si>
    <t>EARTH STORES PLANTATION SDN BHD</t>
  </si>
  <si>
    <t>EAST ASIA PALM PRODUCTS SDN. BHD.</t>
  </si>
  <si>
    <t>EDUMAS INDUSTRIES SDN BHD</t>
  </si>
  <si>
    <t>ELEPLAS WOOD TECHNOLOGY SDN BHD</t>
  </si>
  <si>
    <t>ELTECH ENGINEERING SDN. BHD.</t>
  </si>
  <si>
    <t>EMPAYAR DAMAI SDN BHD</t>
  </si>
  <si>
    <t>EMPEROR MARINE SEAFOOD SDN BHD</t>
  </si>
  <si>
    <t>ENE PETRO SERVICES SDN BHD</t>
  </si>
  <si>
    <t>ENG GUAN AGRICULTURE SDN BHD</t>
  </si>
  <si>
    <t>406070830041</t>
  </si>
  <si>
    <t>ENTIARA JAYA SDN BHD</t>
  </si>
  <si>
    <t>EPC SYNERGY SDN BHD</t>
  </si>
  <si>
    <t>ESKIMO FROZEN FOOD SDN BHD</t>
  </si>
  <si>
    <t>ESM MACHINERY (IPOH) SDN BHD</t>
  </si>
  <si>
    <t>EUREKA EXCEL SDN BHD</t>
  </si>
  <si>
    <t>412503210041</t>
  </si>
  <si>
    <t>EUROFARM SDN. BHD.</t>
  </si>
  <si>
    <t>EVER-ADVANCE SDN. BHD.</t>
  </si>
  <si>
    <t>EVERMAL INDUSTRY SDN BHD</t>
  </si>
  <si>
    <t>EVERY RED ENTERPRISE SDN. BHD.</t>
  </si>
  <si>
    <t>EVOLVELAND BHD</t>
  </si>
  <si>
    <t>EXCELLENT REALTY SDN BHD</t>
  </si>
  <si>
    <t>EXPRESS MISSION SDN BHD</t>
  </si>
  <si>
    <t>414383410001</t>
  </si>
  <si>
    <t>EXQUISITE SQUARE SDN BHD</t>
  </si>
  <si>
    <t>FARMERS ENTERPRISE SDN BHD</t>
  </si>
  <si>
    <t>FATIMA CORPORATION SDN BHD</t>
  </si>
  <si>
    <t>FIDEN HEAVY EQUIPMENT SDN BERHAD</t>
  </si>
  <si>
    <t>FIVE PETROLEUM MALAYSIA SDN.BHD.</t>
  </si>
  <si>
    <t>FLONIX ENTERPRISE SDN.BHD.</t>
  </si>
  <si>
    <t>412316810051</t>
  </si>
  <si>
    <t>FLOWCRETE MALAYSIA SDN BHD</t>
  </si>
  <si>
    <t>FOJOHN ENTERPRISE SDN BHD</t>
  </si>
  <si>
    <t>FOKLIEN HARDWARE (M) SDN BHD</t>
  </si>
  <si>
    <t>FOMEMA SDN BHD</t>
  </si>
  <si>
    <t>FOOK YU ELECTRICAL &amp; BLDG CONTRACTOR SB</t>
  </si>
  <si>
    <t>FOREMOST CABLE ACCESSORIES SDN BHD</t>
  </si>
  <si>
    <t>414392910138</t>
  </si>
  <si>
    <t>FORHIL SDN BHD</t>
  </si>
  <si>
    <t>FREIGHT MASTER AGENCY SDN BHD</t>
  </si>
  <si>
    <t>FU YUN FRUITS TRADING SDN BHD</t>
  </si>
  <si>
    <t>GABUNGAN MAJUMAS SDN BHD</t>
  </si>
  <si>
    <t>GALAK MAJU SDN BHD</t>
  </si>
  <si>
    <t>GAMA INDAH SDN BHD</t>
  </si>
  <si>
    <t>GE CARRIAGE SDN BHD</t>
  </si>
  <si>
    <t>GENERTECH CONSTRUCTION SDN BHD</t>
  </si>
  <si>
    <t>GLG PARTNERS SDN BHD</t>
  </si>
  <si>
    <t>G-MART CORPORATION SDN BHD</t>
  </si>
  <si>
    <t>GOLDEN FIRST TRAVEL &amp; TOURS (M) SDN BHD</t>
  </si>
  <si>
    <t>GOLDEN MD SDN BHD</t>
  </si>
  <si>
    <t>GOODWAY RUBBER INDUSTRIES SDN BHD</t>
  </si>
  <si>
    <t>GRAND CITY CONSTRUCTION SDN BHD</t>
  </si>
  <si>
    <t>GRAND LIKAS VILLAS SDN BHD</t>
  </si>
  <si>
    <t>GRAND MERDEKA DEVELOPMENT SDN BHD</t>
  </si>
  <si>
    <t>GREAT FOOD ENTERPRISE</t>
  </si>
  <si>
    <t>GREAT FREEHOLD SDN BHD</t>
  </si>
  <si>
    <t>GREAT PURPOSE SDN BHD</t>
  </si>
  <si>
    <t>GREATWALL TYRE &amp; BATTERY (MIRI) SDN BHD</t>
  </si>
  <si>
    <t>GREATWALL TYRE INDUSTRIES SDN BHD</t>
  </si>
  <si>
    <t>411010831382</t>
  </si>
  <si>
    <t>GREEN SUMMIT ENERGY SDN BHD</t>
  </si>
  <si>
    <t>411010831375</t>
  </si>
  <si>
    <t>GROW WELL PARTS CENTRE SDN BHD</t>
  </si>
  <si>
    <t>GS AUTO TECH SDN.BHD.</t>
  </si>
  <si>
    <t>GS SMART AUTO SDN BHD</t>
  </si>
  <si>
    <t>GUAN LENG TRADING SDN BHD</t>
  </si>
  <si>
    <t>GUVAS (SABAH) SDN BHD</t>
  </si>
  <si>
    <t>H.E.M. MARKETING SDN BHD</t>
  </si>
  <si>
    <t>H.F. AGROCHEMICALS SDN BHD</t>
  </si>
  <si>
    <t>HAI FU SHEET PILES SDN BHD</t>
  </si>
  <si>
    <t>407040110133</t>
  </si>
  <si>
    <t>HAI HIN RADIO SDN BHD</t>
  </si>
  <si>
    <t>402027620129</t>
  </si>
  <si>
    <t>HAI-POINT MARKETING SDN BHD</t>
  </si>
  <si>
    <t>HAI-POINT STEEL SDN BHD</t>
  </si>
  <si>
    <t>HALLMARK SIGN SDN BHD</t>
  </si>
  <si>
    <t>HALUAN CAHAYA SDN BHD</t>
  </si>
  <si>
    <t>HALUAN CEKAP SDN. BHD.</t>
  </si>
  <si>
    <t>HAN LING FRUITS SDN BHD</t>
  </si>
  <si>
    <t>HANDY BUILDER SDN BHD</t>
  </si>
  <si>
    <t>414299601059</t>
  </si>
  <si>
    <t>HANKEE FARMING SDN BHD</t>
  </si>
  <si>
    <t>HANTARAN ASIA SDN BHD</t>
  </si>
  <si>
    <t>HARTANAHATUR (M) SDN BHD</t>
  </si>
  <si>
    <t>408168930052</t>
  </si>
  <si>
    <t>HARUS GEMILANG SDN BHD</t>
  </si>
  <si>
    <t>HARVEST IMPACT SDN BHD</t>
  </si>
  <si>
    <t>HASIL UTARA TRADING SDN BHD</t>
  </si>
  <si>
    <t>HIAP HONG TRADING SDN BHD</t>
  </si>
  <si>
    <t>HIAP LEE SHOPPING CENTRE SDN.BHD.</t>
  </si>
  <si>
    <t>HIAP LEE SUPERMARKET SDN.BHD.</t>
  </si>
  <si>
    <t>HIGHBASE SOLUTIONS SDN. BHD.</t>
  </si>
  <si>
    <t>HIGHBASE STRATEGIC SDN BHD</t>
  </si>
  <si>
    <t>HIN LIM FURNITURE MANUFACTURER SDN BHD</t>
  </si>
  <si>
    <t>HM AEROSPACE SDN BHD</t>
  </si>
  <si>
    <t>H-MASTER SECURITY SERVICES SDN. BHD.</t>
  </si>
  <si>
    <t>408270610003</t>
  </si>
  <si>
    <t>HND JOINBUILDER SDN BHD</t>
  </si>
  <si>
    <t>HO HIN MOTORS SDN BHD</t>
  </si>
  <si>
    <t>HOCK SOON SENG SDN BHD</t>
  </si>
  <si>
    <t>HOE HUAT HANG TRADING SDN BHD</t>
  </si>
  <si>
    <t>411056825835</t>
  </si>
  <si>
    <t>HOE HUP SERVICE STATION SDN BHD</t>
  </si>
  <si>
    <t>411056825841</t>
  </si>
  <si>
    <t>HOJOO PLANTATIONS SDN BHD</t>
  </si>
  <si>
    <t>HOONG CHAN TRADING &amp; TRANSPORT SDN BHD</t>
  </si>
  <si>
    <t>HOSHIN KENZI (M) SDN BHD</t>
  </si>
  <si>
    <t>HOULEE CONTRACTS SDN BHD</t>
  </si>
  <si>
    <t>HTW MAJU SDN BHD</t>
  </si>
  <si>
    <t>HUA LEONG REALTY (S) SDN BHD</t>
  </si>
  <si>
    <t>HUP GUAN OIL PALM TRADING SDN BHD</t>
  </si>
  <si>
    <t>HUP SENG HENG PARTS SDN BHD</t>
  </si>
  <si>
    <t>HUP SOON IRON WORKS</t>
  </si>
  <si>
    <t>IC SECURITY SERVICES SDN BHD</t>
  </si>
  <si>
    <t>IDEAL MALAYSIAN SUPPORT SDN BHD</t>
  </si>
  <si>
    <t>IKHUA ENGINEERING SDN BHD</t>
  </si>
  <si>
    <t>IMPRESSIVE COMMUNICATIONS SDN BHD</t>
  </si>
  <si>
    <t>412781910077</t>
  </si>
  <si>
    <t>IN PROCESS SDN BHD</t>
  </si>
  <si>
    <t>INAI KIARA SDN BHD</t>
  </si>
  <si>
    <t>INAI RIMBA SDN.BHD.</t>
  </si>
  <si>
    <t>INFRA TEGUH SDN BHD</t>
  </si>
  <si>
    <t>INTEGER ENGINEERING SDN BHD</t>
  </si>
  <si>
    <t>408029930331</t>
  </si>
  <si>
    <t>IPOH AUTO CITY SB (FK PROFAIR RESOURCES)</t>
  </si>
  <si>
    <t>ISTIBARU SDN BHD</t>
  </si>
  <si>
    <t>JAGUH BARAT SDN BHD</t>
  </si>
  <si>
    <t>JAIHIN SUPERMARKET SDN BHD</t>
  </si>
  <si>
    <t>JASKOTA DEVELOPMENT SDN BHD</t>
  </si>
  <si>
    <t>JAWAT JOHAN SDN BHD</t>
  </si>
  <si>
    <t>JAYA GLUCOSE (M) SDN BHD</t>
  </si>
  <si>
    <t>412352210053</t>
  </si>
  <si>
    <t>JEENHUAT FOODSTUFFS INDUSTRIES SDN BHD</t>
  </si>
  <si>
    <t>JEJARI TENGGARA SDN BHD</t>
  </si>
  <si>
    <t>JF DEVELOPMENTS SDN BHD</t>
  </si>
  <si>
    <t>JING DAI MARKETING SDN BHD</t>
  </si>
  <si>
    <t>JOEY YAP RESEARCH INTERNATIONAL SDN BHD</t>
  </si>
  <si>
    <t>401217110020</t>
  </si>
  <si>
    <t>JOHMANCO SDN BHD</t>
  </si>
  <si>
    <t>JOO LOONG TRADING COMPANY SDN BHD</t>
  </si>
  <si>
    <t>JOSPUN JAYA SDN. BHD.</t>
  </si>
  <si>
    <t>411289801582</t>
  </si>
  <si>
    <t>JT AKADEMI SDN BHD</t>
  </si>
  <si>
    <t>411289801599</t>
  </si>
  <si>
    <t>JUNWAY CORPORATION SDN BHD</t>
  </si>
  <si>
    <t>JURUTERA PERUNDING TEGAP SDN BHD</t>
  </si>
  <si>
    <t>JURUTERA PERUNDING WAHBA SDN BHD</t>
  </si>
  <si>
    <t>K &amp; T ENGINEERING &amp; TRADING SDN. BHD.</t>
  </si>
  <si>
    <t>K C GOH DEVELOPMENT SDN BHD</t>
  </si>
  <si>
    <t>K.L. KRIS COCOA MANUFACTURER (M) BHD.</t>
  </si>
  <si>
    <t>KAMEI GOLDSMITH &amp; JEWELLER SDN BHD</t>
  </si>
  <si>
    <t>KARIB SERASI (M) SDN BHD</t>
  </si>
  <si>
    <t>KARISMA MANDIRI SDN BHD</t>
  </si>
  <si>
    <t>KCK METAL SDN BHD</t>
  </si>
  <si>
    <t>KCT SETIA BINA SDN BHD</t>
  </si>
  <si>
    <t>407040110126</t>
  </si>
  <si>
    <t>KEDAI BORONG DINHH SDN BHD</t>
  </si>
  <si>
    <t>KEDAI PAJAKGADAI DENGKIL SDN BHD</t>
  </si>
  <si>
    <t>KEJURUTERAAN WLV SDN BHD</t>
  </si>
  <si>
    <t>KELANG BERAS COMPANY TITI SERONG SDN BHD</t>
  </si>
  <si>
    <t>KELLY WOOD TRADING</t>
  </si>
  <si>
    <t>KELOIL-PTT LPG SDN BHD</t>
  </si>
  <si>
    <t>KENCANA JAYAMAS SDN.BHD.</t>
  </si>
  <si>
    <t>KENTOWN DEVELOPMENT SDN BHD</t>
  </si>
  <si>
    <t>KEONG TRADING (B.P.)SDN BHD</t>
  </si>
  <si>
    <t>KH MOTOR SDN BHD</t>
  </si>
  <si>
    <t>412503210035</t>
  </si>
  <si>
    <t>KHAISHEN TRADING SDN BHD</t>
  </si>
  <si>
    <t>KIAN KUANG COLDSTORAGE TRADING SDN BHD</t>
  </si>
  <si>
    <t>KIEHUO ENTERPRISE SDN BHD</t>
  </si>
  <si>
    <t>KILANG BERAS JERAI SENDIRIAN BERHAD</t>
  </si>
  <si>
    <t>KILANG BERAS PERING (KEDAH) SDN BHD</t>
  </si>
  <si>
    <t>KILANG BERAS TAJAR SDN BHD</t>
  </si>
  <si>
    <t>KIM HOUSE TILING &amp; SANITARY SDN BHD</t>
  </si>
  <si>
    <t>KINA BIOPOWER SDN BHD</t>
  </si>
  <si>
    <t>KINSANURI SDN BHD</t>
  </si>
  <si>
    <t>KINTA BERKAT SDN BHD (IN LIQUIDATION)</t>
  </si>
  <si>
    <t>KINTOWN DEVELOPMENT SDN BHD</t>
  </si>
  <si>
    <t>KINTOWN PETROL STATION (PERMYJAYA) SDN B</t>
  </si>
  <si>
    <t>KINTOWN PETROL STATION SDN BHD</t>
  </si>
  <si>
    <t>KIPAL INDUSTRIES SDN BHD</t>
  </si>
  <si>
    <t>411065836430</t>
  </si>
  <si>
    <t>411065836423</t>
  </si>
  <si>
    <t>KLUANG WELDING SDN BHD</t>
  </si>
  <si>
    <t>KOONG PHIN CORPORATION (M) SDN BHD</t>
  </si>
  <si>
    <t>KOPERASI KAKITANGAN KERAJAAN DAN BADAN-B</t>
  </si>
  <si>
    <t>KOPERASI PAUH BUTUT BERHAD</t>
  </si>
  <si>
    <t>KOPERASI PEGAWAI-PEGAWAI MARDI BERHAD</t>
  </si>
  <si>
    <t>KOW HOCK BUILDING MATERIALS (J) SDN BHD</t>
  </si>
  <si>
    <t>KREATIF JAGUH SDN BHD</t>
  </si>
  <si>
    <t>KRS TRAVEL SDN BHD</t>
  </si>
  <si>
    <t>KT LEE REALTY DEVELOPMENT SDN BHD</t>
  </si>
  <si>
    <t>KT YAKIN SDN BHD</t>
  </si>
  <si>
    <t>KTL ENTERPRISE SDN BHD</t>
  </si>
  <si>
    <t>KUASA MY ENTERPRISE</t>
  </si>
  <si>
    <t>KUCHING SAMARAHAN EXPRESSWAY STATION</t>
  </si>
  <si>
    <t>KUDAT SOLAR SYNERGY SDN BHD</t>
  </si>
  <si>
    <t>KUMPULAN CLO BERSEKUTU SDN BHD</t>
  </si>
  <si>
    <t>KUMPULAN LIZIZ SDN BHD</t>
  </si>
  <si>
    <t>KUNYIT WOOD INDUSTRY SDN BHD</t>
  </si>
  <si>
    <t>KW KELLY WOOD TRADING SDN BHD</t>
  </si>
  <si>
    <t>KWONG YAK HONG SDN BHD</t>
  </si>
  <si>
    <t>KYODO SCAFFOLDING SDN BHD</t>
  </si>
  <si>
    <t>L.T.G ENTERPRISE (B.P) SDN. BHD.</t>
  </si>
  <si>
    <t>LAGENDA TUNJONG SDN BHD</t>
  </si>
  <si>
    <t>LAGI SURIA SDN BHD</t>
  </si>
  <si>
    <t>414123925253</t>
  </si>
  <si>
    <t>LASER MOTOR 4S SDN BHD</t>
  </si>
  <si>
    <t>408382810097</t>
  </si>
  <si>
    <t>LB AUTO FORCE (M) SDN BHD</t>
  </si>
  <si>
    <t>411010831294</t>
  </si>
  <si>
    <t>LCT LOGISTICS SDN BHD</t>
  </si>
  <si>
    <t>411010831308</t>
  </si>
  <si>
    <t>LEADMONT PROPERTIES SDN BHD</t>
  </si>
  <si>
    <t>LEAN BROTHERS TRUCK &amp; MACHINERY SDN BHD</t>
  </si>
  <si>
    <t>408382810080</t>
  </si>
  <si>
    <t>LEAPCO SDN BHD</t>
  </si>
  <si>
    <t>LEBAR PERKASA SDN. BHD.</t>
  </si>
  <si>
    <t>LEBLANC BERHAD (IN LIQUIDATION)</t>
  </si>
  <si>
    <t>LEE LING CONSTRUCTION &amp; DEVELOPMENT SDN.</t>
  </si>
  <si>
    <t>LENSA DEVELOPMENT SDN BHD</t>
  </si>
  <si>
    <t>LEONG HUAT TIEN GUAN TRADING SDN BHD</t>
  </si>
  <si>
    <t>LH ALIGN RESOURCES SDN BHD</t>
  </si>
  <si>
    <t>LHJ SAWIT SDN BHD</t>
  </si>
  <si>
    <t>LIAN HUA SENG FEEDMILL SDN BHD</t>
  </si>
  <si>
    <t>LIAN HUP INDUSTRIAL &amp; PARTS SDN BHD</t>
  </si>
  <si>
    <t>411234800578</t>
  </si>
  <si>
    <t>LIAN KERK SDN BHD</t>
  </si>
  <si>
    <t>LIEN DAK CONSTRUCTION CO SDN BHD</t>
  </si>
  <si>
    <t>414169830307</t>
  </si>
  <si>
    <t>LIFE CARE INTERNATIONAL MEDICAL GROUP SB</t>
  </si>
  <si>
    <t>LIK-YONG ENTERPRISE SDN BHD</t>
  </si>
  <si>
    <t>LIQUI MOLY (EAST MALAYSIA) SDN BHD</t>
  </si>
  <si>
    <t>LIVING WORLD (M) SDN. BHD.</t>
  </si>
  <si>
    <t>LONGTERM DISTRIBUTION SDN. BHD.</t>
  </si>
  <si>
    <t>LONGTERM TRANSPORT &amp; TYRE SERVICES SDN.</t>
  </si>
  <si>
    <t>LPL 118 CORPORATION SDN BHD</t>
  </si>
  <si>
    <t>LUN HENG PROPERTIES SDN BHD</t>
  </si>
  <si>
    <t>LV CONCRETE SDN BHD</t>
  </si>
  <si>
    <t>LYK HONG &amp; SONS REALTY SDN BHD</t>
  </si>
  <si>
    <t>M2U NILAI SDN BHD</t>
  </si>
  <si>
    <t>M2U WARISAN SDN BHD</t>
  </si>
  <si>
    <t>MAINSTAY HOLDINGS SDN BHD</t>
  </si>
  <si>
    <t>MAJULAH CAPITAL SDN BHD</t>
  </si>
  <si>
    <t>MAKIN JUTA SDN BHD</t>
  </si>
  <si>
    <t>MALPAKAT F&amp;B SDN. BHD.</t>
  </si>
  <si>
    <t>MALPAKAT GROUP SDN BHD</t>
  </si>
  <si>
    <t>MASCOM (M) SDN BHD</t>
  </si>
  <si>
    <t>MASSIVE DISTRIBUTION SDN BHD</t>
  </si>
  <si>
    <t>401253620020</t>
  </si>
  <si>
    <t>412905810119</t>
  </si>
  <si>
    <t>MATAHARI SDN. BHD.</t>
  </si>
  <si>
    <t>MATORRO SDN BHD</t>
  </si>
  <si>
    <t>MATRIX POWER NETWORK SDN BHD</t>
  </si>
  <si>
    <t>MAYANG BAYUMAS SDN BHD</t>
  </si>
  <si>
    <t>MAZ INTERNATIONAL SCHOOL SDN BHD</t>
  </si>
  <si>
    <t>MDS MART (KEMENA) SDN. BHD.</t>
  </si>
  <si>
    <t>MDS MART (SUNGAI PLAN) SDN. BHD.</t>
  </si>
  <si>
    <t>411177209899</t>
  </si>
  <si>
    <t>MDS TRADING (BINTULU) SDN. BHD.</t>
  </si>
  <si>
    <t>411177209904</t>
  </si>
  <si>
    <t>MDZ CONSTRUCTION SDN BHD</t>
  </si>
  <si>
    <t>MENAWAN MEGAH SDN BHD</t>
  </si>
  <si>
    <t>METONPRO OILFIELD SUPPLY SDN BHD</t>
  </si>
  <si>
    <t>METRO GLIDE SDN BHD</t>
  </si>
  <si>
    <t>MIDASCOM NETWORK SDN BHD</t>
  </si>
  <si>
    <t>MING LIONG EARTHWORKS &amp; MINERALS SDN BHD</t>
  </si>
  <si>
    <t>MIRI HOUSING PROPERTIES SDN BHD</t>
  </si>
  <si>
    <t>MIRICLE MILES SDN BHD</t>
  </si>
  <si>
    <t>MODERNAS TRADING SDN BHD</t>
  </si>
  <si>
    <t>MOHAMED MEERA SAHIB (M) SDN BHD</t>
  </si>
  <si>
    <t>MOHD AFZHAN ENTERPRISE</t>
  </si>
  <si>
    <t>MOHMED REESAH BERKAT SDN BHD</t>
  </si>
  <si>
    <t>MONTANE CONSTRUCTION SDN BHD</t>
  </si>
  <si>
    <t>MOWIS (M) SDN BHD</t>
  </si>
  <si>
    <t>MR. PAINT SHOP (PUCHONG) SDN BHD</t>
  </si>
  <si>
    <t>MR. PAINT SHOP SDN BHD</t>
  </si>
  <si>
    <t>MSET SHIPBUILDING CORPORATION SDN BHD</t>
  </si>
  <si>
    <t>MSO CORPORATION SDN.BHD.</t>
  </si>
  <si>
    <t>MUBY AL JABAL (M) SDN.BHD.</t>
  </si>
  <si>
    <t>MUI LEE ENTERPRISE SDN BHD</t>
  </si>
  <si>
    <t>MULTI BAKE SDN BHD</t>
  </si>
  <si>
    <t>MULTI GRADED INDUSTRIES SDN. BHD.</t>
  </si>
  <si>
    <t>MULTI-ZONE DISTRIBUTIONS (M) SDN BHD</t>
  </si>
  <si>
    <t>407107720098</t>
  </si>
  <si>
    <t>MURNI PLUS INDUSTRY SDN. BHD.</t>
  </si>
  <si>
    <t>MW CHEMICALS SDN BHD</t>
  </si>
  <si>
    <t>411065836409</t>
  </si>
  <si>
    <t>MY FLOORING (BORNEO) SDN. BHD.</t>
  </si>
  <si>
    <t>411065836416</t>
  </si>
  <si>
    <t>NAM CHEONG DOCKYARD SDN BHD</t>
  </si>
  <si>
    <t>NAM THYE (KAMPAR) SDN BHD</t>
  </si>
  <si>
    <t>NANOWATER RESEARCH LAB SDN. BHD.</t>
  </si>
  <si>
    <t>NEO-PLAS MARKETING SDN BHD</t>
  </si>
  <si>
    <t>412642010220</t>
  </si>
  <si>
    <t>NESCAYA SYNERGY SDN BHD</t>
  </si>
  <si>
    <t>NEW &amp; NEW TRADING</t>
  </si>
  <si>
    <t>NEW &amp; NEW TRADING SDN. BHD.</t>
  </si>
  <si>
    <t>NEW WESTERN HOLDINGS SDN BHD</t>
  </si>
  <si>
    <t>NEWBILLION INDUSTRIES (M) SDN BHD</t>
  </si>
  <si>
    <t>407161610148</t>
  </si>
  <si>
    <t>NG AH KEK SAWMILL SDN BHD</t>
  </si>
  <si>
    <t>NG CHOON LAI TRADING COMPANY</t>
  </si>
  <si>
    <t>NGA FOO TING &amp; SONS SDN BHD</t>
  </si>
  <si>
    <t>NGV TECH SDN BHD (RECEIVER AND MANAGER</t>
  </si>
  <si>
    <t>NIDEV ASIA (M) SDN BHD</t>
  </si>
  <si>
    <t>NIHON PIGMENT SDN BHD</t>
  </si>
  <si>
    <t>NOBA ENGINEERS SDN BHD</t>
  </si>
  <si>
    <t>NSS IT SOLUTION SDN BHD</t>
  </si>
  <si>
    <t>NUTRIBEST FRESH MART SDN. BHD.</t>
  </si>
  <si>
    <t>OCEANERGY GASES SDN BHD</t>
  </si>
  <si>
    <t>ONE VISION PROPERTIES SDN. BHD.</t>
  </si>
  <si>
    <t>OOI BENG HUAT FOOD INDUSTRIES SDN. BHD.</t>
  </si>
  <si>
    <t>OOI KIM THOR HOLDINGS SDN BHD</t>
  </si>
  <si>
    <t>OPTOTRONICS SEMICONDUCTORS SDN BHD</t>
  </si>
  <si>
    <t>OPULENT BUILDERS SDN BHD</t>
  </si>
  <si>
    <t>ORIENT AROTEK ENGINEERING &amp; TRADING S/B</t>
  </si>
  <si>
    <t>OSG SDN BHD</t>
  </si>
  <si>
    <t>OTO AGRICULTURE MARKETING SDN BHD</t>
  </si>
  <si>
    <t>OUTLOOK ENTERPRISE SDN BHD</t>
  </si>
  <si>
    <t>OWS LUBRICANTS SDN. BHD.</t>
  </si>
  <si>
    <t>PANADUNIA SDN BHD</t>
  </si>
  <si>
    <t>PANTAI BHARU CORPORATION SDN BHD</t>
  </si>
  <si>
    <t>PAPAN MEMORIAL BERHAD</t>
  </si>
  <si>
    <t>408225810243</t>
  </si>
  <si>
    <t>PARALAND PROPERTY DEVELOPMENT SDN BHD</t>
  </si>
  <si>
    <t>PARKWAY DEPARTMENTAL STORE SDN. BHD.</t>
  </si>
  <si>
    <t>PASAR SEGAR YSL SDN. BHD.</t>
  </si>
  <si>
    <t>PASSION TIMBER FLOORING SDN BHD</t>
  </si>
  <si>
    <t>PAUMIN HARDWARE SDN BHD</t>
  </si>
  <si>
    <t>PAVILION PARAGON SDN BHD</t>
  </si>
  <si>
    <t>PCO ELECTRICAL (M) SDN BHD</t>
  </si>
  <si>
    <t>PCO LITE ELECTRICAL SDN BHD</t>
  </si>
  <si>
    <t>PEMBINAAN H.K.L. SDN. BHD.</t>
  </si>
  <si>
    <t>PEMBINAAN JAYA MAJU SDN BHD</t>
  </si>
  <si>
    <t>PEMBINAAN KEKAL MEWAH REALTY SDN BHD</t>
  </si>
  <si>
    <t>PEMBINAAN MARWAN SDN BHD</t>
  </si>
  <si>
    <t>PENGANGKUTAN ALIRAN TERAJU SDN. BHD.</t>
  </si>
  <si>
    <t>PERFECT STEEL ENGINEERING SDN BHD</t>
  </si>
  <si>
    <t>PERKASA JAUHARI SDN BHD</t>
  </si>
  <si>
    <t>PERLADANGAN KINTA SDN. BHD.</t>
  </si>
  <si>
    <t>414440710384</t>
  </si>
  <si>
    <t>PERMATA PEGUN SDN BHD</t>
  </si>
  <si>
    <t>PERNIAGAAN BUAH KELAPA SAWIT SALIM</t>
  </si>
  <si>
    <t>PERNIAGAAN SRI MAHTAI</t>
  </si>
  <si>
    <t>PERS NELAYAN KAWASAN MANJUNG UTARA</t>
  </si>
  <si>
    <t>PERSAFE ENGINEERING SDN BHD</t>
  </si>
  <si>
    <t>402027620112</t>
  </si>
  <si>
    <t>PERTAMA PADI (MALAYSIA) SDN BHD</t>
  </si>
  <si>
    <t>PERUSAHAAN ANIKA BERSAUDARA SDN BHD</t>
  </si>
  <si>
    <t>PETROGAYA</t>
  </si>
  <si>
    <t>410143816203</t>
  </si>
  <si>
    <t>PETROSAHABAT ENGINEERING SDN BHD</t>
  </si>
  <si>
    <t>PETROSAHABAT SDN BHD</t>
  </si>
  <si>
    <t>PGS CONSTRUCTION SDN. BHD.</t>
  </si>
  <si>
    <t>PIJAR MAJU SDN BHD</t>
  </si>
  <si>
    <t>PILOT CARGO (M) SDN BHD</t>
  </si>
  <si>
    <t>PL SOON HUAT SDN BHD</t>
  </si>
  <si>
    <t>PLANMONT BUILDERS SDN BHD</t>
  </si>
  <si>
    <t>PLASTRADE ENTERPRISE SDN BHD</t>
  </si>
  <si>
    <t>PLASTRADE MATERIALS TECHNOLOGY SDN.BHD.</t>
  </si>
  <si>
    <t>POH FATT TRANSPORT &amp; ENT SDN BHD</t>
  </si>
  <si>
    <t>POH LIM ENTERPRISE SDN BHD</t>
  </si>
  <si>
    <t>POHMIX SDN BHD</t>
  </si>
  <si>
    <t>POTENTIAL ACOUSTICS SDN BHD</t>
  </si>
  <si>
    <t>POULTEC ENTERPRISE SDN BHD</t>
  </si>
  <si>
    <t>PRECISION CONTROL SDN BHD</t>
  </si>
  <si>
    <t>PREMALA ERA COM CONSTRUCTION (M) SDN BHD</t>
  </si>
  <si>
    <t>407433610022</t>
  </si>
  <si>
    <t>PRESS METAL ENGINEERING SDN. BHD.</t>
  </si>
  <si>
    <t>PRINSIPTEK (M) SDN BHD</t>
  </si>
  <si>
    <t>PRO-LANDSCAPE STRUCTURE SDN BHD</t>
  </si>
  <si>
    <t>PROLIGUEST RESOURCES SDN. BHD.</t>
  </si>
  <si>
    <t>PROLINK MARKETING SDN BHD</t>
  </si>
  <si>
    <t>PROSPEK KINI SDN BHD</t>
  </si>
  <si>
    <t>PTS FEEDMILL SDN BHD</t>
  </si>
  <si>
    <t>PTS FOOD DISTRIBUTION SDN.BHD.</t>
  </si>
  <si>
    <t>PTT CORPORATION SDN. BHD.</t>
  </si>
  <si>
    <t>PUSAT ADAMAS DAN PERMATA(SITIAWAN)SDNBHD</t>
  </si>
  <si>
    <t>PYO TRAVEL (MY) SDN BHD</t>
  </si>
  <si>
    <t>QUALITYPACK SDN BHD</t>
  </si>
  <si>
    <t>QUANTUM EVERSHINE SDN BHD</t>
  </si>
  <si>
    <t>QUZA ENTERPRISE</t>
  </si>
  <si>
    <t>401123020097</t>
  </si>
  <si>
    <t>R &amp; D CONSTRUCTION SDN BHD</t>
  </si>
  <si>
    <t>R &amp; Z AKTIVITI ENTERPRISE</t>
  </si>
  <si>
    <t>R T CARGO TRANSPORTATION AGENCY SDN BHD</t>
  </si>
  <si>
    <t>R.RAMAN CHETTIAR &amp; CO SDN BHD</t>
  </si>
  <si>
    <t>R.T. CARGO SDN BHD</t>
  </si>
  <si>
    <t>RABINDER BUDIMAN &amp; ASSOCIATES</t>
  </si>
  <si>
    <t>RACO SDN BHD</t>
  </si>
  <si>
    <t>RANACO MARINE SDN BHD</t>
  </si>
  <si>
    <t>RAWA ISLAND RESORT SDN BHD</t>
  </si>
  <si>
    <t>REACH TEN COMMUNICATION SDN BHD</t>
  </si>
  <si>
    <t>REAL EASE SDN BHD</t>
  </si>
  <si>
    <t>RECENGINE TRADING SDN BHD</t>
  </si>
  <si>
    <t>RED TEAM (M) SDN BHD</t>
  </si>
  <si>
    <t>REKA INDAH BUILDERS (PG) SDN. BHD.</t>
  </si>
  <si>
    <t>RELIANCE SHIPPING &amp; TRAVEL AGENCIES (DAM</t>
  </si>
  <si>
    <t>RELIANCE SHIPPING &amp; TRAVEL AGENCIES (SAB</t>
  </si>
  <si>
    <t>RELIANCE SHIPPING &amp; TRAVEL AGENCIES (SAR</t>
  </si>
  <si>
    <t>RELIANCE SHIPPING &amp; TRAVEL AGENCIES SDN.</t>
  </si>
  <si>
    <t>RESTORAN A SRI ROSMERAH</t>
  </si>
  <si>
    <t>RISA TRADE AND SERVICES</t>
  </si>
  <si>
    <t>RM WIRE INDUSTRIES SDN BHD</t>
  </si>
  <si>
    <t>ROBO CNC SDN BHD</t>
  </si>
  <si>
    <t>RODA JUARA AUTOMOBILE SDN BHD</t>
  </si>
  <si>
    <t>RONG MAH (J) SDN. BHD.</t>
  </si>
  <si>
    <t>RS IMPEX SDN. BHD.</t>
  </si>
  <si>
    <t>RUBBER TIMBER (MELAKA) SDN BHD</t>
  </si>
  <si>
    <t>SAI KIM ENTERPRISE SDN. BHD.</t>
  </si>
  <si>
    <t>SAJI BUMI SDN BHD</t>
  </si>
  <si>
    <t>SANMAJU SHIPPING SDN BHD</t>
  </si>
  <si>
    <t>SANTONG SAWIT SDN. BHD.</t>
  </si>
  <si>
    <t>SAPPHIRE DELIGHT SDN BHD</t>
  </si>
  <si>
    <t>SASARAN SEJAHTERA SDN BHD</t>
  </si>
  <si>
    <t>SAYU TRAVEL &amp; TOURS SDN BHD</t>
  </si>
  <si>
    <t>411010831369</t>
  </si>
  <si>
    <t>SAZEAN DEVELOPMENT S/B (IN LIQUIDATION)</t>
  </si>
  <si>
    <t>SBH MARINE INDUSTRIES SDN BHD</t>
  </si>
  <si>
    <t>SCANWOLF DEVELOPMENT SDN BHD</t>
  </si>
  <si>
    <t>SCIENTILLENCE SDN BHD</t>
  </si>
  <si>
    <t>SCORE EPCC SDN BHD</t>
  </si>
  <si>
    <t>411177209941</t>
  </si>
  <si>
    <t>SDK BRICKS SDN BHD</t>
  </si>
  <si>
    <t>SE CONCRETE SDN BHD</t>
  </si>
  <si>
    <t>SEBANGGA AUTO SDN. BHD.</t>
  </si>
  <si>
    <t>412905810097</t>
  </si>
  <si>
    <t>SEGUNTOR BIOENERGY SDN BHD</t>
  </si>
  <si>
    <t>SELAJU KOTA SDN BHD</t>
  </si>
  <si>
    <t>SEN HAI TIMBER SDN BHD</t>
  </si>
  <si>
    <t>SENDANG MOTOR CORP SDN BHD</t>
  </si>
  <si>
    <t>SENG ANN SDN BHD</t>
  </si>
  <si>
    <t>SENG KEE CHAN</t>
  </si>
  <si>
    <t>414169830293</t>
  </si>
  <si>
    <t>SENIOR CARE MANAGEMENT SDN BHD</t>
  </si>
  <si>
    <t>SENTOSA TIMBER TRADING</t>
  </si>
  <si>
    <t>SEVEN SEAS WORLDWIDE (M) SDN BHD</t>
  </si>
  <si>
    <t>SHANGHAI EMPORIUM SDN BHD</t>
  </si>
  <si>
    <t>SHARIKAT TA KIONG SDN BHD</t>
  </si>
  <si>
    <t>SHEONG HUAT TYRES &amp; BATTERIES SDN BHD</t>
  </si>
  <si>
    <t>SIANG HENG PLASTIC WARE SDN BHD</t>
  </si>
  <si>
    <t>SIANG JOO ENTERPRISE SDN BHD</t>
  </si>
  <si>
    <t>SIBU COLD STORAGE SDN BHD</t>
  </si>
  <si>
    <t>SIBU NGU BROTHERS MOTOR SERVICE SDN BHD</t>
  </si>
  <si>
    <t>SIMGOOD PTE LTD</t>
  </si>
  <si>
    <t>SIN LIAN TAT HARDWARE SDN BHD</t>
  </si>
  <si>
    <t>SING HENG HUAT FARMING SDN BHD</t>
  </si>
  <si>
    <t>411038842349</t>
  </si>
  <si>
    <t>411038842356</t>
  </si>
  <si>
    <t>SINOTRUK MALAYSIA SDN BHD</t>
  </si>
  <si>
    <t>SIONG TAT PLANTATION (SABAH) SDN BHD</t>
  </si>
  <si>
    <t>SIRI JAWI ENTERPRISE (M) SDN BHD</t>
  </si>
  <si>
    <t>SISTEM DUTA SDN BHD</t>
  </si>
  <si>
    <t>SISTEM RKK SDN BHD</t>
  </si>
  <si>
    <t>SK INDAH SDN BHD</t>
  </si>
  <si>
    <t>SKA TRANSPORT (M) SDN BHD</t>
  </si>
  <si>
    <t>SKH MACHINERY SDN BHD</t>
  </si>
  <si>
    <t>SKS BUILDERS TRADING SDN BHD</t>
  </si>
  <si>
    <t>SNS NETWORK (M) SDN BHD</t>
  </si>
  <si>
    <t>SOLARIMPEX TRADE SDN BHD</t>
  </si>
  <si>
    <t>SOON HER SING INDUSTRIES (M) SDN BHD</t>
  </si>
  <si>
    <t>SOUTHERN LATEX PRODUCTS SDN BHD</t>
  </si>
  <si>
    <t>SP POTENSI MEWAH SDN BHD</t>
  </si>
  <si>
    <t>SPEED PACKAGING (M) SDN BHD</t>
  </si>
  <si>
    <t>SRI MAJU SARATA EKSPRES SDN BHD</t>
  </si>
  <si>
    <t>411056825828</t>
  </si>
  <si>
    <t>SRI MINYAK (SARAWAK) SDN BHD</t>
  </si>
  <si>
    <t>SRI RIBUAN INDUSTRIES SDN BHD</t>
  </si>
  <si>
    <t>SRI SEKAMAT ENTERPRISE SDN BHD</t>
  </si>
  <si>
    <t>SSN MARKETING SDN BHD</t>
  </si>
  <si>
    <t>STANZJAYA SDN BHD</t>
  </si>
  <si>
    <t>STARQUAY POINT SDN BHD</t>
  </si>
  <si>
    <t>STESEN MINYAK SIBUJAYA</t>
  </si>
  <si>
    <t>STHAMIN ELECTRICAL &amp; FURNITURE SDN BHD</t>
  </si>
  <si>
    <t>STS LAGENDA SDN. BHD.</t>
  </si>
  <si>
    <t>SUCCESSTOGETHER INTERNATIONAL PTE LTD</t>
  </si>
  <si>
    <t>SUNLUN CORPORATION SDN. BHD.</t>
  </si>
  <si>
    <t>SUNMAJU SDN. BHD.</t>
  </si>
  <si>
    <t>SUNMAT INDUSTRIES SDN BHD</t>
  </si>
  <si>
    <t>SUNSET VILLA SDN BHD</t>
  </si>
  <si>
    <t>SUPREME DRIVE SDN BHD</t>
  </si>
  <si>
    <t>SUPREME FOOD SUPPLY (BINTULU) SDN BHD</t>
  </si>
  <si>
    <t>SUPREME RANK SDN BHD</t>
  </si>
  <si>
    <t>SW 2020 SDN BHD</t>
  </si>
  <si>
    <t>SWISS PROFILE (M) SDN BHD</t>
  </si>
  <si>
    <t>SYARIKAT CENTRAL BOLTS &amp; NUTS SDN BHD</t>
  </si>
  <si>
    <t>SYARIKAT HOCK CHIONG HING</t>
  </si>
  <si>
    <t>SYARIKAT JASA SELAMAT SDN BHD</t>
  </si>
  <si>
    <t>SYARIKAT MAKMUR ALAT ALAT GANTI SDN BHD</t>
  </si>
  <si>
    <t>SYARIKAT MOH HUAT SDN BHD</t>
  </si>
  <si>
    <t>SYARIKAT SHEONG HUAT AUTO SDN BHD</t>
  </si>
  <si>
    <t>SYARIKAT SINAR PADAS</t>
  </si>
  <si>
    <t>SYARIKAT SRIBIMA SDN BHD</t>
  </si>
  <si>
    <t>411074911887</t>
  </si>
  <si>
    <t>SYARIKAT TANDANG SARI SDN BHD</t>
  </si>
  <si>
    <t>SYARIKAT TERUS MAJU</t>
  </si>
  <si>
    <t>SYKT NAJIB JAYA MOTOR SDN BHD</t>
  </si>
  <si>
    <t>SYN MIN KONG SDN BHD</t>
  </si>
  <si>
    <t>T &amp; A MACHANG AGRICULTURE SDN BHD</t>
  </si>
  <si>
    <t>T.I.M. PLANTATION SDN BHD</t>
  </si>
  <si>
    <t>TACARA SDN BHD</t>
  </si>
  <si>
    <t>TAHAP TINGGI SDN BHD</t>
  </si>
  <si>
    <t>TAI TONG TYRE &amp; BATTERIES SDN BHD</t>
  </si>
  <si>
    <t>TAIKO METALS SDN BHD</t>
  </si>
  <si>
    <t>TAIPING POLY MARKETING SDN BHD</t>
  </si>
  <si>
    <t>TAKZIM MARINE SERVICES SDN. BHD.</t>
  </si>
  <si>
    <t>TAN ZHUAN PLASTIC INDUSTRIES S/B</t>
  </si>
  <si>
    <t>TAY MUN HUA ENTERPRISES SDN BHD</t>
  </si>
  <si>
    <t>TCT TRADING SDN BHD</t>
  </si>
  <si>
    <t>TECHNICAL KNOW HOW SDN BHD</t>
  </si>
  <si>
    <t>TECK LEE SENG COFFEE PRODUCTS SDN BHD</t>
  </si>
  <si>
    <t>TEGAP BUMIJAYA SDN.BHD.</t>
  </si>
  <si>
    <t>TEH CHEETA TRANSPORT (M) SDN BHD</t>
  </si>
  <si>
    <t>TENAHMAN SDN BHD</t>
  </si>
  <si>
    <t>TEOW SOON HUAT SDN BHD</t>
  </si>
  <si>
    <t>402072120056</t>
  </si>
  <si>
    <t>TERAS ERAMAJU SDN BHD</t>
  </si>
  <si>
    <t>TERATAI AUTO SDN BHD</t>
  </si>
  <si>
    <t>TETRIS SDN BHD</t>
  </si>
  <si>
    <t>THE MUKAH CATHOLIC CHURCH CHARITABLE TR</t>
  </si>
  <si>
    <t>TIARA REALTY SDN BHD</t>
  </si>
  <si>
    <t>TIME ZONE SDN BHD</t>
  </si>
  <si>
    <t>TIMELESS MILLION SDN BHD</t>
  </si>
  <si>
    <t>TIMURAN ENTERPRISE SDN. BHD.</t>
  </si>
  <si>
    <t>TING &amp; LING TRADING SDN BHD</t>
  </si>
  <si>
    <t>TM LAUNDRY SDN BHD</t>
  </si>
  <si>
    <t>TOASTER ENTERPRISES SDN BHD</t>
  </si>
  <si>
    <t>TONN CABLE SDN BHD</t>
  </si>
  <si>
    <t>TOP EMPIRE SDN BHD</t>
  </si>
  <si>
    <t>TOP RANK SUPPLIES SDN BHD</t>
  </si>
  <si>
    <t>TOPCLASS SUPPLY SDN. BHD.</t>
  </si>
  <si>
    <t>TORYMAS ENTERPRISE SDN BHD</t>
  </si>
  <si>
    <t>TRADELIFT INDOPALM INDUSTRIES SDN BHD</t>
  </si>
  <si>
    <t>TRADER2U SDN BHD</t>
  </si>
  <si>
    <t>TRANSFERT (M) SDN BHD</t>
  </si>
  <si>
    <t>TRAVEL SAVE &amp; TOURS SDN. BHD.</t>
  </si>
  <si>
    <t>TREND NETWORK SDN BHD</t>
  </si>
  <si>
    <t>501217836840</t>
  </si>
  <si>
    <t>TROPICANA MOTORWORLD (M) SDN BHD</t>
  </si>
  <si>
    <t>TRUMP ICI SDN BHD</t>
  </si>
  <si>
    <t>TRUMP YEAR SDN.BHD.</t>
  </si>
  <si>
    <t>414897500386</t>
  </si>
  <si>
    <t>TS VEGE TRADING SDN BHD</t>
  </si>
  <si>
    <t>TSK HARDWARE SDN BHD</t>
  </si>
  <si>
    <t>TSK INDUSTRIES SDN BHD</t>
  </si>
  <si>
    <t>401011830137</t>
  </si>
  <si>
    <t>TSL PLASTIC MANUFACTURING SDN BHD</t>
  </si>
  <si>
    <t>TWISTCODE TECHNOLOGIES SDN.BHD.</t>
  </si>
  <si>
    <t>TWO PLY SDN BHD</t>
  </si>
  <si>
    <t>TYT BUILDERS SDN BHD</t>
  </si>
  <si>
    <t>UGI STEEL WIRE PRODUCTS SDN BHD</t>
  </si>
  <si>
    <t>ULTIMATE RESERVES SDN BHD</t>
  </si>
  <si>
    <t>UNIMEKAR METALS SDN BHD</t>
  </si>
  <si>
    <t>UNITED G. I. PRODUCTS SDN BHD</t>
  </si>
  <si>
    <t>UPPER CENTURY (M) SDN BHD</t>
  </si>
  <si>
    <t>URBAN CIRCLE SDN BHD</t>
  </si>
  <si>
    <t>UTAS TRAVEL &amp; TOURS SDN BHD</t>
  </si>
  <si>
    <t>VACATION ASIA (MY) SDN.BHD.</t>
  </si>
  <si>
    <t>VACATION ASIA INTERNATIONAL SDN BHD</t>
  </si>
  <si>
    <t>VALUE ADDED RESOURCES SDN BHD</t>
  </si>
  <si>
    <t>VAST STRUCTURES SDN BHD</t>
  </si>
  <si>
    <t>VENDORIA SDN BHD</t>
  </si>
  <si>
    <t>VICT CHEMICALS SDN. BHD.</t>
  </si>
  <si>
    <t>VILLY TRADING (M) SDN BHD</t>
  </si>
  <si>
    <t>VISAGE GLOBAL SDN BHD</t>
  </si>
  <si>
    <t>VISTA VERSATILE SDN BHD</t>
  </si>
  <si>
    <t>VIVID BUSINESS SDN BHD</t>
  </si>
  <si>
    <t>VUI BROTHERS PROPERTIES SDN BHD</t>
  </si>
  <si>
    <t>WAGRO MARKETING SDN BHD</t>
  </si>
  <si>
    <t>WARISAN MEGA SURIA SDN BHD</t>
  </si>
  <si>
    <t>WARNA BESTARI SDN. BHD.</t>
  </si>
  <si>
    <t>WELLEY TIMBER INDUSTRIES SDN. BHD.</t>
  </si>
  <si>
    <t>WEMAL TECHNOLOGY SDN BHD</t>
  </si>
  <si>
    <t>WGM PLANTATIONS SDN BHD</t>
  </si>
  <si>
    <t>WINENRICH ENTERPRISE SDN BHD</t>
  </si>
  <si>
    <t>WINSTAR ELECTRICAL (KAMPAR) SDN BHD</t>
  </si>
  <si>
    <t>WKW ERAMAJU SDN BHD</t>
  </si>
  <si>
    <t>WL PETROLEUM SDN BHD</t>
  </si>
  <si>
    <t>WOO LAI FAT CONSTRUCTION &amp; TRADING SB</t>
  </si>
  <si>
    <t>WORLD ASIA LOGISTICS (M) SDN BHD</t>
  </si>
  <si>
    <t>WORLDWIDE EQUIPMENT SUPPLIES SDN BHD</t>
  </si>
  <si>
    <t>WSL XIANG XIANG FOOD COURT SDN BHD</t>
  </si>
  <si>
    <t>411038842274</t>
  </si>
  <si>
    <t>YAMACO ENGINEERING SDN BHD</t>
  </si>
  <si>
    <t>YAMUD AUTOMOBILE SDN BHD</t>
  </si>
  <si>
    <t>YAUMAN AUTO S/B</t>
  </si>
  <si>
    <t>YEW CHYE SENG PLANTATION SDN BHD</t>
  </si>
  <si>
    <t>412222010053</t>
  </si>
  <si>
    <t>YNY TECHNOLOGY SDN. BHD.</t>
  </si>
  <si>
    <t>YOLLINK INDUSTRIES SDN BHD</t>
  </si>
  <si>
    <t>YONG QUAN DISTRIBUTOR SDN.BHD.</t>
  </si>
  <si>
    <t>YONGNAM ENGINEERING &amp; CONSTRUCTION SDN B</t>
  </si>
  <si>
    <t>YU LIM DISTRIBUTOR SDN BHD</t>
  </si>
  <si>
    <t>YUEN TUNG HARDWARE CONSTRUCTION SDN BHD</t>
  </si>
  <si>
    <t>ZEDCON ENGINEERING (M) SDN. BHD.</t>
  </si>
  <si>
    <t>ZHENG PIN HARDWARE SUPPLY SDN BHD</t>
  </si>
  <si>
    <t>ZUE BAO JEWELLERY SDN . BHD.</t>
  </si>
  <si>
    <t>ZULFAN (M) SDN BHD</t>
  </si>
  <si>
    <t>ABDAN PRESTIGE HOLDING SDN BHD</t>
  </si>
  <si>
    <t>ABM PLASTER BOARD SDN BHD</t>
  </si>
  <si>
    <t>ACTIVE BUILDING CONSTRUCTION SDN BHD</t>
  </si>
  <si>
    <t>458024940177</t>
  </si>
  <si>
    <t>AGIBS REALTY SDN BHD</t>
  </si>
  <si>
    <t>AGILE LOGISTICS (M) SDN BHD</t>
  </si>
  <si>
    <t>AGRIASIA RESOURCES SDN BHD</t>
  </si>
  <si>
    <t>AGROSEGAR SDN BHD</t>
  </si>
  <si>
    <t>AIK HOE HOME CENTRE SDN BHD</t>
  </si>
  <si>
    <t>AISTANA INDUSTRIES (M) SDN BHD</t>
  </si>
  <si>
    <t>AKI MEDIA</t>
  </si>
  <si>
    <t>ALAF BERSAMA ENTERPRISE</t>
  </si>
  <si>
    <t>ALAF SALAK TINGGI</t>
  </si>
  <si>
    <t>ALIF UTAMA HAQIQI SDN BHD</t>
  </si>
  <si>
    <t>ALIFF SYUKRI PROPERTIES SDN BHD</t>
  </si>
  <si>
    <t>AMBANG PROSPEK SDN. BHD.</t>
  </si>
  <si>
    <t>AMCAN SDN BHD</t>
  </si>
  <si>
    <t>455171520054</t>
  </si>
  <si>
    <t>ANAN TIMBER INDUSTRY SDN BHD</t>
  </si>
  <si>
    <t>ANDAMAS NIAGA</t>
  </si>
  <si>
    <t>ASBENZ STERN SDN BHD</t>
  </si>
  <si>
    <t>ASCENTIA ENTERPRISE</t>
  </si>
  <si>
    <t>ASIA COUNTRY CONSTRUCTION SDN. BHD.</t>
  </si>
  <si>
    <t>464230814644</t>
  </si>
  <si>
    <t>ASIA LEISURE &amp; CAR RENTAL SDN.BHD.</t>
  </si>
  <si>
    <t>461181206750</t>
  </si>
  <si>
    <t>ASIANERA AUTO SDN. BHD.</t>
  </si>
  <si>
    <t>ASSESS PACKAGING (M) SDN BHD</t>
  </si>
  <si>
    <t>ASSESS PRODUCTS (M) SDN BHD</t>
  </si>
  <si>
    <t>451203610080</t>
  </si>
  <si>
    <t>AYAM BISMI SDN BHD</t>
  </si>
  <si>
    <t>AYDEN AVERROES HOLIDAYS SDN. BHD.</t>
  </si>
  <si>
    <t>AZAM CERIA SDN BHD</t>
  </si>
  <si>
    <t>AZAM MAJUMAS SDN BHD</t>
  </si>
  <si>
    <t>463019100102</t>
  </si>
  <si>
    <t>BABENA - MIX INDUSTRIES SDN BHD</t>
  </si>
  <si>
    <t>451061210286</t>
  </si>
  <si>
    <t>BAKTI SEPADU SDN. BHD.</t>
  </si>
  <si>
    <t>BANGI DIALYSIS CENTRE SDN BHD</t>
  </si>
  <si>
    <t>BAWAL EXCLUSIVE SDN. BHD.</t>
  </si>
  <si>
    <t>BAYANGAN KEMBARA SDN BHD</t>
  </si>
  <si>
    <t>BENTONG KIAN GUAN TRADING SDN BHD</t>
  </si>
  <si>
    <t>456132820057</t>
  </si>
  <si>
    <t>BESTRICH STAR SDN BHD</t>
  </si>
  <si>
    <t>BIG WHEEL GREEN TYRES SDN BHD</t>
  </si>
  <si>
    <t>BILEX CONSTRUCTION SDN BHD</t>
  </si>
  <si>
    <t>452031210011</t>
  </si>
  <si>
    <t>BINA MAJU SDN BHD</t>
  </si>
  <si>
    <t>451605210065</t>
  </si>
  <si>
    <t>BINAAN HALIM</t>
  </si>
  <si>
    <t>BINTANG DAMANSARA SDN. BHD.</t>
  </si>
  <si>
    <t>BIOFUEL ENERGY RESOURCES SDN BHD</t>
  </si>
  <si>
    <t>BITUMIX PROPERTIES SDN BHD</t>
  </si>
  <si>
    <t>BOH MING COLDSTORAGE SDN BHD</t>
  </si>
  <si>
    <t>BRONANG SPUGU RESOURCES SDN BHD</t>
  </si>
  <si>
    <t>BULAT PALM CENTRE SDN BHD</t>
  </si>
  <si>
    <t>BUMI TERUS MAJU (BALOK) SDN BHD</t>
  </si>
  <si>
    <t>C N H HOLDINGS SDN BHD</t>
  </si>
  <si>
    <t>C S HOLIDAYS SDN BHD</t>
  </si>
  <si>
    <t>CAHAYA GURINDAM SDN BHD</t>
  </si>
  <si>
    <t>CAPITOL GRAVURE CYLINDER SDN. BHD.</t>
  </si>
  <si>
    <t>CARIMIN SDN BHD</t>
  </si>
  <si>
    <t>CARPETON INDUSTRIES SDN. BHD.</t>
  </si>
  <si>
    <t>CASA ARMADA SDN BHD</t>
  </si>
  <si>
    <t>CASA INFOMAS SDN BHD</t>
  </si>
  <si>
    <t>CENTRE SIDE EXPRESS SDN BHD</t>
  </si>
  <si>
    <t>CG TRADEWARE (KB) SDN BHD</t>
  </si>
  <si>
    <t>CHENGALJATI SDN BHD</t>
  </si>
  <si>
    <t>CHEP LEE AUTO PARTS SDN BHD</t>
  </si>
  <si>
    <t>CHESTRONICS SDN BHD</t>
  </si>
  <si>
    <t>CHM HARDWARE TRADING SDN. BHD.</t>
  </si>
  <si>
    <t>CHOON HIN ENGINEERING WORKS SDN. BHD.</t>
  </si>
  <si>
    <t>451061210279</t>
  </si>
  <si>
    <t>451061210293</t>
  </si>
  <si>
    <t>CHOON HIN ENVIRONMENTAL SDN. BHD.</t>
  </si>
  <si>
    <t>CHUAN LAM CHAN (M) SDN. BHD.</t>
  </si>
  <si>
    <t>464810610166</t>
  </si>
  <si>
    <t>CITY TUNNELING SDN BHD</t>
  </si>
  <si>
    <t>CK RAHIM COLLECTIONS SDN BHD</t>
  </si>
  <si>
    <t>CKJ ENGINEERING &amp; SERVICES SDN BHD</t>
  </si>
  <si>
    <t>CMC I-CARE SDN BHD</t>
  </si>
  <si>
    <t>COCO FURNITURE MARKETING SDN BHD</t>
  </si>
  <si>
    <t>COMMON AVENUE (M) SDN BHD</t>
  </si>
  <si>
    <t>462106640689</t>
  </si>
  <si>
    <t>CORTEX ROBOTICS SDN BHD</t>
  </si>
  <si>
    <t>CXL EXECUTIVE SDN. BHD.</t>
  </si>
  <si>
    <t>DAIMAN HARTAMAS SDN BHD</t>
  </si>
  <si>
    <t>461033842764</t>
  </si>
  <si>
    <t>DATAJASA PLUS SDN. BHD.</t>
  </si>
  <si>
    <t>DAYACOP SECURITY SERVICES SDN BHD</t>
  </si>
  <si>
    <t>DBS ASSET MANAGEMENT SDN BHD</t>
  </si>
  <si>
    <t>DEKAD JITU SDN BHD</t>
  </si>
  <si>
    <t>DESSERT CAPTAIN SDN BHD</t>
  </si>
  <si>
    <t>461172203823</t>
  </si>
  <si>
    <t>DESTINY INTEGRATED LOGISTICS SERVICES SB</t>
  </si>
  <si>
    <t>DINAR FILLING STATION</t>
  </si>
  <si>
    <t>DOWEALTH PLANTATIONS SDN BHD</t>
  </si>
  <si>
    <t>DURABLE HOLDINGS SDN BHD</t>
  </si>
  <si>
    <t>454062210294</t>
  </si>
  <si>
    <t>DV ENGINEERING SDN BHD</t>
  </si>
  <si>
    <t>457054410112</t>
  </si>
  <si>
    <t>E H H FOOD INDUSTRY SDN BHD</t>
  </si>
  <si>
    <t>E.K. CEMERLANG SDN BHD</t>
  </si>
  <si>
    <t>EAST DESIGN ARCHITECT SDN BHD</t>
  </si>
  <si>
    <t>ECO LIVING HOME (M) SDN BHD</t>
  </si>
  <si>
    <t>EDARAN MUTIARA KK SDN.BHD.</t>
  </si>
  <si>
    <t>EDARAN SETIA CONSTRUCTION (M) SDN BHD</t>
  </si>
  <si>
    <t>EKON WOOD SDN BHD</t>
  </si>
  <si>
    <t>461015831395</t>
  </si>
  <si>
    <t>EMART (BATU NIAH) SDN BHD</t>
  </si>
  <si>
    <t>461015831400</t>
  </si>
  <si>
    <t>ENCORAL DIGITAL SOLUTIONS SDN BHD</t>
  </si>
  <si>
    <t>ENG LEE HENG TRADING SDN.BHD.</t>
  </si>
  <si>
    <t>ENHANCE PLASTIC INDUSTRY SDN BHD</t>
  </si>
  <si>
    <t>ENVIROVERKS (M) SDN BHD</t>
  </si>
  <si>
    <t>ERIC MOTORS</t>
  </si>
  <si>
    <t>458314210075</t>
  </si>
  <si>
    <t>ESSENTIAL EDUCARE SDN BHD</t>
  </si>
  <si>
    <t>ETERNITY HEALTHCARE SDN BHD</t>
  </si>
  <si>
    <t>EURATECH INDUSTRIES SDN BHD</t>
  </si>
  <si>
    <t>EXCELLENT PALM TECH SDN BHD</t>
  </si>
  <si>
    <t>462393920024</t>
  </si>
  <si>
    <t>FALCON SPEED AUTOMOBILE SDN BHD</t>
  </si>
  <si>
    <t>FALTECH ENGINEERING SDN BHD</t>
  </si>
  <si>
    <t>FEDERAL PAINTS MANUFACTURING (M) SDN BHD</t>
  </si>
  <si>
    <t>451267510126</t>
  </si>
  <si>
    <t>458220810026</t>
  </si>
  <si>
    <t>FIRST STAR CONSTRUCTION SDN BHD</t>
  </si>
  <si>
    <t>458181910037</t>
  </si>
  <si>
    <t>FLEET QUALITY SDN. BHD.</t>
  </si>
  <si>
    <t>FLOW TECH RESOURCES SDN BHD</t>
  </si>
  <si>
    <t>FOJOHN DEVELOPMENT SDN BHD</t>
  </si>
  <si>
    <t>FOJOHN HARDWARE (MIRI) SDN BHD</t>
  </si>
  <si>
    <t>461015831328</t>
  </si>
  <si>
    <t>FOJOHN HARDWARE SDN BHD</t>
  </si>
  <si>
    <t>FORESIGHT REALM SDN. BHD.</t>
  </si>
  <si>
    <t>FORM UP ENTERPRISE</t>
  </si>
  <si>
    <t>454062210352</t>
  </si>
  <si>
    <t>FOUNDRY ENGINEERING CORPORATION SDN BHD</t>
  </si>
  <si>
    <t>461181206654</t>
  </si>
  <si>
    <t>FREEWAY MACHINERY SDN. BHD.</t>
  </si>
  <si>
    <t>458293710025</t>
  </si>
  <si>
    <t>GABUNGAN AQUAJAYA SDN BHD</t>
  </si>
  <si>
    <t>GAMMA WOOD SDN BHD</t>
  </si>
  <si>
    <t>GAYA SEMESTA SDN BHD</t>
  </si>
  <si>
    <t>GENTING CITRA SDN BHD</t>
  </si>
  <si>
    <t>GERAK DAYA ENTERPRISE</t>
  </si>
  <si>
    <t>GLORY 78 HOLDINGS SDN BHD</t>
  </si>
  <si>
    <t>GOLDEN STAR CONCRETE SDN BHD</t>
  </si>
  <si>
    <t>GOLSTA SDN BHD</t>
  </si>
  <si>
    <t>GOOD WIN CIVIL SDN. BHD.</t>
  </si>
  <si>
    <t>555108329504</t>
  </si>
  <si>
    <t>452059730142</t>
  </si>
  <si>
    <t>GREAT TRADE CENTRE SDN.BHD.</t>
  </si>
  <si>
    <t>GREEN PULP PAPER INDUSTRY SDN. BHD.</t>
  </si>
  <si>
    <t>GSP HARDWARE SDN. BHD.</t>
  </si>
  <si>
    <t>HAMBURGOLD SDN BHD</t>
  </si>
  <si>
    <t>456011420215</t>
  </si>
  <si>
    <t>HENLE STEEL SDN BHD</t>
  </si>
  <si>
    <t>HERMES MIX SDN BHD</t>
  </si>
  <si>
    <t>HIAP LEE (WHOLESALE) MARKETING SDN. BHD.</t>
  </si>
  <si>
    <t>HIN HUAT TRADING SDN. BHD.</t>
  </si>
  <si>
    <t>HMN NADHIR SDN BHD</t>
  </si>
  <si>
    <t>HOMECITY PROPERTY MANAGEMENT SB</t>
  </si>
  <si>
    <t>462236920188</t>
  </si>
  <si>
    <t>HOMETOWN F&amp;B (CENTRAL) SDN BHD</t>
  </si>
  <si>
    <t>HOONG FATT PLT</t>
  </si>
  <si>
    <t>HS LAUNDRY SDN. BHD.</t>
  </si>
  <si>
    <t>461051802528</t>
  </si>
  <si>
    <t>HUA KIONG ENTERPRISE SDN BHD</t>
  </si>
  <si>
    <t>461051802535</t>
  </si>
  <si>
    <t>451445210047</t>
  </si>
  <si>
    <t>IAC TECHNIQUE SDN. BHD.</t>
  </si>
  <si>
    <t>462263720181</t>
  </si>
  <si>
    <t>IDEAL FORCE SDN BHD</t>
  </si>
  <si>
    <t>ILAUNCH SDN. BHD.</t>
  </si>
  <si>
    <t>IMPRESSIVE EDGE SDN BHD</t>
  </si>
  <si>
    <t>454129710074</t>
  </si>
  <si>
    <t>IMPROVAGE PRECISION SDN. BHD.</t>
  </si>
  <si>
    <t>INNOMATT TRADING SDN BHD</t>
  </si>
  <si>
    <t>INTAN BIOTECH INDUSTRIES SDN.BHD.</t>
  </si>
  <si>
    <t>INTER PARAGON SDN BHD</t>
  </si>
  <si>
    <t>ISHOSU SDN BHD</t>
  </si>
  <si>
    <t>ITEC ELECTRIC (MALACCA) SDN. BHD.</t>
  </si>
  <si>
    <t>JAGUH DINAMIK SDN BHD</t>
  </si>
  <si>
    <t>461060801820</t>
  </si>
  <si>
    <t>JAYHONG SDN BHD</t>
  </si>
  <si>
    <t>461060801813</t>
  </si>
  <si>
    <t>461051802239</t>
  </si>
  <si>
    <t>464230814638</t>
  </si>
  <si>
    <t>JERNIH SPEKTRUM SDN. BHD.</t>
  </si>
  <si>
    <t>JI ENGINEERING SDN BHD</t>
  </si>
  <si>
    <t>JIBBYNCO SDN. BHD.</t>
  </si>
  <si>
    <t>JINSHARE ENTERPRISE</t>
  </si>
  <si>
    <t>JLJ TIMBER SDN. BHD.</t>
  </si>
  <si>
    <t>JM MOTOR VENTURE SDN BHD</t>
  </si>
  <si>
    <t>JOEN JOEN INDUSTRIES SDN BHD</t>
  </si>
  <si>
    <t>JP MEGA SDN BHD</t>
  </si>
  <si>
    <t>JURUTERA AZAN BERSEKUTU SDN BHD</t>
  </si>
  <si>
    <t>461239801989</t>
  </si>
  <si>
    <t>JUTA SEMANGAT (M) SDN. BHD.</t>
  </si>
  <si>
    <t>JVG BINA SDN BHD</t>
  </si>
  <si>
    <t>K. D. HOWA SENG SDN BHD</t>
  </si>
  <si>
    <t>KAI SHEN MARKETING (EM) SDN BHD</t>
  </si>
  <si>
    <t>KARGOYA SDN. BHD.</t>
  </si>
  <si>
    <t>556093237730</t>
  </si>
  <si>
    <t>KARISMA INTAN SDN.BHD.</t>
  </si>
  <si>
    <t>456093412637</t>
  </si>
  <si>
    <t>KEE SAN HUAT OIL PALM SDN BHD</t>
  </si>
  <si>
    <t>KEJURUTERAAN BROAD-WAY SDN. BHD.</t>
  </si>
  <si>
    <t>KEJURUTERAAN FONG HONG SDN. BHD.</t>
  </si>
  <si>
    <t>451137210123</t>
  </si>
  <si>
    <t>456048710066</t>
  </si>
  <si>
    <t>KELOIL BOTTLING SDN BHD</t>
  </si>
  <si>
    <t>KENYGOLD SDN BHD</t>
  </si>
  <si>
    <t>KENYGOLD TRADING SDN BHD</t>
  </si>
  <si>
    <t>454062210339</t>
  </si>
  <si>
    <t>KESIDANG HOLDING SDN. BHD.</t>
  </si>
  <si>
    <t>461172203809</t>
  </si>
  <si>
    <t>461172203795</t>
  </si>
  <si>
    <t>KHP STEEL PRODUCT (M) SDN BHD</t>
  </si>
  <si>
    <t>KILANG BERAS RAJANG SDN BHD</t>
  </si>
  <si>
    <t>452022610332</t>
  </si>
  <si>
    <t>KL PILE SDN. BHD.</t>
  </si>
  <si>
    <t>KOH MI ENTERPRISE</t>
  </si>
  <si>
    <t>458181910043</t>
  </si>
  <si>
    <t>KONG SAW MING &amp; SONS CONTRACT SERVICES</t>
  </si>
  <si>
    <t>KOP PEMBANGUNAN USAHASAMA MASYARAKAT</t>
  </si>
  <si>
    <t>KOPERASI KAKITANGAN PETRONAS BHD</t>
  </si>
  <si>
    <t>KOPERASI RAKAN SEKERJA PNB BERHAD</t>
  </si>
  <si>
    <t>KOPERASI TERNAK JAYA PERAK BERHAD</t>
  </si>
  <si>
    <t>461015831311</t>
  </si>
  <si>
    <t>KWONG HUAT RUBBER SDN BHD</t>
  </si>
  <si>
    <t>KYH PROPERTIES SDN. BHD.</t>
  </si>
  <si>
    <t>L &amp; L GLASS ALUMINIUM TRADING SDN BHD</t>
  </si>
  <si>
    <t>LA JUICERIA SUPERFOODS SDN BHD</t>
  </si>
  <si>
    <t>LANDASAN KEMBAR SDN BHD</t>
  </si>
  <si>
    <t>LASER MOTOR SDN BHD</t>
  </si>
  <si>
    <t>LEADER CONCRETE SDN BHD</t>
  </si>
  <si>
    <t>LEDCO PROFESSIONAL SDN BHD</t>
  </si>
  <si>
    <t>461033842787</t>
  </si>
  <si>
    <t>LEE MING PRESS SDN. BHD.</t>
  </si>
  <si>
    <t>461033842770</t>
  </si>
  <si>
    <t>LEE TING SAN LORRY TRANSPORT SDN BHD</t>
  </si>
  <si>
    <t>456011420186</t>
  </si>
  <si>
    <t>458314210069</t>
  </si>
  <si>
    <t>LOFTY AMBITION SDN BHD</t>
  </si>
  <si>
    <t>LONGFA MOTORSPORTS SDN BHD</t>
  </si>
  <si>
    <t>LONGTERM HAULAGE SDN BHD</t>
  </si>
  <si>
    <t>LOTUS ORACLE SDN BHD</t>
  </si>
  <si>
    <t>LSS RIMBUN SDN BHD</t>
  </si>
  <si>
    <t>LTC WEST GATE SDN BHD</t>
  </si>
  <si>
    <t>461060801843</t>
  </si>
  <si>
    <t>461060801837</t>
  </si>
  <si>
    <t>LYNSON LOGISTIC SDN BHD</t>
  </si>
  <si>
    <t>M2U AVENUE SDN BHD</t>
  </si>
  <si>
    <t>MADEYS TRADING (M) SDN BHD</t>
  </si>
  <si>
    <t>MAGJAYA RESOURCES (M) SDN BHD</t>
  </si>
  <si>
    <t>MAHIRNAS (M) SDN BHD</t>
  </si>
  <si>
    <t>457018220078</t>
  </si>
  <si>
    <t>MAICA CORPORATION SDN. BHD</t>
  </si>
  <si>
    <t>MAJUBINAMAS SDN. BHD.</t>
  </si>
  <si>
    <t>MAL WAH SELATAN SDN BHD</t>
  </si>
  <si>
    <t>MATRIX NAVIGATOR SDN BHD</t>
  </si>
  <si>
    <t>461127802313</t>
  </si>
  <si>
    <t>MAXGRIP SERVICES SDN BHD</t>
  </si>
  <si>
    <t>MCOAT HARDWARE SDN. BHD.</t>
  </si>
  <si>
    <t>MEDI - CIRCLE SDN. BHD.</t>
  </si>
  <si>
    <t>MEDIA CONSORTIUM CORPORATION SDN BHD</t>
  </si>
  <si>
    <t>MEENA GEMS &amp; JEWELS SDN BHD</t>
  </si>
  <si>
    <t>MEGAHOCK PIPES &amp; PROFILE MANUFACTURING</t>
  </si>
  <si>
    <t>MEGAREADY STEEL SDN BHD</t>
  </si>
  <si>
    <t>MELIDEX PRECAST SDN BHD</t>
  </si>
  <si>
    <t>METALFINISHING INDUSTRIES SDN. BHD.</t>
  </si>
  <si>
    <t>METROGEN SDN BHD</t>
  </si>
  <si>
    <t>MF INTERNATIONAL SDN BHD</t>
  </si>
  <si>
    <t>MILICORP SDN BHD</t>
  </si>
  <si>
    <t>MIRAGO RESOURCES SDN BHD</t>
  </si>
  <si>
    <t>461181206624</t>
  </si>
  <si>
    <t>464490810483</t>
  </si>
  <si>
    <t>MITRA MALAYSIA SDN BHD</t>
  </si>
  <si>
    <t>453047420077</t>
  </si>
  <si>
    <t>MKG RUBBER &amp; SAWIT SDN. BHD.</t>
  </si>
  <si>
    <t>MOH HUAT SPECIAL STEEL SDN BHD</t>
  </si>
  <si>
    <t>MOTOBINA SDN BHD</t>
  </si>
  <si>
    <t>MUAZ MAJU ENTERPRISE</t>
  </si>
  <si>
    <t>MULTI TECH ELECTRICAL CONSTRUCTION S/B</t>
  </si>
  <si>
    <t>454062210322</t>
  </si>
  <si>
    <t>MUTUAL WAY CIVIL WORKS SDN. BHD.</t>
  </si>
  <si>
    <t>MYDECOR MARKETING SDN BHD</t>
  </si>
  <si>
    <t>NADA DEVELOPMENT SDN BHD</t>
  </si>
  <si>
    <t>NAM KHIANG TAYAR (GURUN) SDN BHD</t>
  </si>
  <si>
    <t>NB FARMING SDN BHD</t>
  </si>
  <si>
    <t>464324700373</t>
  </si>
  <si>
    <t>NBG INDUSTRIES SDN BHD</t>
  </si>
  <si>
    <t>NBH MARKETING SDN BHD</t>
  </si>
  <si>
    <t>NESPALM LOGISTICS ( M ) SDN BHD</t>
  </si>
  <si>
    <t>NEWWIN ENGINEERING (M) SDN BHD</t>
  </si>
  <si>
    <t>NG HUP LEE MOTORS SDN BHD</t>
  </si>
  <si>
    <t>NIHON COATINGS (M) SDN.BHD.</t>
  </si>
  <si>
    <t>NIKMAT BEKAL SERVICE STATION</t>
  </si>
  <si>
    <t>NIKMAT MUJUR SDN BHD</t>
  </si>
  <si>
    <t>456093430047</t>
  </si>
  <si>
    <t>NIRWANA MAJU (YONG PENG) SDN BHD</t>
  </si>
  <si>
    <t>456011420193</t>
  </si>
  <si>
    <t>NOVA TALENT SDN BHD</t>
  </si>
  <si>
    <t>NOZOMI MARKETING SDN BHD</t>
  </si>
  <si>
    <t>462021040364</t>
  </si>
  <si>
    <t>462142630058</t>
  </si>
  <si>
    <t>NWD SHORE SDN. BHD.</t>
  </si>
  <si>
    <t>ONE AUTO WORLDWIDE (M) SDN BHD</t>
  </si>
  <si>
    <t>ONELENSOLUTION OPTICAL TECHNOLOGY SDN BH</t>
  </si>
  <si>
    <t>ONG JOO SEANG &amp; SONS AQUACULTURE SDN BHD</t>
  </si>
  <si>
    <t>P D PETROLEUM SDN BHD</t>
  </si>
  <si>
    <t>P T ENGINEERING WORKS SDN BHD</t>
  </si>
  <si>
    <t>PA FOOD SDN BHD</t>
  </si>
  <si>
    <t>462021040357</t>
  </si>
  <si>
    <t>PANORAMA MARKETING SDN BHD</t>
  </si>
  <si>
    <t>462115640150</t>
  </si>
  <si>
    <t>451098810053</t>
  </si>
  <si>
    <t>PASARAYA BS PEKAN SDN. BHD.</t>
  </si>
  <si>
    <t>PASARAYA BS TRIANG SDN BHD</t>
  </si>
  <si>
    <t>462021040340</t>
  </si>
  <si>
    <t>PEARLMATICS SDN BHD</t>
  </si>
  <si>
    <t>PELITA RIA (PG) SDN BHD</t>
  </si>
  <si>
    <t>PENULAJU SDN BHD</t>
  </si>
  <si>
    <t>PERFECT READYMIX SDN BHD</t>
  </si>
  <si>
    <t>PERMINTEX AUTO MANUFACTURING SDN. BHD.</t>
  </si>
  <si>
    <t>PERNIAGAAN BEKALAN ABADI SDN BHD</t>
  </si>
  <si>
    <t>452077520021</t>
  </si>
  <si>
    <t>PERNIAGAAN HAJI ISMAIL GROUP SDN BHD</t>
  </si>
  <si>
    <t>PERNIAGAAN YAN SAN SDN BHD</t>
  </si>
  <si>
    <t>464315700136</t>
  </si>
  <si>
    <t>PERSATUAN INDUSTRI KOMPUTER DAN MULTIMED</t>
  </si>
  <si>
    <t>PERSATUAN PING NANG MIRI</t>
  </si>
  <si>
    <t>PERSATUAN TABIB TIONGHUA JOHOR</t>
  </si>
  <si>
    <t>PERUSAHAAN CHEW HUR SDN BHD</t>
  </si>
  <si>
    <t>PETROSYSTEMS SDN. BHD.</t>
  </si>
  <si>
    <t>PLATINIUM MARINE PRODUCTS SDN BHD</t>
  </si>
  <si>
    <t>451016210148</t>
  </si>
  <si>
    <t>POTENTIAL PRIMARY SDN BHD</t>
  </si>
  <si>
    <t>POWERTECHNIC HANDLING EQUIPMENT (M) S B</t>
  </si>
  <si>
    <t>PRIMA BEVERAGE SDN. BHD.</t>
  </si>
  <si>
    <t>PRIMA PEARL AUTO SDN BHD</t>
  </si>
  <si>
    <t>PRIMACES SDN BHD</t>
  </si>
  <si>
    <t>461136800716</t>
  </si>
  <si>
    <t>PRISMA KUAT SDN BHD</t>
  </si>
  <si>
    <t>PRISMATEX TRADING</t>
  </si>
  <si>
    <t>PRO-ACTIVE VISION SDN BHD</t>
  </si>
  <si>
    <t>PROFITLINE INDUSTRIES SDN BHD</t>
  </si>
  <si>
    <t>PROWAYPLAS ENGINEERING SDN. BHD.</t>
  </si>
  <si>
    <t>PTH ENTERPRISE SDN BHD</t>
  </si>
  <si>
    <t>461051802504</t>
  </si>
  <si>
    <t>461051802511</t>
  </si>
  <si>
    <t>PTMS MARKETING SDN BHD</t>
  </si>
  <si>
    <t>456011420163</t>
  </si>
  <si>
    <t>PUBLIC STORE SDN BHD</t>
  </si>
  <si>
    <t>PUSAKA GAS SDN BHD</t>
  </si>
  <si>
    <t>458118810026</t>
  </si>
  <si>
    <t>PUSAT BORONG CILI PADI SDN. BHD.</t>
  </si>
  <si>
    <t>Q EXPRESS LINE SDN BHD</t>
  </si>
  <si>
    <t>QUANTUM METAL SDN. BHD.</t>
  </si>
  <si>
    <t>457241220128</t>
  </si>
  <si>
    <t>QUAS MULTIPLE SDN. BHD.</t>
  </si>
  <si>
    <t>QVC BIO SYSTEM SDN BHD</t>
  </si>
  <si>
    <t>RANACO EDUCATION AND TRAINING INSTITUTE</t>
  </si>
  <si>
    <t>RESTORAN A SRI ROS MERAH SDN BHD</t>
  </si>
  <si>
    <t>RESTORAN WONG SOLO (SHAH ALAM) SDN. BHD.</t>
  </si>
  <si>
    <t>RIA TOP SDN BHD</t>
  </si>
  <si>
    <t>RINANI ADVISORY SDN BHD</t>
  </si>
  <si>
    <t>462861720069</t>
  </si>
  <si>
    <t>ROLLING STOCK CONSULTANTS SDN BHD</t>
  </si>
  <si>
    <t>451137210130</t>
  </si>
  <si>
    <t>RONG MAH BUILDERS SDN. BHD.</t>
  </si>
  <si>
    <t>S.M.S. DEEN JEWELLERS SDN BHD</t>
  </si>
  <si>
    <t>SABASUN HYPERRUNCIT SDN BHD</t>
  </si>
  <si>
    <t>SAFA IMPIANA SDN.BHD.</t>
  </si>
  <si>
    <t>SAGASTEEL EQUIPMENT SDN BHD</t>
  </si>
  <si>
    <t>SAHAKOL LOHAKIT (M) SDN BHD</t>
  </si>
  <si>
    <t>461033842794</t>
  </si>
  <si>
    <t>SAN LEE PACKAGING SDN BHD</t>
  </si>
  <si>
    <t>456169120093</t>
  </si>
  <si>
    <t>SAPLASTIC INDUSTRIES SDN BHD</t>
  </si>
  <si>
    <t>461079911355</t>
  </si>
  <si>
    <t>SEALAND RESOURCES SDN BHD</t>
  </si>
  <si>
    <t>451137210116</t>
  </si>
  <si>
    <t>SECURE WIN SDN BHD</t>
  </si>
  <si>
    <t>SEDAWAN SDN BHD</t>
  </si>
  <si>
    <t>SEDIABENA BUILDERS SDN BHD</t>
  </si>
  <si>
    <t>SEJATI NURSERY SDN BHD</t>
  </si>
  <si>
    <t>SENIBINA MURNI SDN BHD</t>
  </si>
  <si>
    <t>SENIBINA SENTRAL SDN BHD</t>
  </si>
  <si>
    <t>SERAI GROUP SDN BHD</t>
  </si>
  <si>
    <t>SETIAMIX SDN. BHD.</t>
  </si>
  <si>
    <t>461051802558</t>
  </si>
  <si>
    <t>461051802541</t>
  </si>
  <si>
    <t>SHARMAJAYA SENDIRIAN BERHAD</t>
  </si>
  <si>
    <t>SHEN YONG ENGINEERING WORKS SDN BHD</t>
  </si>
  <si>
    <t>SHIN BEE SDN BHD</t>
  </si>
  <si>
    <t>SHIN BEE SPORTS SDN BHD</t>
  </si>
  <si>
    <t>SHS PROPERTIES SDN BHD</t>
  </si>
  <si>
    <t>458220810019</t>
  </si>
  <si>
    <t>SIMPLEX PHOENIX CONSTRUCTION SDN BHD</t>
  </si>
  <si>
    <t>SIMPRO ENGINEERING SDN BHD</t>
  </si>
  <si>
    <t>SINCERELY DISTRIBUTOR SDN BHD</t>
  </si>
  <si>
    <t>SK HARDWARE (KUCHING) SDN BHD</t>
  </si>
  <si>
    <t>SKM JAYA SDN. BHD.</t>
  </si>
  <si>
    <t>SKYSCAPE INDUSTRIES SDN BHD</t>
  </si>
  <si>
    <t>SLS LEGEND SDN BHD</t>
  </si>
  <si>
    <t>SOLID BASE RESOURCES SDN BHD</t>
  </si>
  <si>
    <t>SOLID TIMBER TRADING SDN BHD</t>
  </si>
  <si>
    <t>SOON HENG TIMBER INDUSTRIES SDN BHD</t>
  </si>
  <si>
    <t>SOPHIC AUTOMATION SDN BHD</t>
  </si>
  <si>
    <t>SOUTHERNHEM INDUSTRIES SDN BHD</t>
  </si>
  <si>
    <t>452189110035</t>
  </si>
  <si>
    <t>464191640175</t>
  </si>
  <si>
    <t>SPORTS TECH PRO SDN. BHD.</t>
  </si>
  <si>
    <t>SRI MUTIARA MOTOR SDN BHD</t>
  </si>
  <si>
    <t>SRIBHAGAWAN EDUCATION GROUP SDN BHD</t>
  </si>
  <si>
    <t>SS BEST PETRO STATION SDN BHD</t>
  </si>
  <si>
    <t>SSE ELECTRONICS SDN BHD</t>
  </si>
  <si>
    <t>STEADY HECTARES HOLDINGS SDN BHD</t>
  </si>
  <si>
    <t>461015831223</t>
  </si>
  <si>
    <t>STEVEN DEVELOPMENT SENDIRIAN BERHAD</t>
  </si>
  <si>
    <t>STHAMIN GAS</t>
  </si>
  <si>
    <t>STRONG HORSE TRANSPORT SDN. BHD.</t>
  </si>
  <si>
    <t>SUKSES BESTARI SDN BHD</t>
  </si>
  <si>
    <t>SUMI-TECH INDUSTRIAL SUPPLIES SDN BHD</t>
  </si>
  <si>
    <t>SUNCITY BOULEVARD SDN BHD</t>
  </si>
  <si>
    <t>SUNGAI LONG INDUSTRIES S/B</t>
  </si>
  <si>
    <t>458305210069</t>
  </si>
  <si>
    <t>SUNRISE VIABLE SDN BHD</t>
  </si>
  <si>
    <t>SUPER POLY ENTERPRISE</t>
  </si>
  <si>
    <t>SY MOTORSPORTS SDN. BHD.</t>
  </si>
  <si>
    <t>SYARIKAT JASA A.S SDN BHD</t>
  </si>
  <si>
    <t>462085450120</t>
  </si>
  <si>
    <t>458284110039</t>
  </si>
  <si>
    <t>SYARIKAT KILANG PAPAN CHIN GUAN SDN BHD</t>
  </si>
  <si>
    <t>456011420208</t>
  </si>
  <si>
    <t>SYARIKAT UDIN ENGINEERING WORKS SDN.BHD.</t>
  </si>
  <si>
    <t>T&amp;T HARDWARE TRADING S/B</t>
  </si>
  <si>
    <t>T.T.A POLYMERS (M) SDN BHD</t>
  </si>
  <si>
    <t>TALANG ENERGY SDN BHD</t>
  </si>
  <si>
    <t>451203610097</t>
  </si>
  <si>
    <t>TARGET ORBIT SDN BHD</t>
  </si>
  <si>
    <t>TARGETLANE (M) SDN BHD</t>
  </si>
  <si>
    <t>462106640718</t>
  </si>
  <si>
    <t>TD POULTRY SDN BHD</t>
  </si>
  <si>
    <t>TEE &amp; LUA TIMBER ENTERPRISE SDN. BHD.</t>
  </si>
  <si>
    <t>TELIC FARM SDN BHD</t>
  </si>
  <si>
    <t>TERUS MAJU INDUSTRIAL HARDWARE SDN BHD</t>
  </si>
  <si>
    <t>TGK OXYGEN SDN. BHD.</t>
  </si>
  <si>
    <t>TIANG GUAN &amp; SONS (SDN.) BERHAD</t>
  </si>
  <si>
    <t>TIRAM WAWASAN ENTERPRISE</t>
  </si>
  <si>
    <t>TLK F&amp;B SDN. BHD.</t>
  </si>
  <si>
    <t>TMK CONSTRUCTION &amp; TRANSPORT SDN. BHD.</t>
  </si>
  <si>
    <t>TOKO GEMILANG (T) SDN BHD</t>
  </si>
  <si>
    <t>TONEFF RESOURCES SDN. BHD.</t>
  </si>
  <si>
    <t>451089210073</t>
  </si>
  <si>
    <t>TOP UP GOODS SDN BHD</t>
  </si>
  <si>
    <t>TRANSKON SDN.BHD.</t>
  </si>
  <si>
    <t>TRC GLOBAL SDN BHD</t>
  </si>
  <si>
    <t>TREE MED SDN BHD</t>
  </si>
  <si>
    <t>TRUE LABEL PHARMACY SDN. BHD.</t>
  </si>
  <si>
    <t>TS FREIGHT SERVICES SDN BHD</t>
  </si>
  <si>
    <t>462106640725</t>
  </si>
  <si>
    <t>TS TRANSPORT SDN BHD</t>
  </si>
  <si>
    <t>462106640701</t>
  </si>
  <si>
    <t>451016210132</t>
  </si>
  <si>
    <t>458024940184</t>
  </si>
  <si>
    <t>UNIMET SDN BHD</t>
  </si>
  <si>
    <t>UNIREACH SDN BHD</t>
  </si>
  <si>
    <t>UPSTREAM DOWNSTREAM PROCESS &amp; SERVICES</t>
  </si>
  <si>
    <t>USAHA IMPRESIF SDN BHD</t>
  </si>
  <si>
    <t>VECERA MARKETING SDN. BHD.</t>
  </si>
  <si>
    <t>VINATECH ENGINEERING SDN BHD</t>
  </si>
  <si>
    <t>VITAJUTA SDN BHD</t>
  </si>
  <si>
    <t>VL HOLDINGS SDN BHD</t>
  </si>
  <si>
    <t>VL HOME BUILDERS SDN BHD</t>
  </si>
  <si>
    <t>WAA AUTO SDN. BHD.</t>
  </si>
  <si>
    <t>WAH LEE CONSTRUCTION SDN BHD</t>
  </si>
  <si>
    <t>WANSERN FOAM INDUSTRY SDN BHD</t>
  </si>
  <si>
    <t>WANSERN TECHNOLOGY SDN BHD</t>
  </si>
  <si>
    <t>WARGANET SDN BHD</t>
  </si>
  <si>
    <t>451089210080</t>
  </si>
  <si>
    <t>WELL FUTURE SDN. BHD.</t>
  </si>
  <si>
    <t>WELLER AIR-COND PARTS ENTERPRISE SDN.BHD</t>
  </si>
  <si>
    <t>WHS GLOBAL ENGINEERING SDN BHD</t>
  </si>
  <si>
    <t>461033842674</t>
  </si>
  <si>
    <t>WIJA PHARMA SDN BHD</t>
  </si>
  <si>
    <t>461033842808</t>
  </si>
  <si>
    <t>WIN COATING SDN. BHD.</t>
  </si>
  <si>
    <t>WIN FUNG FIBREGLASS SDN BHD</t>
  </si>
  <si>
    <t>WIN LANDSCAPE SDN BHD</t>
  </si>
  <si>
    <t>WIN MODERN DESIGN SDN. BHD.</t>
  </si>
  <si>
    <t>WINNERIA SDN BHD</t>
  </si>
  <si>
    <t>461060801762</t>
  </si>
  <si>
    <t>WISEBUILD INDUSTRIES SDN BHD</t>
  </si>
  <si>
    <t>461060801755</t>
  </si>
  <si>
    <t>WORLDLINE SECURITY SERVICES SDN BHD</t>
  </si>
  <si>
    <t>464098900117</t>
  </si>
  <si>
    <t>458051940084</t>
  </si>
  <si>
    <t>WW AVENUE SDN BHD</t>
  </si>
  <si>
    <t>XIN GUANG PREMIER CORPORATION SDN BHD</t>
  </si>
  <si>
    <t>XYBASE SDN BHD</t>
  </si>
  <si>
    <t>453010670133</t>
  </si>
  <si>
    <t>YIELDEN FILTRATION SDN BHD</t>
  </si>
  <si>
    <t>457438910048</t>
  </si>
  <si>
    <t>451267510119</t>
  </si>
  <si>
    <t>YONG HUA (YONG PENG) SDN. BHD.</t>
  </si>
  <si>
    <t>YONG LEE CHAN SDN. BHD.</t>
  </si>
  <si>
    <t>YONG MOH HENG SDN BHD</t>
  </si>
  <si>
    <t>YONG TRADING</t>
  </si>
  <si>
    <t>458293710032</t>
  </si>
  <si>
    <t>ZBI ENTERPRISE &amp; SERVICES SDN BHD</t>
  </si>
  <si>
    <t>Maju Intan Biomass Energy Sdn Bhd</t>
  </si>
  <si>
    <t>Mcb Industries Sdn Bhd</t>
  </si>
  <si>
    <t>Trans Fame Offshore Sdn.Bhd.- Under Inte</t>
  </si>
  <si>
    <t>Muksyn Engineering &amp; Services Sdn Bhd</t>
  </si>
  <si>
    <t>Sage Promaster Sdn Bhd</t>
  </si>
  <si>
    <t>Fokus Tejitim Sdn Bhd</t>
  </si>
  <si>
    <t>Petrogaz Engineering Sdn Bhd</t>
  </si>
  <si>
    <t>Everlantern (Pg) Sdn Bhd</t>
  </si>
  <si>
    <t>AIRELINK HOLDING SDN. BHD.</t>
  </si>
  <si>
    <t>407095520240</t>
  </si>
  <si>
    <t>ALAB STATION</t>
  </si>
  <si>
    <t>414486500679</t>
  </si>
  <si>
    <t>AMT PC DISTRIBUTORS (SARAWAK) SDN BHD</t>
  </si>
  <si>
    <t>ASIA BOLTS &amp; NUTS (KUANTAN) SDN BHD</t>
  </si>
  <si>
    <t>412147620063</t>
  </si>
  <si>
    <t>411065836460</t>
  </si>
  <si>
    <t>BUMIRIM SDN BHD</t>
  </si>
  <si>
    <t>411065836476</t>
  </si>
  <si>
    <t>414244642494</t>
  </si>
  <si>
    <t>CPI EMPOWER SDN BHD</t>
  </si>
  <si>
    <t>CSA CHEMICALS SDN. BHD.</t>
  </si>
  <si>
    <t>414477912979</t>
  </si>
  <si>
    <t>CSC RUBBER SDN BHD</t>
  </si>
  <si>
    <t>ELEPLAS INDUSTRIES SDN BHD</t>
  </si>
  <si>
    <t>401066840119</t>
  </si>
  <si>
    <t>FARMIERA CONTRACT FARMING SDN BHD</t>
  </si>
  <si>
    <t>412905810126</t>
  </si>
  <si>
    <t>514338517501</t>
  </si>
  <si>
    <t>FOKUS TEJITIM SDN BHD</t>
  </si>
  <si>
    <t>PCD247555</t>
  </si>
  <si>
    <t>MAJESTIC MERCHANT SDN BHD</t>
  </si>
  <si>
    <t>414196630210</t>
  </si>
  <si>
    <t>MAPLE BRICK SDN BHD</t>
  </si>
  <si>
    <t>411122383267</t>
  </si>
  <si>
    <t>MCB INDUSTRIES SDN BHD</t>
  </si>
  <si>
    <t>99080BAY7256464</t>
  </si>
  <si>
    <t>99080BAY7256379</t>
  </si>
  <si>
    <t>99080BAY7264846</t>
  </si>
  <si>
    <t>414011620745</t>
  </si>
  <si>
    <t>99080BAY7260474</t>
  </si>
  <si>
    <t>99080BAY7257856</t>
  </si>
  <si>
    <t>414011621130</t>
  </si>
  <si>
    <t>99080BAY7262860</t>
  </si>
  <si>
    <t>99080BAY7258949</t>
  </si>
  <si>
    <t>514012020816</t>
  </si>
  <si>
    <t>411177209995</t>
  </si>
  <si>
    <t>MDS MART (JEPAK) SDN. BHD.</t>
  </si>
  <si>
    <t>412848610050</t>
  </si>
  <si>
    <t>MEGATEMAS SDN BHD</t>
  </si>
  <si>
    <t>NEW WORLD MART SDN BHD</t>
  </si>
  <si>
    <t>411177209958</t>
  </si>
  <si>
    <t>411177209965</t>
  </si>
  <si>
    <t>NGUAN JIN ENTERPRISE SDN BHD</t>
  </si>
  <si>
    <t>OREX TRAVEL &amp; TOURS SDN BHD</t>
  </si>
  <si>
    <t>411065836446</t>
  </si>
  <si>
    <t>PALING HARDWARE SDN. BHD.</t>
  </si>
  <si>
    <t>411065836453</t>
  </si>
  <si>
    <t>408010814556</t>
  </si>
  <si>
    <t>PETROGAZ ENGINEERING SDN BHD</t>
  </si>
  <si>
    <t>404085510127</t>
  </si>
  <si>
    <t>PRO SPECIALIST ADVISORY SDN BHD</t>
  </si>
  <si>
    <t>411177210013</t>
  </si>
  <si>
    <t>411177210006</t>
  </si>
  <si>
    <t>407424210017</t>
  </si>
  <si>
    <t>QUATTRO BINA SDN BHD</t>
  </si>
  <si>
    <t>408065820115</t>
  </si>
  <si>
    <t>RUBYSTEEL MARKETING (M) SDN BHD</t>
  </si>
  <si>
    <t>RURUTIKI SDN BHD</t>
  </si>
  <si>
    <t>SAGE PROMASTER SDN BHD</t>
  </si>
  <si>
    <t>512763613591</t>
  </si>
  <si>
    <t>404067206504</t>
  </si>
  <si>
    <t>SBM &amp; BROTHERS TRADING SDN BHD</t>
  </si>
  <si>
    <t>SIANG LEE HENG ENTERPRISE SDN BHD</t>
  </si>
  <si>
    <t>SIMPANG RENGAM JAYA SDN BHD</t>
  </si>
  <si>
    <t>401048850062</t>
  </si>
  <si>
    <t>TSH SYNERGY SDN BHD</t>
  </si>
  <si>
    <t>408056940093</t>
  </si>
  <si>
    <t>TUNG SIEW YONG TRACTOR SDN BHD</t>
  </si>
  <si>
    <t>UNO ASSET SDN BHD</t>
  </si>
  <si>
    <t>WINTARIJAYA SDN BHD</t>
  </si>
  <si>
    <t>404067210324</t>
  </si>
  <si>
    <t>AFCAR AUTO (M) SDN BHD</t>
  </si>
  <si>
    <t>457054410136</t>
  </si>
  <si>
    <t>464294610650</t>
  </si>
  <si>
    <t>451539210018</t>
  </si>
  <si>
    <t>AROPAK SDN BHD</t>
  </si>
  <si>
    <t>462142630065</t>
  </si>
  <si>
    <t>ASIA BOLTS &amp; NUTS (KLANG) SDN BHD</t>
  </si>
  <si>
    <t>462085450137</t>
  </si>
  <si>
    <t>BANTING STAR SDN. BHD.</t>
  </si>
  <si>
    <t>452077520038</t>
  </si>
  <si>
    <t>BHK DUTY FREE SDN BHD</t>
  </si>
  <si>
    <t>456114610014</t>
  </si>
  <si>
    <t>564146643300</t>
  </si>
  <si>
    <t>451137210146</t>
  </si>
  <si>
    <t>GOOD WIN CONCRETE SDN. BHD.</t>
  </si>
  <si>
    <t>462236920195</t>
  </si>
  <si>
    <t>HOMETOWN F&amp;B HOLDINGS SDN BHD</t>
  </si>
  <si>
    <t>HUP SENG GAN BROTHERS REALTY SDN. BHD.</t>
  </si>
  <si>
    <t>455050210057</t>
  </si>
  <si>
    <t>IKUTHASIL SDN BHD</t>
  </si>
  <si>
    <t>460036821575</t>
  </si>
  <si>
    <t>461051802588</t>
  </si>
  <si>
    <t>KAH TUNG LOGISTIC SDN BHD</t>
  </si>
  <si>
    <t>KENSTON INDUSTRY SDN. BHD.</t>
  </si>
  <si>
    <t>451155210024</t>
  </si>
  <si>
    <t>451100830052</t>
  </si>
  <si>
    <t>LIMA BINTANG LOGISTICS SDN BHD</t>
  </si>
  <si>
    <t>562218206037</t>
  </si>
  <si>
    <t>MAJU INTAN BIOMASS ENERGY SDN BHD</t>
  </si>
  <si>
    <t>462218700463</t>
  </si>
  <si>
    <t>462218700456</t>
  </si>
  <si>
    <t>562218212702</t>
  </si>
  <si>
    <t>451061210307</t>
  </si>
  <si>
    <t>MAJUPADU HOLDINGS SDN BHD</t>
  </si>
  <si>
    <t>463055110012</t>
  </si>
  <si>
    <t>MUKSYN ENGINEERING &amp; SERVICES SDN BHD</t>
  </si>
  <si>
    <t>563055230239</t>
  </si>
  <si>
    <t>463055100748</t>
  </si>
  <si>
    <t>463055100813</t>
  </si>
  <si>
    <t>563055232742</t>
  </si>
  <si>
    <t>563055232759</t>
  </si>
  <si>
    <t>MYTRUCK EXPRESS (M) SDN. BHD.</t>
  </si>
  <si>
    <t>453029010084</t>
  </si>
  <si>
    <t>458163930013</t>
  </si>
  <si>
    <t>461172203876</t>
  </si>
  <si>
    <t>461172203883</t>
  </si>
  <si>
    <t>464061913447</t>
  </si>
  <si>
    <t>PEMBINAAN SAJI JAYA SDN. BHD.</t>
  </si>
  <si>
    <t>463064610119</t>
  </si>
  <si>
    <t>RIMBUN TEKAD PREMIX (TERENGGANU) SDN BHD</t>
  </si>
  <si>
    <t>451100830045</t>
  </si>
  <si>
    <t>462384820083</t>
  </si>
  <si>
    <t>SERI ZENITH ENTERPRISE SDN BHD</t>
  </si>
  <si>
    <t>458293710048</t>
  </si>
  <si>
    <t>451191910115</t>
  </si>
  <si>
    <t>455023120015</t>
  </si>
  <si>
    <t>STRATEGI MUTIARA MANUFACTURING SDN BHD</t>
  </si>
  <si>
    <t>461060801902</t>
  </si>
  <si>
    <t>TECK YIEN (BINTULU) SDN BHD</t>
  </si>
  <si>
    <t>452219910062</t>
  </si>
  <si>
    <t>TMI BERKAT SDN BHD</t>
  </si>
  <si>
    <t>TODAY AGROCHEMICAL SUPPLIES SDN BHD</t>
  </si>
  <si>
    <t>461015831477</t>
  </si>
  <si>
    <t>461015831484</t>
  </si>
  <si>
    <t>451605210071</t>
  </si>
  <si>
    <t>ULIKO MARKETING (M) SDN. BHD.</t>
  </si>
  <si>
    <t>451427210146</t>
  </si>
  <si>
    <t>458042410024</t>
  </si>
  <si>
    <t>Kinsabina Sdn Bhd</t>
  </si>
  <si>
    <t>Hock Huat Chan Sdn Bhd</t>
  </si>
  <si>
    <t>Amerstrand Engineering Sdn Bhd</t>
  </si>
  <si>
    <t>Wei Kean Trading Sdn Bhd</t>
  </si>
  <si>
    <t>Syarikat Abdul Ghaffar Trading Sdn Bhd</t>
  </si>
  <si>
    <t>461015831505</t>
  </si>
  <si>
    <t>BATU NIAH NGU'S SERVICE STATION</t>
  </si>
  <si>
    <t>461015831491</t>
  </si>
  <si>
    <t>CONTROL INSTRUMENTS (M) SDN. BHD.</t>
  </si>
  <si>
    <t>451089210097</t>
  </si>
  <si>
    <t>ENG HUP HENG HARDWARE SDN. BHD.</t>
  </si>
  <si>
    <t>GHAZALI SHAWAL SDN BHD</t>
  </si>
  <si>
    <t>458181910050</t>
  </si>
  <si>
    <t>456048710072</t>
  </si>
  <si>
    <t>H &amp; P VEGETABLE TRADING SDN. BHD.</t>
  </si>
  <si>
    <t>HARIMA AUTO MOBIL SDN. BHD.</t>
  </si>
  <si>
    <t>453104230059</t>
  </si>
  <si>
    <t>463019100133</t>
  </si>
  <si>
    <t>H-LAI ENTERPRISE SDN BHD</t>
  </si>
  <si>
    <t>457045110033</t>
  </si>
  <si>
    <t>INTERNATIONAL FOOTWEAR (PENANG) S/B</t>
  </si>
  <si>
    <t>464164840264</t>
  </si>
  <si>
    <t>458145710097</t>
  </si>
  <si>
    <t>LA MONTE MOULDING SDN BHD</t>
  </si>
  <si>
    <t>458118810033</t>
  </si>
  <si>
    <t>MEGA TRUSS SYSTEM (M) SDN BHD</t>
  </si>
  <si>
    <t>MFM FOOD &amp; BEVERAGES SDN BHD</t>
  </si>
  <si>
    <t>461127802493</t>
  </si>
  <si>
    <t>461127802486</t>
  </si>
  <si>
    <t>PELAMAN SDN BHD</t>
  </si>
  <si>
    <t>462647640758</t>
  </si>
  <si>
    <t>463082420175</t>
  </si>
  <si>
    <t>RIA SOLUTIONS (M) SDN BHD</t>
  </si>
  <si>
    <t>SAA ENGINEERING &amp; MARINE SDN BHD</t>
  </si>
  <si>
    <t>463082420169</t>
  </si>
  <si>
    <t>451100830069</t>
  </si>
  <si>
    <t>SIN STEEL CONSTRUCTION SDN BHD</t>
  </si>
  <si>
    <t>460166204261</t>
  </si>
  <si>
    <t>VISION FROZEN FOODS SDN BHD</t>
  </si>
  <si>
    <t>VITA BRIGHT SDN. BHD.</t>
  </si>
  <si>
    <t>461181206832</t>
  </si>
  <si>
    <t>461181206825</t>
  </si>
  <si>
    <t>461172203959</t>
  </si>
  <si>
    <t>461172203966</t>
  </si>
  <si>
    <t>AMERSTRAND ENGINEERING SDN BHD</t>
  </si>
  <si>
    <t>414301820070</t>
  </si>
  <si>
    <t>514301163400</t>
  </si>
  <si>
    <t>411122705244</t>
  </si>
  <si>
    <t>DOUBLELITE LOGISTICS SDN BHD</t>
  </si>
  <si>
    <t>411122705238</t>
  </si>
  <si>
    <t>HOCK HUAT CHAN SDN BHD</t>
  </si>
  <si>
    <t>508056129896</t>
  </si>
  <si>
    <t>508056128997</t>
  </si>
  <si>
    <t>KILANG BIHUN BERAS INDAH SDN BHD</t>
  </si>
  <si>
    <t>407415310056</t>
  </si>
  <si>
    <t>410143815194</t>
  </si>
  <si>
    <t>KINSABINA SDN BHD</t>
  </si>
  <si>
    <t>510143086336</t>
  </si>
  <si>
    <t>410143815209</t>
  </si>
  <si>
    <t>PCD248884</t>
  </si>
  <si>
    <t>411177209971</t>
  </si>
  <si>
    <t>411177209988</t>
  </si>
  <si>
    <t>414310701619</t>
  </si>
  <si>
    <t>NAGANO HOLDINGS SDN. BHD.</t>
  </si>
  <si>
    <t>NATRAJAYA SDN BHD</t>
  </si>
  <si>
    <t>410031821586</t>
  </si>
  <si>
    <t>PERUNDING BAKTI SDN BHD</t>
  </si>
  <si>
    <t>412231910196</t>
  </si>
  <si>
    <t>QC PROTECTION &amp; INVESTIGATION SERVICESSB</t>
  </si>
  <si>
    <t>414767600152</t>
  </si>
  <si>
    <t>412231910189</t>
  </si>
  <si>
    <t>QUILL FACILITY MANAGEMENT SDN BHD</t>
  </si>
  <si>
    <t>SAG ULTIMATE SDN BHD</t>
  </si>
  <si>
    <t>412455410272</t>
  </si>
  <si>
    <t>408382810102</t>
  </si>
  <si>
    <t>SAN HIAP PLASTIC TRDG &amp; MFG SDN BHD</t>
  </si>
  <si>
    <t>STANDARD BRICK SDN. BHD.</t>
  </si>
  <si>
    <t>411065836490</t>
  </si>
  <si>
    <t>411065836483</t>
  </si>
  <si>
    <t>406043920037</t>
  </si>
  <si>
    <t>SUNLIGHT FLOWERS FARM SDN BERHAD</t>
  </si>
  <si>
    <t>SYARIKAT ABDUL GHAFFAR TRADING SDN BHD</t>
  </si>
  <si>
    <t>507013545593</t>
  </si>
  <si>
    <t>TONG HING (SABAH) SDN. BHD.</t>
  </si>
  <si>
    <t>410077810730</t>
  </si>
  <si>
    <t>513023734206</t>
  </si>
  <si>
    <t>WEI KEAN TRADING SDN BHD</t>
  </si>
  <si>
    <t>508225506182</t>
  </si>
  <si>
    <t>508225506199</t>
  </si>
  <si>
    <t>408225806358</t>
  </si>
  <si>
    <t>411186209964</t>
  </si>
  <si>
    <t>411186209970</t>
  </si>
  <si>
    <t>Magnetiic Business Deals Sdn Bhd</t>
  </si>
  <si>
    <t>Imagnia Corporation (M) Sdn Bhd</t>
  </si>
  <si>
    <t>Roxy Heritage Furniture Manufacturer Sdn</t>
  </si>
  <si>
    <t>Rotol-Ams-Bumi Technologies (M) Sdn. Bhd</t>
  </si>
  <si>
    <t>ABH SALES SDN.BHD.</t>
  </si>
  <si>
    <t>401628010077</t>
  </si>
  <si>
    <t>ASIA FOOD INGREDIENTS SOLUTIONS SDN BHD</t>
  </si>
  <si>
    <t>ASIATIC PLASTIC PACKAGING INDUSTRIES SDN</t>
  </si>
  <si>
    <t>CHIMAEK RESTAURANTS SDN. BHD.</t>
  </si>
  <si>
    <t>410107332056</t>
  </si>
  <si>
    <t>412035930029</t>
  </si>
  <si>
    <t>GREAT ORGANIC SDN BHD</t>
  </si>
  <si>
    <t>GUESTSERV (MALAYSIA) SDN BHD</t>
  </si>
  <si>
    <t>414767600145</t>
  </si>
  <si>
    <t>414767600169</t>
  </si>
  <si>
    <t>HANDY CONSTRUCTION SDN BHD</t>
  </si>
  <si>
    <t>HONG MING ENGINEERING WORKS</t>
  </si>
  <si>
    <t>IK PLUS INDUSTRIES SDN BHD</t>
  </si>
  <si>
    <t>IKHMAS JAYA SDN BHD</t>
  </si>
  <si>
    <t>012222312482</t>
  </si>
  <si>
    <t>414721910463</t>
  </si>
  <si>
    <t>JASLYN CAKES SDN BHD</t>
  </si>
  <si>
    <t>412642010243</t>
  </si>
  <si>
    <t>JOO LEONG CHAN SDN BHD</t>
  </si>
  <si>
    <t>PCD257122</t>
  </si>
  <si>
    <t>PCD256058</t>
  </si>
  <si>
    <t>PCD253427</t>
  </si>
  <si>
    <t>PCD255434</t>
  </si>
  <si>
    <t>MAGNETIIC BUSINESS DEALS SDN BHD</t>
  </si>
  <si>
    <t>412688500013</t>
  </si>
  <si>
    <t>412688500067</t>
  </si>
  <si>
    <t>412688500020</t>
  </si>
  <si>
    <t>512688105726</t>
  </si>
  <si>
    <t>412688500043</t>
  </si>
  <si>
    <t>412688500050</t>
  </si>
  <si>
    <t>412688500073</t>
  </si>
  <si>
    <t>412688500037</t>
  </si>
  <si>
    <t>414169830314</t>
  </si>
  <si>
    <t>PARKSPOTS SDN BHD</t>
  </si>
  <si>
    <t>RANTING GLOBAL RESOURCES SDN BHD</t>
  </si>
  <si>
    <t>414048801340</t>
  </si>
  <si>
    <t>ROTOL-AMS-BUMI TECHNOLOGIES (M) SDN. BHD</t>
  </si>
  <si>
    <t>ROXY HERITAGE FURNITURE MANUFACTURER SDN</t>
  </si>
  <si>
    <t>SK AGRO RESOURCES SDN BHD</t>
  </si>
  <si>
    <t>412053910037</t>
  </si>
  <si>
    <t>411186209957</t>
  </si>
  <si>
    <t>STANDARD QUARTZ CONCRETE SDN BHD</t>
  </si>
  <si>
    <t>TECHLAB SECURITY SDN BHD</t>
  </si>
  <si>
    <t>WEEMAJU MOTOR (SABAH) SDN BHD</t>
  </si>
  <si>
    <t>453029010091</t>
  </si>
  <si>
    <t>458220810033</t>
  </si>
  <si>
    <t>456048710089</t>
  </si>
  <si>
    <t>458284110045</t>
  </si>
  <si>
    <t>462106622592</t>
  </si>
  <si>
    <t>IMAGNIA CORPORATION (M) SDN BHD</t>
  </si>
  <si>
    <t>462106622607</t>
  </si>
  <si>
    <t>455108320057</t>
  </si>
  <si>
    <t>INTACT SYSTEM SDN BHD</t>
  </si>
  <si>
    <t>KL 247 MOBILE TYRE SERVICES SDN. BHD.</t>
  </si>
  <si>
    <t>463028180361</t>
  </si>
  <si>
    <t>551043521419</t>
  </si>
  <si>
    <t>SURIWONG INTERNATIONAL SDN BHD</t>
  </si>
  <si>
    <t>452095610177</t>
  </si>
  <si>
    <t>462683520032</t>
  </si>
  <si>
    <t>460027812650</t>
  </si>
  <si>
    <t>BUSINESS BANKING - Impaired Stage 3 Borrowers @</t>
  </si>
  <si>
    <t>Impaired Since</t>
  </si>
  <si>
    <t>GCIF #</t>
  </si>
  <si>
    <t>Name of Borrower</t>
  </si>
  <si>
    <t>Business Centre</t>
  </si>
  <si>
    <t>NPL</t>
  </si>
  <si>
    <t>IPL</t>
  </si>
  <si>
    <t>Stage 3 Reason</t>
  </si>
  <si>
    <t>Var</t>
  </si>
  <si>
    <t>Inai Rimba Sdn Bhd</t>
  </si>
  <si>
    <t>NPL Flag Y</t>
  </si>
  <si>
    <t>Kumpulan Liziz Sdn Bhd</t>
  </si>
  <si>
    <t>Inai Kiara Sdn Bhd</t>
  </si>
  <si>
    <t>Billion Pavilion Sdn Bhd</t>
  </si>
  <si>
    <t>Ultimate Reserves Sdn Bhd</t>
  </si>
  <si>
    <t>Prinsiptek (M) Sdn Bhd</t>
  </si>
  <si>
    <t>Lagenda Tunjong Sdn Bhd</t>
  </si>
  <si>
    <t>Nam Cheong Dockyard Sdn Bhd</t>
  </si>
  <si>
    <t>Jeenhuat Foodstuffs Industries Sdn Bhd</t>
  </si>
  <si>
    <t>Biofuel Energy Resources Sdn Bhd</t>
  </si>
  <si>
    <t>Lh Align Resources Sdn Bhd</t>
  </si>
  <si>
    <t>Kinsanuri Sdn Bhd</t>
  </si>
  <si>
    <t>Warganet Sdn Bhd</t>
  </si>
  <si>
    <t>Senibina Sentral Sdn Bhd</t>
  </si>
  <si>
    <t>Menawan Megah Sdn Bhd</t>
  </si>
  <si>
    <t>Impairment Status Y</t>
  </si>
  <si>
    <t>Aldwych Capital Sdn Bhd</t>
  </si>
  <si>
    <t>Teras Eramaju Sdn Bhd</t>
  </si>
  <si>
    <t>Dowealth Plantations Sdn Bhd</t>
  </si>
  <si>
    <t>Kinta Berkat Sdn Bhd</t>
  </si>
  <si>
    <t>Steady Hectares Holdings Sdn Bhd</t>
  </si>
  <si>
    <t>Majulah Capital Sdn Bhd</t>
  </si>
  <si>
    <t>Wgm Plantations Sdn Bhd</t>
  </si>
  <si>
    <t>All Green Agritech Sdn Bhd</t>
  </si>
  <si>
    <t>Tegap Bumijaya Sdn.Bhd.</t>
  </si>
  <si>
    <t>Tiang Guan &amp; Sons (Sdn.) Berhad</t>
  </si>
  <si>
    <t>Seguntor Bioenergy Sdn Bhd</t>
  </si>
  <si>
    <t>Kina Biopower Sdn Bhd</t>
  </si>
  <si>
    <t>Leblanc Berhad</t>
  </si>
  <si>
    <t>Mset Shipbuilding Corporation Sdn Bhd</t>
  </si>
  <si>
    <t>Reliance Shipping &amp; Travel Agencies Sdn.</t>
  </si>
  <si>
    <t>Perladangan Kinta Sdn. Bhd.</t>
  </si>
  <si>
    <t>Trump Ici Sdn Bhd</t>
  </si>
  <si>
    <t>Permintex Auto Manufacturing Sdn. Bhd.</t>
  </si>
  <si>
    <t>Kt Yakin Sdn Bhd</t>
  </si>
  <si>
    <t>Scanwolf Development Sdn Bhd</t>
  </si>
  <si>
    <t>Kintown Development Sdn Bhd</t>
  </si>
  <si>
    <t>Afie Enterprise Sdn Bhd</t>
  </si>
  <si>
    <t>Madeys Trading (M) Sdn Bhd</t>
  </si>
  <si>
    <t>Trump Year Sdn Bhd</t>
  </si>
  <si>
    <t>Tacara Sdn Bhd</t>
  </si>
  <si>
    <t>Hantaran Asia Sdn Bhd</t>
  </si>
  <si>
    <t>Wkw Eramaju Sdn Bhd</t>
  </si>
  <si>
    <t>Kilang Beras Tajar Sdn Bhd</t>
  </si>
  <si>
    <t>Prowayplas Engineering Sdn. Bhd.</t>
  </si>
  <si>
    <t>Keloil-Ptt Lpg Sdn Bhd</t>
  </si>
  <si>
    <t>Dynasty Streams Sdn Bhd</t>
  </si>
  <si>
    <t>Kudat Solar Synergy Sdn Bhd</t>
  </si>
  <si>
    <t>Perkasa Jauhari Sdn Bhd</t>
  </si>
  <si>
    <t>Sazean Development Sdn Bhd</t>
  </si>
  <si>
    <t>Kilang Beras Pering (Kedah) Sdn Bhd</t>
  </si>
  <si>
    <t>Supreme Rank Sdn Bhd</t>
  </si>
  <si>
    <t>Kwong Yak Hong Sdn Bhd</t>
  </si>
  <si>
    <t>Kejuruteraan Wlv Sdn Bhd</t>
  </si>
  <si>
    <t>Sinotruk Malaysia Sdn Bhd</t>
  </si>
  <si>
    <t>Prolink Marketing Sdn Bhd</t>
  </si>
  <si>
    <t>Kamei Goldsmith &amp; Jeweller Sdn Bhd</t>
  </si>
  <si>
    <t>Rinani Advisory Sdn Bhd</t>
  </si>
  <si>
    <t>Leadmont Properties Sdn Bhd</t>
  </si>
  <si>
    <t>Dc &amp; A Developments Sdn Bhd</t>
  </si>
  <si>
    <t>Bilang Semarak Sdn Bhd</t>
  </si>
  <si>
    <t>Biaxis (M) Sdn Bhd</t>
  </si>
  <si>
    <t>Highbase Strategic Sdn Bhd</t>
  </si>
  <si>
    <t>Senibina Murni Sdn Bhd</t>
  </si>
  <si>
    <t>Sendang Motor Corp Sdn Bhd</t>
  </si>
  <si>
    <t>Shs Properties Sdn Bhd</t>
  </si>
  <si>
    <t>Pco Lite Electrical Sdn Bhd</t>
  </si>
  <si>
    <t>Achievers Resource Centre Sdn Bhd</t>
  </si>
  <si>
    <t>Ranaco Education And Training Institute</t>
  </si>
  <si>
    <t>Genertech Construction Sdn Bhd</t>
  </si>
  <si>
    <t>Vacation Asia International Sdn Bhd</t>
  </si>
  <si>
    <t>Bumi Terus Maju Holding Sdn Bhd</t>
  </si>
  <si>
    <t>Gs Smart Auto Sdn Bhd</t>
  </si>
  <si>
    <t>Cyc Leisure World (M) Sdn. Bhd.</t>
  </si>
  <si>
    <t>Mascom (M) Sdn Bhd</t>
  </si>
  <si>
    <t>Winneria Sdn Bhd</t>
  </si>
  <si>
    <t>Foklien Hardware (M) Sdn Bhd</t>
  </si>
  <si>
    <t>Aneka Prestij Sdn Bhd</t>
  </si>
  <si>
    <t>Xybase Sdn Bhd</t>
  </si>
  <si>
    <t>Ss Best Petro Station Sdn Bhd</t>
  </si>
  <si>
    <t>Poultec Enterprise Sdn Bhd</t>
  </si>
  <si>
    <t>Green Pulp Paper Industry Sdn. Bhd.</t>
  </si>
  <si>
    <t>Sri Mutiara Motor Sdn Bhd</t>
  </si>
  <si>
    <t>Kilang Beras Jerai Sendirian Berhad</t>
  </si>
  <si>
    <t>Pro-Active Vision Sdn Bhd</t>
  </si>
  <si>
    <t>Casa Armada Sdn Bhd</t>
  </si>
  <si>
    <t>Petrosahabat Sdn Bhd</t>
  </si>
  <si>
    <t>Sungai Long Industries S/B</t>
  </si>
  <si>
    <t>Yong Quan Distributor Sdn.Bhd.</t>
  </si>
  <si>
    <t>Xin Guang Premier Corporation Sdn Bhd</t>
  </si>
  <si>
    <t>Mohd Afzhan Enterprise</t>
  </si>
  <si>
    <t>Pyo Travel (My) Sdn Bhd</t>
  </si>
  <si>
    <t>Td Poultry Sdn Bhd</t>
  </si>
  <si>
    <t>Castmet Land Sdn. Bhd.</t>
  </si>
  <si>
    <t>Sistem Duta Sdn Bhd</t>
  </si>
  <si>
    <t>Crossborder Scapes M Sdn Bhd</t>
  </si>
  <si>
    <t>Bitumix Properties Sdn Bhd</t>
  </si>
  <si>
    <t>Nidev Asia (M) Sdn Bhd</t>
  </si>
  <si>
    <t>Ranaco Marine Sdn Bhd</t>
  </si>
  <si>
    <t>Bumi Terus Maju Sdn Bhd</t>
  </si>
  <si>
    <t>Eureka Excel Sdn Bhd</t>
  </si>
  <si>
    <t>Saji Bumi Sdn Bhd</t>
  </si>
  <si>
    <t>Travel Save &amp; Tours Sdn. Bhd.</t>
  </si>
  <si>
    <t>Kct Setia Bina Sdn Bhd</t>
  </si>
  <si>
    <t>Pco Electrical (M) Sdn Bhd</t>
  </si>
  <si>
    <t>Azmi &amp; Noor Niaga Holdings Sdn Bhd</t>
  </si>
  <si>
    <t>Restoran A Sri Ros Merah Sdn Bhd</t>
  </si>
  <si>
    <t>Lagi Suria Sdn Bhd</t>
  </si>
  <si>
    <t>Welley Timber Industries Sdn. Bhd.</t>
  </si>
  <si>
    <t>Matrix Power Network Sdn Bhd</t>
  </si>
  <si>
    <t>Solarimpex Trade Sdn Bhd</t>
  </si>
  <si>
    <t>Skyscape Industries Sdn Bhd</t>
  </si>
  <si>
    <t>Cs Mujur Sdn Bhd</t>
  </si>
  <si>
    <t>Prismatex Trading</t>
  </si>
  <si>
    <t>Restoran A Sri Rosmerah</t>
  </si>
  <si>
    <t>Sykt Najib Jaya Motor Sdn Bhd</t>
  </si>
  <si>
    <t>Zedcon Engineering (M) Sdn. Bhd.</t>
  </si>
  <si>
    <t>Paraland Property Development Sdn Bhd</t>
  </si>
  <si>
    <t>Toneff Resources Sdn. Bhd.</t>
  </si>
  <si>
    <t>Pohmix Sdn Bhd (A/C No.1)</t>
  </si>
  <si>
    <t>Sy Motorsports Sdn Bhd</t>
  </si>
  <si>
    <t>Arca Transline Sdn. Bhd.</t>
  </si>
  <si>
    <t>Cipta Reforestation Sdn. Bhd.</t>
  </si>
  <si>
    <t>Assess Products (M) Sdn Bhd</t>
  </si>
  <si>
    <t>Optotronics Semiconductors Sdn Bhd</t>
  </si>
  <si>
    <t>Sdk Bricks Sdn Bhd</t>
  </si>
  <si>
    <t>Ambang Prospek Sdn. Bhd.</t>
  </si>
  <si>
    <t>Asia Plumbtech Engineering Sdn Bhd</t>
  </si>
  <si>
    <t>Cg Tradeware (Kb) Sdn Bhd</t>
  </si>
  <si>
    <t>T.I.M. Plantation Sdn Bhd</t>
  </si>
  <si>
    <t>Rescheduled</t>
  </si>
  <si>
    <t>Assess Packaging (M) Sdn Bhd</t>
  </si>
  <si>
    <t>Nada Development Sdn Bhd</t>
  </si>
  <si>
    <t>Hua Leong Realty (S) Sdn Bhd</t>
  </si>
  <si>
    <t>Crystal Resources (M) Sdn Bhd</t>
  </si>
  <si>
    <t>Sukses Bestari Sdn Bhd</t>
  </si>
  <si>
    <t>Vacation Asia (My) Sdn.Bhd.</t>
  </si>
  <si>
    <t>Castmet Sdn Bhd</t>
  </si>
  <si>
    <t>Karib Serasi (M) Sdn Bhd</t>
  </si>
  <si>
    <t>Tahap Tinggi Sdn Bhd</t>
  </si>
  <si>
    <t>Bintulu Readymixed Concrete Sdn Bhd</t>
  </si>
  <si>
    <t>Koperasi Ternak Jaya Perak Berhad</t>
  </si>
  <si>
    <t>Edumas Industries Sdn Bhd</t>
  </si>
  <si>
    <t>Chukai Utama Hardware</t>
  </si>
  <si>
    <t>Encoral Digital Solutions Sdn Bhd</t>
  </si>
  <si>
    <t>Lpl 118 Corporation Sdn Bhd</t>
  </si>
  <si>
    <t>Mahirnas (M) Sdn Bhd</t>
  </si>
  <si>
    <t>Bumi Terus Maju (Balok) Sdn Bhd</t>
  </si>
  <si>
    <t>Centre Side Express Sdn Bhd</t>
  </si>
  <si>
    <t>Reliance Shipping &amp; Travel Agencies (Sar</t>
  </si>
  <si>
    <t>Chengaljati Sdn Bhd - Islamic Tb</t>
  </si>
  <si>
    <t>Lensa Development Sdn Bhd</t>
  </si>
  <si>
    <t>Koperasi Pauh Butut Berhad</t>
  </si>
  <si>
    <t>Teratai Auto S/B</t>
  </si>
  <si>
    <t>Sanmaju Shipping Sdn Bhd</t>
  </si>
  <si>
    <t>Keloil Bottling Sdn Bhd</t>
  </si>
  <si>
    <t>Agriasia Resources Sdn Bhd</t>
  </si>
  <si>
    <t>Restructured</t>
  </si>
  <si>
    <t>Boulevard It Superstore Sdn Bhd</t>
  </si>
  <si>
    <t>Metonpro Oilfield Supply Sdn Bhd</t>
  </si>
  <si>
    <t>Reliance Shipping &amp; Travel Agencies (Sab</t>
  </si>
  <si>
    <t>Reliance Shipping &amp; Travel Agencies (Dam</t>
  </si>
  <si>
    <t>Quas Multiple Sdn. Bhd.</t>
  </si>
  <si>
    <t>Han Ling Fruits Sdn Bhd</t>
  </si>
  <si>
    <t>Karisma Mandiri Sdn Bhd</t>
  </si>
  <si>
    <t>Syarikat Sinar Padas</t>
  </si>
  <si>
    <t>Aturfax Sdn Bhd</t>
  </si>
  <si>
    <t>Bilex Construction Sdn Bhd</t>
  </si>
  <si>
    <t>Mowis (M) Sdn Bhd</t>
  </si>
  <si>
    <t>Aci Technology Sdn Bhd</t>
  </si>
  <si>
    <t>Casa Infomas Sdn Bhd</t>
  </si>
  <si>
    <t>Tiara Realty Sdn Bhd</t>
  </si>
  <si>
    <t>Hai Hin Radio Sdn Bhd</t>
  </si>
  <si>
    <t>Ideal Malaysian Support Sdn Bhd</t>
  </si>
  <si>
    <t>Warisan Mega Suria Sdn Bhd</t>
  </si>
  <si>
    <t>Aldwich Berhad-(Receivers&amp;Managers App.)</t>
  </si>
  <si>
    <t>Keong Trading (B.P.)Sdn Bhd</t>
  </si>
  <si>
    <t>Taiko Metals Sdn Bhd</t>
  </si>
  <si>
    <t>Tradelift Indopalm Industries Sdn Bhd</t>
  </si>
  <si>
    <t>Sentosa Timber Trading</t>
  </si>
  <si>
    <t>Chye Hup Heng Sdn Bhd</t>
  </si>
  <si>
    <t>Tradelift Trading Sdn Bhd</t>
  </si>
  <si>
    <t>Awan Timur Palm O/Mill Resources (Pk) Sb</t>
  </si>
  <si>
    <t>Agrobase Trading Sdn Bhd</t>
  </si>
  <si>
    <t>Vivid Business Sdn Bhd</t>
  </si>
  <si>
    <t>Mohmed Reesah Berkat Sdn Bhd</t>
  </si>
  <si>
    <t>Every Red Enterprise Sdn. Bhd.</t>
  </si>
  <si>
    <t>Lotus Oracle Sdn Bhd</t>
  </si>
  <si>
    <t>Ngv Tech Sdn Bhd (Receiver And Manager</t>
  </si>
  <si>
    <t>Junway Corporation Sdn Bhd</t>
  </si>
  <si>
    <t>Brc Group Sdn. Bhd.</t>
  </si>
  <si>
    <t>L &amp; L Glass Aluminium Trading Sdn Bhd</t>
  </si>
  <si>
    <t>Syarikat Terus Maju</t>
  </si>
  <si>
    <t>Kelly Wood Trading</t>
  </si>
  <si>
    <t>New &amp; New Trading Sdn. Bhd.</t>
  </si>
  <si>
    <t>New &amp; New Trading</t>
  </si>
  <si>
    <t>Tee &amp; Lua Timber Enterprise Sdn. Bhd.</t>
  </si>
  <si>
    <t>Beau Consortium Sdn Bhd</t>
  </si>
  <si>
    <t>Artisan Jaya Logistics Sdn Bhd</t>
  </si>
  <si>
    <t>Yoon Wai Electrical (M) Sdn Bhd</t>
  </si>
  <si>
    <t>Fomema Sdn Bhd</t>
  </si>
  <si>
    <t>Kw Kelly Wood Trading Sdn Bhd</t>
  </si>
  <si>
    <t>Kuasa My Enterprise</t>
  </si>
  <si>
    <t>Diraco Sdn Bhd</t>
  </si>
  <si>
    <t>Pusat Khidmat Masyarakat Dun Tg Surat</t>
  </si>
  <si>
    <t>Edaran Setia Construction (M) Sdn Bhd</t>
  </si>
  <si>
    <t>Unggul Bersama Sdn Bhd</t>
  </si>
  <si>
    <t>Cheerie Acres Sdn Bhd</t>
  </si>
  <si>
    <t>Kop Penduduk Kampung Beringin Melaka Bhd</t>
  </si>
  <si>
    <t>Mib Alaf Pentawaris Sdn Bhd</t>
  </si>
  <si>
    <t>Ikhmas Jaya Sdn Bhd</t>
  </si>
  <si>
    <t>Kinsteel Berhad</t>
  </si>
  <si>
    <t>Tunjang Jitu Sdn Bhd</t>
  </si>
  <si>
    <t>Maybank A/C Perwira Bintang Holdings S/B</t>
  </si>
  <si>
    <t>Umno Cawangan Changkat Desa</t>
  </si>
  <si>
    <t>Montane Construction Sdn Bhd</t>
  </si>
  <si>
    <t>Interplex Trading (Kl) Sdn Bhd</t>
  </si>
  <si>
    <t>Alur Jaya Sdn Bhd</t>
  </si>
  <si>
    <t>Budimex Sdn Bhd</t>
  </si>
  <si>
    <t>Mavisco (M) Sdn Bhd</t>
  </si>
  <si>
    <t>Oxibumi Sdn Bhd</t>
  </si>
  <si>
    <t>Pesaka Keris Sdn.Bhd.</t>
  </si>
  <si>
    <t>Emas Kukuh Sdn Bhd</t>
  </si>
  <si>
    <t>Bankruptcy Flag Y</t>
  </si>
  <si>
    <t>BB IPL Borrowers @</t>
  </si>
  <si>
    <t>Variance 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</si>
</sst>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;[Red]0"/>
    <numFmt numFmtId="167" formatCode="&quot;$&quot;#,##0_);[Red]\(&quot;$&quot;#,##0\)"/>
    <numFmt numFmtId="168" formatCode="&quot;$&quot;#,##0_);\(&quot;$&quot;#,##0\)"/>
    <numFmt numFmtId="169" formatCode="[$-409]mmmm\-yy;@"/>
    <numFmt numFmtId="170" formatCode="#,##0_ ;[Red]\(#,##0\)"/>
    <numFmt numFmtId="171" formatCode="#,##0.0000_);[Red]\(#,##0.0000\)"/>
    <numFmt numFmtId="172" formatCode="[$-409]mmm\-yy;@"/>
    <numFmt numFmtId="173" formatCode="#,##0_ ;[Red]\-#,##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Tahoma"/>
      <family val="2"/>
    </font>
    <font>
      <sz val="12"/>
      <name val="Times New Roman"/>
      <family val="1"/>
    </font>
    <font>
      <sz val="10"/>
      <color theme="1"/>
      <name val="Calibri"/>
      <family val="2"/>
    </font>
    <font>
      <sz val="9"/>
      <color theme="1"/>
      <name val="Trebuchet MS"/>
      <family val="2"/>
    </font>
    <font>
      <sz val="8"/>
      <color theme="1"/>
      <name val="Trebuchet MS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C00000"/>
      <name val="Arial"/>
      <family val="2"/>
    </font>
    <font>
      <sz val="10"/>
      <color theme="0"/>
      <name val="Times New Roman"/>
      <family val="1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rgb="FFC00000"/>
      <name val="Arial"/>
      <family val="2"/>
    </font>
    <font>
      <i/>
      <sz val="10"/>
      <color rgb="FFC00000"/>
      <name val="Arial"/>
      <family val="2"/>
    </font>
    <font>
      <b/>
      <i/>
      <sz val="10"/>
      <color rgb="FFC00000"/>
      <name val="Arial"/>
      <family val="2"/>
    </font>
    <font>
      <b/>
      <i/>
      <sz val="10"/>
      <name val="Arial"/>
      <family val="2"/>
    </font>
    <font>
      <sz val="8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0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43" fontId="5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195">
    <xf numFmtId="0" fontId="0" fillId="0" borderId="0" xfId="0"/>
    <xf numFmtId="1" fontId="12" fillId="2" borderId="1" xfId="6" applyNumberFormat="1" applyFont="1" applyFill="1" applyBorder="1" applyAlignment="1">
      <alignment horizontal="center" vertical="center" wrapText="1"/>
    </xf>
    <xf numFmtId="38" fontId="12" fillId="2" borderId="1" xfId="1" applyNumberFormat="1" applyFont="1" applyFill="1" applyBorder="1" applyAlignment="1">
      <alignment horizontal="center" vertical="center" wrapText="1"/>
    </xf>
    <xf numFmtId="38" fontId="12" fillId="0" borderId="0" xfId="6" applyNumberFormat="1" applyFont="1"/>
    <xf numFmtId="0" fontId="12" fillId="0" borderId="0" xfId="6" applyFont="1"/>
    <xf numFmtId="38" fontId="12" fillId="0" borderId="0" xfId="1" applyNumberFormat="1" applyFont="1"/>
    <xf numFmtId="38" fontId="12" fillId="4" borderId="0" xfId="1" applyNumberFormat="1" applyFont="1" applyFill="1"/>
    <xf numFmtId="1" fontId="12" fillId="0" borderId="0" xfId="6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70" fontId="2" fillId="2" borderId="1" xfId="2" applyNumberFormat="1" applyFont="1" applyFill="1" applyBorder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65" fontId="2" fillId="0" borderId="0" xfId="5" applyNumberFormat="1" applyFont="1" applyFill="1" applyBorder="1" applyAlignment="1">
      <alignment wrapText="1"/>
    </xf>
    <xf numFmtId="38" fontId="2" fillId="0" borderId="0" xfId="5" applyNumberFormat="1" applyFont="1" applyFill="1" applyBorder="1" applyAlignment="1">
      <alignment horizontal="right"/>
    </xf>
    <xf numFmtId="17" fontId="2" fillId="0" borderId="0" xfId="0" applyNumberFormat="1" applyFont="1" applyFill="1" applyBorder="1"/>
    <xf numFmtId="0" fontId="4" fillId="0" borderId="0" xfId="0" applyFont="1" applyAlignment="1"/>
    <xf numFmtId="38" fontId="4" fillId="0" borderId="0" xfId="0" applyNumberFormat="1" applyFont="1" applyAlignment="1">
      <alignment horizontal="right"/>
    </xf>
    <xf numFmtId="38" fontId="3" fillId="0" borderId="0" xfId="9" applyNumberFormat="1" applyFont="1"/>
    <xf numFmtId="0" fontId="10" fillId="0" borderId="0" xfId="9" applyFont="1"/>
    <xf numFmtId="40" fontId="3" fillId="0" borderId="0" xfId="9" applyNumberFormat="1" applyFont="1"/>
    <xf numFmtId="38" fontId="15" fillId="0" borderId="0" xfId="9" applyNumberFormat="1" applyFont="1"/>
    <xf numFmtId="0" fontId="15" fillId="0" borderId="0" xfId="9" applyFont="1"/>
    <xf numFmtId="0" fontId="3" fillId="0" borderId="0" xfId="9" applyFont="1"/>
    <xf numFmtId="38" fontId="16" fillId="0" borderId="0" xfId="136" applyNumberFormat="1" applyFont="1" applyFill="1" applyBorder="1" applyAlignment="1">
      <alignment horizontal="center" vertical="center" wrapText="1"/>
    </xf>
    <xf numFmtId="0" fontId="17" fillId="0" borderId="0" xfId="9" applyFont="1" applyFill="1"/>
    <xf numFmtId="38" fontId="18" fillId="0" borderId="1" xfId="9" applyNumberFormat="1" applyFont="1" applyFill="1" applyBorder="1" applyAlignment="1">
      <alignment horizontal="center"/>
    </xf>
    <xf numFmtId="38" fontId="19" fillId="0" borderId="1" xfId="9" applyNumberFormat="1" applyFont="1" applyFill="1" applyBorder="1" applyAlignment="1">
      <alignment horizontal="center"/>
    </xf>
    <xf numFmtId="40" fontId="11" fillId="5" borderId="1" xfId="9" applyNumberFormat="1" applyFont="1" applyFill="1" applyBorder="1" applyAlignment="1">
      <alignment horizontal="center" vertical="center" wrapText="1"/>
    </xf>
    <xf numFmtId="0" fontId="3" fillId="0" borderId="0" xfId="9" applyFont="1" applyAlignment="1">
      <alignment horizontal="center" vertical="center" wrapText="1"/>
    </xf>
    <xf numFmtId="0" fontId="3" fillId="0" borderId="1" xfId="9" applyFont="1" applyBorder="1" applyAlignment="1">
      <alignment horizontal="center" vertical="center" wrapText="1"/>
    </xf>
    <xf numFmtId="0" fontId="0" fillId="0" borderId="0" xfId="9" applyFont="1" applyAlignment="1">
      <alignment horizontal="center" vertical="center" wrapText="1"/>
    </xf>
    <xf numFmtId="40" fontId="11" fillId="5" borderId="1" xfId="9" applyNumberFormat="1" applyFont="1" applyFill="1" applyBorder="1" applyAlignment="1">
      <alignment horizontal="center"/>
    </xf>
    <xf numFmtId="38" fontId="20" fillId="5" borderId="1" xfId="9" applyNumberFormat="1" applyFont="1" applyFill="1" applyBorder="1" applyAlignment="1">
      <alignment horizontal="center"/>
    </xf>
    <xf numFmtId="38" fontId="11" fillId="5" borderId="1" xfId="9" applyNumberFormat="1" applyFont="1" applyFill="1" applyBorder="1" applyAlignment="1">
      <alignment horizontal="center"/>
    </xf>
    <xf numFmtId="0" fontId="3" fillId="0" borderId="0" xfId="9" applyFont="1" applyAlignment="1">
      <alignment horizontal="center"/>
    </xf>
    <xf numFmtId="0" fontId="3" fillId="0" borderId="1" xfId="9" applyFont="1" applyBorder="1" applyAlignment="1">
      <alignment horizontal="center"/>
    </xf>
    <xf numFmtId="0" fontId="0" fillId="0" borderId="0" xfId="9" applyFont="1" applyAlignment="1">
      <alignment horizontal="center"/>
    </xf>
    <xf numFmtId="38" fontId="11" fillId="0" borderId="3" xfId="136" applyNumberFormat="1" applyFont="1" applyFill="1" applyBorder="1" applyAlignment="1">
      <alignment horizontal="center" vertical="center"/>
    </xf>
    <xf numFmtId="40" fontId="3" fillId="0" borderId="3" xfId="9" applyNumberFormat="1" applyFont="1" applyBorder="1"/>
    <xf numFmtId="10" fontId="21" fillId="0" borderId="3" xfId="9" applyNumberFormat="1" applyFont="1" applyBorder="1"/>
    <xf numFmtId="40" fontId="3" fillId="0" borderId="3" xfId="9" applyNumberFormat="1" applyFont="1" applyFill="1" applyBorder="1" applyAlignment="1"/>
    <xf numFmtId="10" fontId="21" fillId="0" borderId="3" xfId="9" applyNumberFormat="1" applyFont="1" applyFill="1" applyBorder="1"/>
    <xf numFmtId="38" fontId="11" fillId="2" borderId="1" xfId="136" applyNumberFormat="1" applyFont="1" applyFill="1" applyBorder="1" applyAlignment="1">
      <alignment horizontal="center" vertical="center"/>
    </xf>
    <xf numFmtId="40" fontId="11" fillId="2" borderId="1" xfId="9" applyNumberFormat="1" applyFont="1" applyFill="1" applyBorder="1"/>
    <xf numFmtId="10" fontId="22" fillId="2" borderId="1" xfId="9" applyNumberFormat="1" applyFont="1" applyFill="1" applyBorder="1"/>
    <xf numFmtId="0" fontId="11" fillId="0" borderId="0" xfId="9" applyFont="1"/>
    <xf numFmtId="40" fontId="11" fillId="2" borderId="1" xfId="2" applyNumberFormat="1" applyFont="1" applyFill="1" applyBorder="1" applyAlignment="1">
      <alignment vertical="center"/>
    </xf>
    <xf numFmtId="40" fontId="11" fillId="2" borderId="6" xfId="9" applyNumberFormat="1" applyFont="1" applyFill="1" applyBorder="1"/>
    <xf numFmtId="40" fontId="23" fillId="0" borderId="8" xfId="9" applyNumberFormat="1" applyFont="1" applyBorder="1"/>
    <xf numFmtId="10" fontId="22" fillId="0" borderId="8" xfId="9" applyNumberFormat="1" applyFont="1" applyBorder="1"/>
    <xf numFmtId="38" fontId="3" fillId="0" borderId="0" xfId="9" applyNumberFormat="1" applyFont="1" applyBorder="1"/>
    <xf numFmtId="0" fontId="23" fillId="0" borderId="0" xfId="9" applyFont="1" applyBorder="1" applyAlignment="1">
      <alignment horizontal="center"/>
    </xf>
    <xf numFmtId="40" fontId="23" fillId="0" borderId="0" xfId="9" applyNumberFormat="1" applyFont="1" applyBorder="1"/>
    <xf numFmtId="10" fontId="22" fillId="0" borderId="0" xfId="9" applyNumberFormat="1" applyFont="1" applyBorder="1"/>
    <xf numFmtId="0" fontId="3" fillId="0" borderId="0" xfId="9" applyFont="1" applyBorder="1"/>
    <xf numFmtId="40" fontId="3" fillId="0" borderId="0" xfId="9" applyNumberFormat="1" applyFont="1" applyBorder="1"/>
    <xf numFmtId="171" fontId="3" fillId="0" borderId="0" xfId="9" applyNumberFormat="1" applyFont="1"/>
    <xf numFmtId="0" fontId="17" fillId="0" borderId="0" xfId="0" applyFont="1" applyFill="1"/>
    <xf numFmtId="10" fontId="0" fillId="0" borderId="0" xfId="0" applyNumberFormat="1"/>
    <xf numFmtId="38" fontId="11" fillId="0" borderId="8" xfId="0" applyNumberFormat="1" applyFont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wrapText="1"/>
    </xf>
    <xf numFmtId="17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23" fillId="0" borderId="8" xfId="9" applyFont="1" applyBorder="1" applyAlignment="1">
      <alignment horizontal="center"/>
    </xf>
    <xf numFmtId="10" fontId="22" fillId="0" borderId="9" xfId="9" applyNumberFormat="1" applyFont="1" applyBorder="1"/>
    <xf numFmtId="165" fontId="2" fillId="0" borderId="0" xfId="1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1" fillId="0" borderId="3" xfId="136" applyFont="1" applyFill="1" applyBorder="1" applyAlignment="1">
      <alignment vertical="center"/>
    </xf>
    <xf numFmtId="0" fontId="11" fillId="2" borderId="1" xfId="136" applyFont="1" applyFill="1" applyBorder="1" applyAlignment="1">
      <alignment horizontal="center" vertical="center"/>
    </xf>
    <xf numFmtId="0" fontId="11" fillId="0" borderId="3" xfId="136" applyFont="1" applyFill="1" applyBorder="1" applyAlignment="1" applyProtection="1">
      <alignment horizontal="left" vertical="center"/>
    </xf>
    <xf numFmtId="0" fontId="3" fillId="0" borderId="0" xfId="9" applyFont="1" applyFill="1"/>
    <xf numFmtId="10" fontId="0" fillId="0" borderId="0" xfId="0" applyNumberFormat="1" applyFill="1"/>
    <xf numFmtId="0" fontId="0" fillId="0" borderId="0" xfId="0" applyFill="1"/>
    <xf numFmtId="0" fontId="11" fillId="0" borderId="3" xfId="136" applyFont="1" applyFill="1" applyBorder="1" applyAlignment="1" applyProtection="1">
      <alignment horizontal="left"/>
    </xf>
    <xf numFmtId="0" fontId="11" fillId="2" borderId="1" xfId="136" applyFont="1" applyFill="1" applyBorder="1" applyAlignment="1" applyProtection="1">
      <alignment horizontal="center" vertical="center"/>
    </xf>
    <xf numFmtId="37" fontId="11" fillId="2" borderId="1" xfId="136" applyNumberFormat="1" applyFont="1" applyFill="1" applyBorder="1" applyAlignment="1" applyProtection="1">
      <alignment horizontal="center" vertical="center"/>
    </xf>
    <xf numFmtId="37" fontId="11" fillId="0" borderId="3" xfId="136" applyNumberFormat="1" applyFont="1" applyFill="1" applyBorder="1" applyAlignment="1" applyProtection="1">
      <alignment horizontal="left" vertical="center"/>
    </xf>
    <xf numFmtId="0" fontId="11" fillId="0" borderId="3" xfId="136" applyFont="1" applyFill="1" applyBorder="1" applyAlignment="1" applyProtection="1">
      <alignment vertical="center"/>
    </xf>
    <xf numFmtId="0" fontId="11" fillId="2" borderId="1" xfId="9" applyFont="1" applyFill="1" applyBorder="1" applyAlignment="1">
      <alignment horizontal="center"/>
    </xf>
    <xf numFmtId="0" fontId="14" fillId="0" borderId="2" xfId="4" applyNumberFormat="1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165" fontId="14" fillId="0" borderId="2" xfId="5" applyNumberFormat="1" applyFont="1" applyFill="1" applyBorder="1" applyAlignment="1"/>
    <xf numFmtId="0" fontId="14" fillId="0" borderId="2" xfId="0" applyFont="1" applyBorder="1" applyAlignment="1"/>
    <xf numFmtId="38" fontId="14" fillId="0" borderId="2" xfId="5" applyNumberFormat="1" applyFont="1" applyFill="1" applyBorder="1" applyAlignment="1">
      <alignment horizontal="right"/>
    </xf>
    <xf numFmtId="17" fontId="14" fillId="0" borderId="2" xfId="0" applyNumberFormat="1" applyFont="1" applyFill="1" applyBorder="1"/>
    <xf numFmtId="0" fontId="24" fillId="0" borderId="0" xfId="0" applyFont="1"/>
    <xf numFmtId="165" fontId="25" fillId="6" borderId="1" xfId="5" applyNumberFormat="1" applyFont="1" applyFill="1" applyBorder="1" applyAlignment="1">
      <alignment horizontal="center" vertical="center"/>
    </xf>
    <xf numFmtId="165" fontId="25" fillId="2" borderId="1" xfId="5" applyNumberFormat="1" applyFont="1" applyFill="1" applyBorder="1" applyAlignment="1">
      <alignment horizontal="center" vertical="center"/>
    </xf>
    <xf numFmtId="165" fontId="2" fillId="0" borderId="0" xfId="5" applyNumberFormat="1" applyFont="1" applyFill="1" applyBorder="1" applyAlignment="1"/>
    <xf numFmtId="38" fontId="4" fillId="0" borderId="0" xfId="0" applyNumberFormat="1" applyFont="1" applyFill="1" applyAlignment="1">
      <alignment horizontal="right"/>
    </xf>
    <xf numFmtId="0" fontId="4" fillId="0" borderId="0" xfId="0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17" fontId="2" fillId="0" borderId="0" xfId="0" applyNumberFormat="1" applyFont="1" applyFill="1" applyBorder="1" applyAlignment="1"/>
    <xf numFmtId="40" fontId="3" fillId="0" borderId="10" xfId="9" applyNumberFormat="1" applyFont="1" applyFill="1" applyBorder="1" applyAlignment="1"/>
    <xf numFmtId="38" fontId="13" fillId="3" borderId="11" xfId="1" applyNumberFormat="1" applyFont="1" applyFill="1" applyBorder="1"/>
    <xf numFmtId="38" fontId="4" fillId="7" borderId="0" xfId="0" applyNumberFormat="1" applyFont="1" applyFill="1" applyAlignment="1">
      <alignment horizontal="right"/>
    </xf>
    <xf numFmtId="165" fontId="2" fillId="7" borderId="0" xfId="1" applyNumberFormat="1" applyFont="1" applyFill="1" applyBorder="1" applyAlignment="1">
      <alignment horizontal="right"/>
    </xf>
    <xf numFmtId="38" fontId="2" fillId="7" borderId="0" xfId="5" applyNumberFormat="1" applyFont="1" applyFill="1" applyBorder="1" applyAlignment="1">
      <alignment horizontal="right"/>
    </xf>
    <xf numFmtId="17" fontId="4" fillId="0" borderId="0" xfId="0" applyNumberFormat="1" applyFont="1" applyAlignment="1"/>
    <xf numFmtId="17" fontId="4" fillId="0" borderId="0" xfId="0" applyNumberFormat="1" applyFont="1" applyFill="1" applyAlignment="1"/>
    <xf numFmtId="0" fontId="10" fillId="0" borderId="0" xfId="6" applyFont="1"/>
    <xf numFmtId="0" fontId="3" fillId="0" borderId="0" xfId="6"/>
    <xf numFmtId="172" fontId="11" fillId="2" borderId="1" xfId="6" applyNumberFormat="1" applyFont="1" applyFill="1" applyBorder="1" applyAlignment="1">
      <alignment horizontal="center"/>
    </xf>
    <xf numFmtId="38" fontId="10" fillId="0" borderId="0" xfId="6" applyNumberFormat="1" applyFont="1" applyAlignment="1">
      <alignment horizontal="center"/>
    </xf>
    <xf numFmtId="165" fontId="0" fillId="0" borderId="0" xfId="5" applyNumberFormat="1" applyFont="1" applyAlignment="1"/>
    <xf numFmtId="173" fontId="0" fillId="0" borderId="0" xfId="5" applyNumberFormat="1" applyFont="1" applyAlignment="1"/>
    <xf numFmtId="38" fontId="3" fillId="0" borderId="0" xfId="6" applyNumberFormat="1"/>
    <xf numFmtId="0" fontId="3" fillId="0" borderId="0" xfId="6" applyAlignment="1">
      <alignment horizontal="center"/>
    </xf>
    <xf numFmtId="38" fontId="3" fillId="0" borderId="0" xfId="6" applyNumberFormat="1" applyAlignment="1">
      <alignment horizontal="center"/>
    </xf>
    <xf numFmtId="0" fontId="11" fillId="2" borderId="1" xfId="6" applyFont="1" applyFill="1" applyBorder="1" applyAlignment="1">
      <alignment horizontal="center" vertical="center" wrapText="1"/>
    </xf>
    <xf numFmtId="38" fontId="11" fillId="2" borderId="1" xfId="6" applyNumberFormat="1" applyFont="1" applyFill="1" applyBorder="1" applyAlignment="1">
      <alignment horizontal="center" vertical="center" wrapText="1"/>
    </xf>
    <xf numFmtId="165" fontId="11" fillId="2" borderId="1" xfId="5" applyNumberFormat="1" applyFont="1" applyFill="1" applyBorder="1" applyAlignment="1">
      <alignment horizontal="center" vertical="center"/>
    </xf>
    <xf numFmtId="165" fontId="26" fillId="3" borderId="1" xfId="5" applyNumberFormat="1" applyFont="1" applyFill="1" applyBorder="1" applyAlignment="1">
      <alignment horizontal="center" vertical="center" wrapText="1"/>
    </xf>
    <xf numFmtId="172" fontId="11" fillId="2" borderId="1" xfId="5" applyNumberFormat="1" applyFont="1" applyFill="1" applyBorder="1" applyAlignment="1">
      <alignment horizontal="center" vertical="center"/>
    </xf>
    <xf numFmtId="172" fontId="3" fillId="0" borderId="3" xfId="5" applyNumberFormat="1" applyFont="1" applyFill="1" applyBorder="1" applyAlignment="1">
      <alignment horizontal="center"/>
    </xf>
    <xf numFmtId="0" fontId="27" fillId="0" borderId="3" xfId="4" applyNumberFormat="1" applyFont="1" applyFill="1" applyBorder="1" applyAlignment="1">
      <alignment horizontal="center"/>
    </xf>
    <xf numFmtId="0" fontId="3" fillId="0" borderId="3" xfId="6" applyFont="1" applyFill="1" applyBorder="1"/>
    <xf numFmtId="0" fontId="3" fillId="0" borderId="3" xfId="6" applyFont="1" applyFill="1" applyBorder="1" applyAlignment="1">
      <alignment horizontal="center"/>
    </xf>
    <xf numFmtId="38" fontId="3" fillId="0" borderId="3" xfId="6" applyNumberFormat="1" applyFont="1" applyFill="1" applyBorder="1" applyAlignment="1">
      <alignment horizontal="center"/>
    </xf>
    <xf numFmtId="165" fontId="27" fillId="0" borderId="3" xfId="5" applyNumberFormat="1" applyFont="1" applyFill="1" applyBorder="1"/>
    <xf numFmtId="38" fontId="3" fillId="0" borderId="3" xfId="5" applyNumberFormat="1" applyFont="1" applyFill="1" applyBorder="1" applyAlignment="1"/>
    <xf numFmtId="172" fontId="0" fillId="0" borderId="3" xfId="5" applyNumberFormat="1" applyFont="1" applyFill="1" applyBorder="1" applyAlignment="1">
      <alignment horizontal="center"/>
    </xf>
    <xf numFmtId="0" fontId="0" fillId="0" borderId="3" xfId="6" applyFont="1" applyFill="1" applyBorder="1"/>
    <xf numFmtId="0" fontId="0" fillId="0" borderId="3" xfId="6" applyFont="1" applyFill="1" applyBorder="1" applyAlignment="1">
      <alignment horizontal="center"/>
    </xf>
    <xf numFmtId="38" fontId="0" fillId="0" borderId="3" xfId="6" applyNumberFormat="1" applyFont="1" applyFill="1" applyBorder="1" applyAlignment="1">
      <alignment horizontal="center"/>
    </xf>
    <xf numFmtId="0" fontId="28" fillId="0" borderId="0" xfId="6" applyFont="1"/>
    <xf numFmtId="0" fontId="27" fillId="0" borderId="0" xfId="6" applyFont="1"/>
    <xf numFmtId="38" fontId="3" fillId="0" borderId="0" xfId="6" applyNumberFormat="1" applyFont="1"/>
    <xf numFmtId="0" fontId="3" fillId="0" borderId="0" xfId="6" applyFont="1"/>
    <xf numFmtId="38" fontId="27" fillId="0" borderId="0" xfId="6" applyNumberFormat="1" applyFont="1"/>
    <xf numFmtId="0" fontId="29" fillId="0" borderId="3" xfId="6" applyFont="1" applyFill="1" applyBorder="1" applyAlignment="1">
      <alignment horizontal="center"/>
    </xf>
    <xf numFmtId="38" fontId="29" fillId="0" borderId="3" xfId="6" applyNumberFormat="1" applyFont="1" applyFill="1" applyBorder="1" applyAlignment="1">
      <alignment horizontal="center"/>
    </xf>
    <xf numFmtId="49" fontId="3" fillId="0" borderId="3" xfId="4" applyNumberFormat="1" applyFont="1" applyFill="1" applyBorder="1" applyAlignment="1">
      <alignment horizontal="center"/>
    </xf>
    <xf numFmtId="166" fontId="3" fillId="0" borderId="5" xfId="6" applyNumberFormat="1" applyFont="1" applyFill="1" applyBorder="1" applyAlignment="1">
      <alignment horizontal="center"/>
    </xf>
    <xf numFmtId="0" fontId="3" fillId="0" borderId="5" xfId="6" applyFont="1" applyFill="1" applyBorder="1" applyAlignment="1">
      <alignment horizontal="center"/>
    </xf>
    <xf numFmtId="38" fontId="3" fillId="0" borderId="5" xfId="6" applyNumberFormat="1" applyFont="1" applyFill="1" applyBorder="1" applyAlignment="1">
      <alignment horizontal="center"/>
    </xf>
    <xf numFmtId="165" fontId="30" fillId="0" borderId="3" xfId="5" applyNumberFormat="1" applyFont="1" applyFill="1" applyBorder="1" applyAlignment="1"/>
    <xf numFmtId="165" fontId="0" fillId="0" borderId="3" xfId="5" applyNumberFormat="1" applyFont="1" applyFill="1" applyBorder="1" applyAlignment="1"/>
    <xf numFmtId="38" fontId="28" fillId="0" borderId="3" xfId="5" applyNumberFormat="1" applyFont="1" applyFill="1" applyBorder="1" applyAlignment="1"/>
    <xf numFmtId="0" fontId="11" fillId="2" borderId="2" xfId="6" applyFont="1" applyFill="1" applyBorder="1" applyAlignment="1">
      <alignment horizontal="center"/>
    </xf>
    <xf numFmtId="0" fontId="11" fillId="2" borderId="1" xfId="6" applyFont="1" applyFill="1" applyBorder="1" applyAlignment="1">
      <alignment horizontal="center"/>
    </xf>
    <xf numFmtId="169" fontId="11" fillId="2" borderId="1" xfId="6" applyNumberFormat="1" applyFont="1" applyFill="1" applyBorder="1" applyAlignment="1">
      <alignment horizontal="center"/>
    </xf>
    <xf numFmtId="38" fontId="11" fillId="2" borderId="1" xfId="6" applyNumberFormat="1" applyFont="1" applyFill="1" applyBorder="1" applyAlignment="1">
      <alignment horizontal="center"/>
    </xf>
    <xf numFmtId="173" fontId="11" fillId="2" borderId="1" xfId="5" applyNumberFormat="1" applyFont="1" applyFill="1" applyBorder="1" applyAlignment="1"/>
    <xf numFmtId="38" fontId="11" fillId="2" borderId="1" xfId="5" applyNumberFormat="1" applyFont="1" applyFill="1" applyBorder="1" applyAlignment="1"/>
    <xf numFmtId="0" fontId="11" fillId="3" borderId="2" xfId="6" applyFont="1" applyFill="1" applyBorder="1" applyAlignment="1">
      <alignment horizontal="center"/>
    </xf>
    <xf numFmtId="0" fontId="11" fillId="3" borderId="1" xfId="6" applyFont="1" applyFill="1" applyBorder="1" applyAlignment="1">
      <alignment horizontal="center"/>
    </xf>
    <xf numFmtId="169" fontId="11" fillId="3" borderId="1" xfId="6" applyNumberFormat="1" applyFont="1" applyFill="1" applyBorder="1" applyAlignment="1">
      <alignment horizontal="center"/>
    </xf>
    <xf numFmtId="38" fontId="11" fillId="3" borderId="1" xfId="6" applyNumberFormat="1" applyFont="1" applyFill="1" applyBorder="1" applyAlignment="1">
      <alignment horizontal="center"/>
    </xf>
    <xf numFmtId="173" fontId="11" fillId="3" borderId="1" xfId="5" applyNumberFormat="1" applyFont="1" applyFill="1" applyBorder="1"/>
    <xf numFmtId="0" fontId="11" fillId="0" borderId="2" xfId="6" applyFont="1" applyFill="1" applyBorder="1" applyAlignment="1">
      <alignment horizontal="center"/>
    </xf>
    <xf numFmtId="0" fontId="11" fillId="0" borderId="1" xfId="6" applyFont="1" applyFill="1" applyBorder="1" applyAlignment="1">
      <alignment horizontal="center"/>
    </xf>
    <xf numFmtId="169" fontId="11" fillId="0" borderId="1" xfId="6" applyNumberFormat="1" applyFont="1" applyFill="1" applyBorder="1" applyAlignment="1">
      <alignment horizontal="center"/>
    </xf>
    <xf numFmtId="38" fontId="11" fillId="0" borderId="1" xfId="6" applyNumberFormat="1" applyFont="1" applyFill="1" applyBorder="1" applyAlignment="1">
      <alignment horizontal="center"/>
    </xf>
    <xf numFmtId="173" fontId="11" fillId="0" borderId="1" xfId="5" applyNumberFormat="1" applyFont="1" applyFill="1" applyBorder="1"/>
    <xf numFmtId="173" fontId="11" fillId="0" borderId="0" xfId="5" applyNumberFormat="1" applyFont="1" applyFill="1" applyBorder="1"/>
    <xf numFmtId="165" fontId="0" fillId="0" borderId="0" xfId="5" applyNumberFormat="1" applyFont="1"/>
    <xf numFmtId="4" fontId="11" fillId="0" borderId="0" xfId="5" applyNumberFormat="1" applyFont="1" applyBorder="1" applyAlignment="1">
      <alignment horizontal="center"/>
    </xf>
    <xf numFmtId="4" fontId="0" fillId="0" borderId="0" xfId="5" applyNumberFormat="1" applyFont="1" applyAlignment="1"/>
    <xf numFmtId="4" fontId="11" fillId="2" borderId="1" xfId="5" applyNumberFormat="1" applyFont="1" applyFill="1" applyBorder="1" applyAlignment="1">
      <alignment horizontal="center" vertical="center"/>
    </xf>
    <xf numFmtId="4" fontId="3" fillId="0" borderId="3" xfId="5" applyNumberFormat="1" applyFont="1" applyFill="1" applyBorder="1" applyAlignment="1"/>
    <xf numFmtId="4" fontId="0" fillId="0" borderId="5" xfId="5" applyNumberFormat="1" applyFont="1" applyFill="1" applyBorder="1" applyAlignment="1"/>
    <xf numFmtId="4" fontId="11" fillId="2" borderId="1" xfId="5" applyNumberFormat="1" applyFont="1" applyFill="1" applyBorder="1" applyAlignment="1"/>
    <xf numFmtId="4" fontId="11" fillId="3" borderId="1" xfId="5" applyNumberFormat="1" applyFont="1" applyFill="1" applyBorder="1"/>
    <xf numFmtId="4" fontId="11" fillId="0" borderId="1" xfId="5" applyNumberFormat="1" applyFont="1" applyFill="1" applyBorder="1"/>
    <xf numFmtId="4" fontId="3" fillId="0" borderId="0" xfId="6" applyNumberFormat="1"/>
    <xf numFmtId="4" fontId="28" fillId="0" borderId="3" xfId="5" applyNumberFormat="1" applyFont="1" applyFill="1" applyBorder="1" applyAlignment="1"/>
    <xf numFmtId="4" fontId="11" fillId="6" borderId="1" xfId="5" applyNumberFormat="1" applyFont="1" applyFill="1" applyBorder="1" applyAlignment="1">
      <alignment horizontal="center" vertical="center"/>
    </xf>
    <xf numFmtId="4" fontId="27" fillId="8" borderId="3" xfId="5" applyNumberFormat="1" applyFont="1" applyFill="1" applyBorder="1"/>
    <xf numFmtId="4" fontId="0" fillId="0" borderId="0" xfId="5" applyNumberFormat="1" applyFont="1"/>
    <xf numFmtId="38" fontId="3" fillId="5" borderId="4" xfId="136" applyNumberFormat="1" applyFont="1" applyFill="1" applyBorder="1" applyAlignment="1">
      <alignment horizontal="center" vertical="center" wrapText="1"/>
    </xf>
    <xf numFmtId="38" fontId="3" fillId="5" borderId="5" xfId="136" applyNumberFormat="1" applyFont="1" applyFill="1" applyBorder="1" applyAlignment="1">
      <alignment horizontal="center" vertical="center" wrapText="1"/>
    </xf>
    <xf numFmtId="38" fontId="11" fillId="5" borderId="4" xfId="136" applyNumberFormat="1" applyFont="1" applyFill="1" applyBorder="1" applyAlignment="1">
      <alignment horizontal="center" vertical="center" wrapText="1"/>
    </xf>
    <xf numFmtId="38" fontId="11" fillId="5" borderId="5" xfId="136" applyNumberFormat="1" applyFont="1" applyFill="1" applyBorder="1" applyAlignment="1">
      <alignment horizontal="center" vertical="center" wrapText="1"/>
    </xf>
    <xf numFmtId="0" fontId="11" fillId="5" borderId="4" xfId="136" applyFont="1" applyFill="1" applyBorder="1" applyAlignment="1">
      <alignment horizontal="center" vertical="center" wrapText="1"/>
    </xf>
    <xf numFmtId="0" fontId="11" fillId="5" borderId="5" xfId="136" applyFont="1" applyFill="1" applyBorder="1" applyAlignment="1">
      <alignment horizontal="center" vertical="center" wrapText="1"/>
    </xf>
    <xf numFmtId="38" fontId="11" fillId="5" borderId="6" xfId="9" applyNumberFormat="1" applyFont="1" applyFill="1" applyBorder="1" applyAlignment="1">
      <alignment horizontal="center" vertical="center" wrapText="1"/>
    </xf>
    <xf numFmtId="38" fontId="11" fillId="5" borderId="7" xfId="9" applyNumberFormat="1" applyFont="1" applyFill="1" applyBorder="1" applyAlignment="1">
      <alignment horizontal="center" vertical="center" wrapText="1"/>
    </xf>
    <xf numFmtId="169" fontId="11" fillId="2" borderId="6" xfId="9" applyNumberFormat="1" applyFont="1" applyFill="1" applyBorder="1" applyAlignment="1">
      <alignment horizontal="center"/>
    </xf>
    <xf numFmtId="169" fontId="11" fillId="2" borderId="7" xfId="9" applyNumberFormat="1" applyFont="1" applyFill="1" applyBorder="1" applyAlignment="1">
      <alignment horizontal="center"/>
    </xf>
    <xf numFmtId="0" fontId="11" fillId="5" borderId="6" xfId="9" applyFont="1" applyFill="1" applyBorder="1" applyAlignment="1">
      <alignment horizontal="center" vertical="center" wrapText="1"/>
    </xf>
    <xf numFmtId="0" fontId="11" fillId="5" borderId="7" xfId="9" applyFont="1" applyFill="1" applyBorder="1" applyAlignment="1">
      <alignment horizontal="center" vertical="center" wrapText="1"/>
    </xf>
    <xf numFmtId="165" fontId="11" fillId="2" borderId="6" xfId="5" applyNumberFormat="1" applyFont="1" applyFill="1" applyBorder="1" applyAlignment="1">
      <alignment horizontal="center" vertical="center"/>
    </xf>
    <xf numFmtId="165" fontId="11" fillId="2" borderId="7" xfId="5" applyNumberFormat="1" applyFont="1" applyFill="1" applyBorder="1" applyAlignment="1">
      <alignment horizontal="center" vertical="center"/>
    </xf>
    <xf numFmtId="165" fontId="25" fillId="2" borderId="6" xfId="5" applyNumberFormat="1" applyFont="1" applyFill="1" applyBorder="1" applyAlignment="1">
      <alignment horizontal="center" vertical="center"/>
    </xf>
    <xf numFmtId="165" fontId="25" fillId="2" borderId="7" xfId="5" applyNumberFormat="1" applyFont="1" applyFill="1" applyBorder="1" applyAlignment="1">
      <alignment horizontal="center" vertical="center"/>
    </xf>
  </cellXfs>
  <cellStyles count="140">
    <cellStyle name="AutoFormat Options" xfId="7"/>
    <cellStyle name="AutoFormat Options 2" xfId="8"/>
    <cellStyle name="AutoFormat Options 3" xfId="9"/>
    <cellStyle name="AutoFormat Options 3 2" xfId="10"/>
    <cellStyle name="AutoFormat Options 4" xfId="11"/>
    <cellStyle name="AutoFormat Options_WL HIGH-MEDIUM-BB" xfId="12"/>
    <cellStyle name="Comma" xfId="1" builtinId="3"/>
    <cellStyle name="Comma 10" xfId="13"/>
    <cellStyle name="Comma 11" xfId="14"/>
    <cellStyle name="Comma 12" xfId="15"/>
    <cellStyle name="Comma 12 2" xfId="16"/>
    <cellStyle name="Comma 13" xfId="17"/>
    <cellStyle name="Comma 14" xfId="18"/>
    <cellStyle name="Comma 15" xfId="19"/>
    <cellStyle name="Comma 16" xfId="20"/>
    <cellStyle name="Comma 17" xfId="21"/>
    <cellStyle name="Comma 18" xfId="22"/>
    <cellStyle name="Comma 19" xfId="23"/>
    <cellStyle name="Comma 2" xfId="24"/>
    <cellStyle name="Comma 2 10" xfId="25"/>
    <cellStyle name="Comma 2 2" xfId="2"/>
    <cellStyle name="Comma 2 2 2" xfId="26"/>
    <cellStyle name="Comma 2 3" xfId="5"/>
    <cellStyle name="Comma 20" xfId="128"/>
    <cellStyle name="Comma 21" xfId="130"/>
    <cellStyle name="Comma 22" xfId="132"/>
    <cellStyle name="Comma 23" xfId="133"/>
    <cellStyle name="Comma 24" xfId="137"/>
    <cellStyle name="Comma 3" xfId="27"/>
    <cellStyle name="Comma 3 2" xfId="28"/>
    <cellStyle name="Comma 3 2 2" xfId="29"/>
    <cellStyle name="Comma 3 97" xfId="30"/>
    <cellStyle name="Comma 4" xfId="31"/>
    <cellStyle name="Comma 44" xfId="32"/>
    <cellStyle name="Comma 5" xfId="33"/>
    <cellStyle name="Comma 5 2" xfId="34"/>
    <cellStyle name="Comma 5 2 2" xfId="35"/>
    <cellStyle name="Comma 5 2 2 2" xfId="36"/>
    <cellStyle name="Comma 5 2 2 2 2" xfId="37"/>
    <cellStyle name="Comma 5 2 2 2 2 2" xfId="38"/>
    <cellStyle name="Comma 5 2 2 2 2 2 2" xfId="39"/>
    <cellStyle name="Comma 5 2 2 2 2 2 2 2" xfId="40"/>
    <cellStyle name="Comma 5 2 2 2 2 2 2 2 2" xfId="41"/>
    <cellStyle name="Comma 6" xfId="42"/>
    <cellStyle name="Comma 7" xfId="43"/>
    <cellStyle name="Comma 8" xfId="44"/>
    <cellStyle name="Comma 8 2" xfId="45"/>
    <cellStyle name="Comma 9" xfId="46"/>
    <cellStyle name="Comma 9 2" xfId="47"/>
    <cellStyle name="Normal" xfId="0" builtinId="0"/>
    <cellStyle name="Normal 10" xfId="48"/>
    <cellStyle name="Normal 10 3 16" xfId="49"/>
    <cellStyle name="Normal 11" xfId="50"/>
    <cellStyle name="Normal 12" xfId="51"/>
    <cellStyle name="Normal 13" xfId="52"/>
    <cellStyle name="Normal 14" xfId="53"/>
    <cellStyle name="Normal 15" xfId="54"/>
    <cellStyle name="Normal 16" xfId="55"/>
    <cellStyle name="Normal 17" xfId="124"/>
    <cellStyle name="Normal 18" xfId="127"/>
    <cellStyle name="Normal 19" xfId="129"/>
    <cellStyle name="Normal 2" xfId="56"/>
    <cellStyle name="Normal 2 10 10 3" xfId="139"/>
    <cellStyle name="Normal 2 2" xfId="6"/>
    <cellStyle name="Normal 2 3" xfId="57"/>
    <cellStyle name="Normal 2 4" xfId="58"/>
    <cellStyle name="Normal 2 46" xfId="125"/>
    <cellStyle name="Normal 20" xfId="131"/>
    <cellStyle name="Normal 21" xfId="134"/>
    <cellStyle name="Normal 22" xfId="59"/>
    <cellStyle name="Normal 23" xfId="135"/>
    <cellStyle name="Normal 24" xfId="138"/>
    <cellStyle name="Normal 3" xfId="60"/>
    <cellStyle name="Normal 3 10" xfId="61"/>
    <cellStyle name="Normal 3 11" xfId="62"/>
    <cellStyle name="Normal 3 15 2" xfId="126"/>
    <cellStyle name="Normal 3 2" xfId="63"/>
    <cellStyle name="Normal 3 3" xfId="64"/>
    <cellStyle name="Normal 33 3" xfId="65"/>
    <cellStyle name="Normal 38 9 2" xfId="66"/>
    <cellStyle name="Normal 4" xfId="67"/>
    <cellStyle name="Normal 46" xfId="68"/>
    <cellStyle name="Normal 5" xfId="69"/>
    <cellStyle name="Normal 6" xfId="3"/>
    <cellStyle name="Normal 6 10" xfId="70"/>
    <cellStyle name="Normal 6 11" xfId="71"/>
    <cellStyle name="Normal 6 12" xfId="72"/>
    <cellStyle name="Normal 6 13" xfId="73"/>
    <cellStyle name="Normal 6 2" xfId="74"/>
    <cellStyle name="Normal 6 2 2" xfId="75"/>
    <cellStyle name="Normal 6 3" xfId="76"/>
    <cellStyle name="Normal 6 4" xfId="77"/>
    <cellStyle name="Normal 6 5" xfId="78"/>
    <cellStyle name="Normal 6 6" xfId="79"/>
    <cellStyle name="Normal 6 7" xfId="80"/>
    <cellStyle name="Normal 6 8" xfId="81"/>
    <cellStyle name="Normal 6 9" xfId="82"/>
    <cellStyle name="Normal 7" xfId="83"/>
    <cellStyle name="Normal 7 2" xfId="84"/>
    <cellStyle name="Normal 7 2 3" xfId="85"/>
    <cellStyle name="Normal 7 2 3 2" xfId="4"/>
    <cellStyle name="Normal 7 2 3 2 10" xfId="86"/>
    <cellStyle name="Normal 7 2 3 2 11" xfId="87"/>
    <cellStyle name="Normal 7 2 3 2 12" xfId="88"/>
    <cellStyle name="Normal 7 2 3 2 13" xfId="89"/>
    <cellStyle name="Normal 7 2 3 2 14" xfId="90"/>
    <cellStyle name="Normal 7 2 3 2 15" xfId="91"/>
    <cellStyle name="Normal 7 2 3 2 2" xfId="92"/>
    <cellStyle name="Normal 7 2 3 2 2 2" xfId="93"/>
    <cellStyle name="Normal 7 2 3 2 2 2 2" xfId="94"/>
    <cellStyle name="Normal 7 2 3 2 2 2 2 2" xfId="95"/>
    <cellStyle name="Normal 7 2 3 2 2 2 2 2 2" xfId="96"/>
    <cellStyle name="Normal 7 2 3 2 3" xfId="97"/>
    <cellStyle name="Normal 7 2 3 2 3 2" xfId="98"/>
    <cellStyle name="Normal 7 2 3 2 3 2 2" xfId="99"/>
    <cellStyle name="Normal 7 2 3 2 3 2 2 2" xfId="100"/>
    <cellStyle name="Normal 7 2 3 2 3 2 2 2 2" xfId="101"/>
    <cellStyle name="Normal 7 2 3 2 4" xfId="102"/>
    <cellStyle name="Normal 7 2 3 2 4 2" xfId="103"/>
    <cellStyle name="Normal 7 2 3 2 5" xfId="104"/>
    <cellStyle name="Normal 7 2 3 2 6" xfId="105"/>
    <cellStyle name="Normal 7 2 3 2 6 2" xfId="106"/>
    <cellStyle name="Normal 7 2 3 2 6 2 2" xfId="107"/>
    <cellStyle name="Normal 7 2 3 2 6 2 2 2" xfId="108"/>
    <cellStyle name="Normal 7 2 3 2 7" xfId="109"/>
    <cellStyle name="Normal 7 2 3 2 8" xfId="110"/>
    <cellStyle name="Normal 7 2 3 2 8 2" xfId="111"/>
    <cellStyle name="Normal 7 2 3 2 9" xfId="112"/>
    <cellStyle name="Normal 8" xfId="113"/>
    <cellStyle name="Normal 8 2" xfId="114"/>
    <cellStyle name="Normal 9" xfId="115"/>
    <cellStyle name="Normal 9 2" xfId="116"/>
    <cellStyle name="Normal_MPR@2904 NPL &amp; NCNPL" xfId="136"/>
    <cellStyle name="Percent 2" xfId="117"/>
    <cellStyle name="Percent 2 2" xfId="118"/>
    <cellStyle name="Percent 2 3" xfId="119"/>
    <cellStyle name="Percent 2 4" xfId="120"/>
    <cellStyle name="Percent 3" xfId="121"/>
    <cellStyle name="Percent 3 2" xfId="122"/>
    <cellStyle name="Percent 3 3" xfId="12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CM206332A\Maybank\DOCUME~1\00065152\LOCALS~1\Temp\notes6DE60B\GIL\GIL\BB-SME%20FY11-12\NPL\NPL1120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086906\Desktop\IA\2020\Dec20-BB%20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NPL10"/>
      <sheetName val="NPL1111"/>
      <sheetName val="Macro1"/>
      <sheetName val="Sheet1"/>
      <sheetName val="bbNPL11"/>
      <sheetName val="bbNC11"/>
      <sheetName val="MajorNPL10"/>
      <sheetName val="MajorWL-SMA"/>
    </sheetNames>
    <sheetDataSet>
      <sheetData sheetId="0" refreshError="1"/>
      <sheetData sheetId="1" refreshError="1"/>
      <sheetData sheetId="2">
        <row r="76">
          <cell r="A76" t="str">
            <v>Recover</v>
          </cell>
        </row>
      </sheetData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"/>
      <sheetName val="DEC20"/>
      <sheetName val="NOV20"/>
      <sheetName val="OCT20"/>
      <sheetName val="SEP20"/>
      <sheetName val="AUG20"/>
      <sheetName val="JUL20"/>
      <sheetName val="JUN20"/>
      <sheetName val="MAY20"/>
      <sheetName val="APR20"/>
      <sheetName val="MAR20"/>
      <sheetName val="FEB20"/>
      <sheetName val="JAN20"/>
      <sheetName val="DEC19"/>
      <sheetName val="blank"/>
      <sheetName val="WS2012"/>
      <sheetName val="JUN11"/>
      <sheetName val="JUN10"/>
    </sheetNames>
    <sheetDataSet>
      <sheetData sheetId="0"/>
      <sheetData sheetId="1">
        <row r="1">
          <cell r="E1">
            <v>44166</v>
          </cell>
        </row>
        <row r="6">
          <cell r="H6">
            <v>0</v>
          </cell>
          <cell r="J6">
            <v>0.44899929999999999</v>
          </cell>
          <cell r="L6">
            <v>35.12088722</v>
          </cell>
          <cell r="M6">
            <v>-4.1851121500000001</v>
          </cell>
          <cell r="N6">
            <v>-3.1639375500000009</v>
          </cell>
          <cell r="P6">
            <v>2621.6060045199988</v>
          </cell>
        </row>
        <row r="7">
          <cell r="H7">
            <v>0</v>
          </cell>
          <cell r="J7">
            <v>0</v>
          </cell>
          <cell r="L7">
            <v>36.846761699999995</v>
          </cell>
          <cell r="M7">
            <v>-3.1562307340000006</v>
          </cell>
          <cell r="N7">
            <v>-3.0050241340000001</v>
          </cell>
          <cell r="P7">
            <v>1862.4828384099999</v>
          </cell>
        </row>
        <row r="8">
          <cell r="H8">
            <v>6.6946449999999991E-2</v>
          </cell>
          <cell r="J8">
            <v>22.249878129999999</v>
          </cell>
          <cell r="L8">
            <v>92.597245460000011</v>
          </cell>
          <cell r="M8">
            <v>-6.9481090310000013</v>
          </cell>
          <cell r="N8">
            <v>-6.8902369710000029</v>
          </cell>
          <cell r="P8">
            <v>1967.3928158799999</v>
          </cell>
        </row>
        <row r="10">
          <cell r="H10">
            <v>0</v>
          </cell>
          <cell r="J10">
            <v>0</v>
          </cell>
          <cell r="L10">
            <v>6.47049114</v>
          </cell>
          <cell r="M10">
            <v>-0.71473875800000009</v>
          </cell>
          <cell r="N10">
            <v>-0.40313325799999999</v>
          </cell>
          <cell r="P10">
            <v>591.40076773000033</v>
          </cell>
        </row>
        <row r="11">
          <cell r="H11">
            <v>0</v>
          </cell>
          <cell r="J11">
            <v>0</v>
          </cell>
          <cell r="L11">
            <v>0.16272444</v>
          </cell>
          <cell r="M11">
            <v>-8.235628E-3</v>
          </cell>
          <cell r="N11">
            <v>-5.8034800000000006E-4</v>
          </cell>
          <cell r="P11">
            <v>579.64986097999986</v>
          </cell>
        </row>
        <row r="12">
          <cell r="H12">
            <v>6.057014839999999</v>
          </cell>
          <cell r="J12">
            <v>11.396600699999999</v>
          </cell>
          <cell r="L12">
            <v>49.495522920000006</v>
          </cell>
          <cell r="M12">
            <v>-6.3103026730000007</v>
          </cell>
          <cell r="N12">
            <v>-6.3126712029999998</v>
          </cell>
          <cell r="P12">
            <v>1447.5351856799998</v>
          </cell>
        </row>
        <row r="13">
          <cell r="H13">
            <v>0</v>
          </cell>
          <cell r="J13">
            <v>24.043588270000011</v>
          </cell>
          <cell r="L13">
            <v>44.156657630000005</v>
          </cell>
          <cell r="M13">
            <v>-1.1666907650000002</v>
          </cell>
          <cell r="N13">
            <v>-1.1585537849999998</v>
          </cell>
          <cell r="P13">
            <v>562.47975929999996</v>
          </cell>
        </row>
        <row r="14">
          <cell r="H14">
            <v>5.55370059</v>
          </cell>
          <cell r="J14">
            <v>99.609926960000024</v>
          </cell>
          <cell r="L14">
            <v>112.21965067000001</v>
          </cell>
          <cell r="M14">
            <v>-1.660553253</v>
          </cell>
          <cell r="N14">
            <v>-1.6398867930000001</v>
          </cell>
          <cell r="P14">
            <v>905.31528330000026</v>
          </cell>
        </row>
        <row r="15">
          <cell r="H15">
            <v>0</v>
          </cell>
          <cell r="J15">
            <v>0</v>
          </cell>
          <cell r="L15">
            <v>40.302471609999998</v>
          </cell>
          <cell r="M15">
            <v>-2.5332692490000004</v>
          </cell>
          <cell r="N15">
            <v>-2.525245639</v>
          </cell>
          <cell r="P15">
            <v>462.76827620999984</v>
          </cell>
        </row>
        <row r="16">
          <cell r="H16">
            <v>0</v>
          </cell>
          <cell r="J16">
            <v>0</v>
          </cell>
          <cell r="L16">
            <v>530.82023633000006</v>
          </cell>
          <cell r="M16">
            <v>-4.5321398349999997</v>
          </cell>
          <cell r="N16">
            <v>-4.5498380149999997</v>
          </cell>
          <cell r="P16">
            <v>1094.2236218099999</v>
          </cell>
        </row>
        <row r="18">
          <cell r="H18">
            <v>0</v>
          </cell>
          <cell r="J18">
            <v>1.0517994499999996</v>
          </cell>
          <cell r="L18">
            <v>22.158715949999994</v>
          </cell>
          <cell r="M18">
            <v>-1.6163471380000003</v>
          </cell>
          <cell r="N18">
            <v>-1.6145467580000001</v>
          </cell>
          <cell r="P18">
            <v>627.1287212200001</v>
          </cell>
        </row>
        <row r="19">
          <cell r="H19">
            <v>0</v>
          </cell>
          <cell r="J19">
            <v>17.883327899999994</v>
          </cell>
          <cell r="L19">
            <v>34.555059650000004</v>
          </cell>
          <cell r="M19">
            <v>-1.023678426</v>
          </cell>
          <cell r="N19">
            <v>-1.0174646260000002</v>
          </cell>
          <cell r="P19">
            <v>1226.3944683599998</v>
          </cell>
        </row>
        <row r="20">
          <cell r="H20">
            <v>0</v>
          </cell>
          <cell r="J20">
            <v>11.129340690000005</v>
          </cell>
          <cell r="L20">
            <v>16.603359519999998</v>
          </cell>
          <cell r="M20">
            <v>-0.56387117699999989</v>
          </cell>
          <cell r="N20">
            <v>-0.48609321700000008</v>
          </cell>
          <cell r="P20">
            <v>859.84670919999996</v>
          </cell>
        </row>
        <row r="21">
          <cell r="H21">
            <v>0.60690200000000005</v>
          </cell>
          <cell r="J21">
            <v>0.60690200000000005</v>
          </cell>
          <cell r="L21">
            <v>0.60690200000000005</v>
          </cell>
          <cell r="M21">
            <v>-1.690064E-3</v>
          </cell>
          <cell r="N21">
            <v>2.7502359999999992E-3</v>
          </cell>
          <cell r="P21">
            <v>397.51412216000006</v>
          </cell>
        </row>
        <row r="23">
          <cell r="H23">
            <v>0</v>
          </cell>
          <cell r="J23">
            <v>2.6791306000000001</v>
          </cell>
          <cell r="L23">
            <v>28.872151370000005</v>
          </cell>
          <cell r="M23">
            <v>-2.1541198049999997</v>
          </cell>
          <cell r="N23">
            <v>-2.1506731449999994</v>
          </cell>
          <cell r="P23">
            <v>673.01302312999997</v>
          </cell>
        </row>
        <row r="24">
          <cell r="H24">
            <v>0</v>
          </cell>
          <cell r="J24">
            <v>2.6709432499999997</v>
          </cell>
          <cell r="L24">
            <v>59.718480369999995</v>
          </cell>
          <cell r="M24">
            <v>-2.8689591910000001</v>
          </cell>
          <cell r="N24">
            <v>-2.8028992510000008</v>
          </cell>
          <cell r="P24">
            <v>1520.8683971999997</v>
          </cell>
        </row>
        <row r="25">
          <cell r="H25">
            <v>0</v>
          </cell>
          <cell r="J25">
            <v>1.9452585599999999</v>
          </cell>
          <cell r="L25">
            <v>9.2498978999999988</v>
          </cell>
          <cell r="M25">
            <v>-0.90945942400000013</v>
          </cell>
          <cell r="N25">
            <v>-0.94651560400000012</v>
          </cell>
          <cell r="P25">
            <v>1303.3090570599995</v>
          </cell>
        </row>
        <row r="26">
          <cell r="H26">
            <v>0</v>
          </cell>
          <cell r="J26">
            <v>0</v>
          </cell>
          <cell r="L26">
            <v>4.1695915900000005</v>
          </cell>
          <cell r="M26">
            <v>-0.180170408</v>
          </cell>
          <cell r="N26">
            <v>-0.160707458</v>
          </cell>
          <cell r="P26">
            <v>168.58375658000006</v>
          </cell>
        </row>
        <row r="28">
          <cell r="H28">
            <v>-2.3410871700000002</v>
          </cell>
          <cell r="J28">
            <v>59.619784850000002</v>
          </cell>
          <cell r="L28">
            <v>235.38715569999994</v>
          </cell>
          <cell r="M28">
            <v>-16.843105747999999</v>
          </cell>
          <cell r="N28">
            <v>-16.817436807999993</v>
          </cell>
          <cell r="P28">
            <v>1254.25131541</v>
          </cell>
        </row>
        <row r="29">
          <cell r="H29">
            <v>0</v>
          </cell>
          <cell r="J29">
            <v>0</v>
          </cell>
          <cell r="L29">
            <v>19.86526843</v>
          </cell>
          <cell r="M29">
            <v>-0.47554520400000005</v>
          </cell>
          <cell r="N29">
            <v>-0.46495929399999997</v>
          </cell>
          <cell r="P29">
            <v>449.73612404000005</v>
          </cell>
        </row>
        <row r="31">
          <cell r="H31">
            <v>0</v>
          </cell>
          <cell r="J31">
            <v>1.4948976800000002</v>
          </cell>
          <cell r="L31">
            <v>54.584656969999998</v>
          </cell>
          <cell r="M31">
            <v>-7.2574093789999985</v>
          </cell>
          <cell r="N31">
            <v>-7.2401381189999992</v>
          </cell>
          <cell r="P31">
            <v>484.35235824999978</v>
          </cell>
        </row>
        <row r="32">
          <cell r="H32">
            <v>0</v>
          </cell>
          <cell r="J32">
            <v>0</v>
          </cell>
          <cell r="L32">
            <v>16.774629339999997</v>
          </cell>
          <cell r="M32">
            <v>-1.0340610139999999</v>
          </cell>
          <cell r="N32">
            <v>-1.0294965939999998</v>
          </cell>
          <cell r="P32">
            <v>348.61533675000004</v>
          </cell>
        </row>
        <row r="33">
          <cell r="H33">
            <v>0</v>
          </cell>
          <cell r="J33">
            <v>0</v>
          </cell>
          <cell r="L33">
            <v>22.215533749999999</v>
          </cell>
          <cell r="M33">
            <v>-1.3547600579999999</v>
          </cell>
          <cell r="N33">
            <v>-1.3395290279999998</v>
          </cell>
          <cell r="P33">
            <v>129.50511256999999</v>
          </cell>
        </row>
        <row r="34">
          <cell r="H34">
            <v>0</v>
          </cell>
          <cell r="J34">
            <v>6.9544769999999992E-2</v>
          </cell>
          <cell r="L34">
            <v>11.335078950000002</v>
          </cell>
          <cell r="M34">
            <v>-1.5762947589999998</v>
          </cell>
          <cell r="N34">
            <v>-1.5757930689999999</v>
          </cell>
          <cell r="P34">
            <v>512.85041666000006</v>
          </cell>
        </row>
        <row r="35">
          <cell r="H35">
            <v>0</v>
          </cell>
          <cell r="J35">
            <v>4.09099521</v>
          </cell>
          <cell r="L35">
            <v>9.2068750799999997</v>
          </cell>
          <cell r="M35">
            <v>-0.37343965099999993</v>
          </cell>
          <cell r="N35">
            <v>-0.37161064099999996</v>
          </cell>
          <cell r="P35">
            <v>303.01668369999999</v>
          </cell>
        </row>
        <row r="37">
          <cell r="H37">
            <v>0</v>
          </cell>
          <cell r="J37">
            <v>12.102442210000001</v>
          </cell>
          <cell r="L37">
            <v>167.89165708000002</v>
          </cell>
          <cell r="M37">
            <v>-11.272970750999999</v>
          </cell>
          <cell r="N37">
            <v>-11.215324610999998</v>
          </cell>
          <cell r="P37">
            <v>948.34351678999985</v>
          </cell>
        </row>
        <row r="38">
          <cell r="H38">
            <v>0</v>
          </cell>
          <cell r="J38">
            <v>1.4551915228366851E-17</v>
          </cell>
          <cell r="L38">
            <v>25.154764880000002</v>
          </cell>
          <cell r="M38">
            <v>-0.91357038000000013</v>
          </cell>
          <cell r="N38">
            <v>-0.93334933000000009</v>
          </cell>
          <cell r="P38">
            <v>158.80121828</v>
          </cell>
        </row>
        <row r="39">
          <cell r="H39">
            <v>0</v>
          </cell>
          <cell r="J39">
            <v>3.4649363600000003</v>
          </cell>
          <cell r="L39">
            <v>82.355588309999987</v>
          </cell>
          <cell r="M39">
            <v>-7.2823104669999985</v>
          </cell>
          <cell r="N39">
            <v>-7.347440797</v>
          </cell>
          <cell r="P39">
            <v>469.26625490000004</v>
          </cell>
        </row>
        <row r="41">
          <cell r="H41">
            <v>0</v>
          </cell>
          <cell r="J41">
            <v>4.9801929200000004</v>
          </cell>
          <cell r="L41">
            <v>26.903732789999999</v>
          </cell>
          <cell r="M41">
            <v>-1.0259058199999997</v>
          </cell>
          <cell r="N41">
            <v>-1.0274377799999992</v>
          </cell>
          <cell r="P41">
            <v>327.14518296999995</v>
          </cell>
        </row>
        <row r="42">
          <cell r="H42">
            <v>0</v>
          </cell>
          <cell r="J42">
            <v>0</v>
          </cell>
          <cell r="L42">
            <v>43.765273089999994</v>
          </cell>
          <cell r="M42">
            <v>-1.7707802730000002</v>
          </cell>
          <cell r="N42">
            <v>-1.8411721429999999</v>
          </cell>
          <cell r="P42">
            <v>853.25239389000012</v>
          </cell>
        </row>
        <row r="43">
          <cell r="H43">
            <v>0</v>
          </cell>
          <cell r="J43">
            <v>0</v>
          </cell>
          <cell r="L43">
            <v>35.594834880000001</v>
          </cell>
          <cell r="M43">
            <v>-2.497917487</v>
          </cell>
          <cell r="N43">
            <v>-2.4647006070000015</v>
          </cell>
          <cell r="P43">
            <v>668.04651619999993</v>
          </cell>
        </row>
        <row r="44">
          <cell r="H44">
            <v>0</v>
          </cell>
          <cell r="J44">
            <v>0.90382430000000002</v>
          </cell>
          <cell r="L44">
            <v>0.93926323</v>
          </cell>
          <cell r="M44">
            <v>-4.7027830000000003E-3</v>
          </cell>
          <cell r="N44">
            <v>3.3274669999999976E-3</v>
          </cell>
          <cell r="P44">
            <v>406.12966011999998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00086906\AppData\Roaming\Microsoft\Excel\GIL%20by%20BC%20Nov20%20(version%202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T" refreshedDate="43227.790087731482" createdVersion="4" refreshedVersion="4" minRefreshableVersion="3" recordCount="427">
  <cacheSource type="worksheet">
    <worksheetSource ref="B3:G430" sheet="NPLApr18" r:id="rId2"/>
  </cacheSource>
  <cacheFields count="6">
    <cacheField name="Cus No" numFmtId="0">
      <sharedItems containsSemiMixedTypes="0" containsString="0" containsNumber="1" containsInteger="1" minValue="1424815" maxValue="23713567" count="218">
        <n v="8984918"/>
        <n v="14307072"/>
        <n v="15414274"/>
        <n v="6809848"/>
        <n v="10418386"/>
        <n v="23713567"/>
        <n v="18341538"/>
        <n v="23207022"/>
        <n v="22009351"/>
        <n v="19917507"/>
        <n v="12952595"/>
        <n v="23189242"/>
        <n v="14060537"/>
        <n v="4559054"/>
        <n v="20516612"/>
        <n v="23553395"/>
        <n v="14989818"/>
        <n v="17886308"/>
        <n v="15434923"/>
        <n v="12050694"/>
        <n v="16004448"/>
        <n v="8050295"/>
        <n v="4639692"/>
        <n v="19959843"/>
        <n v="20047437"/>
        <n v="17971479"/>
        <n v="20466785"/>
        <n v="8917694"/>
        <n v="14113493"/>
        <n v="21458678"/>
        <n v="15501887"/>
        <n v="7479699"/>
        <n v="7216321"/>
        <n v="16715365"/>
        <n v="14116705"/>
        <n v="12081755"/>
        <n v="21489470"/>
        <n v="7702660"/>
        <n v="8134412"/>
        <n v="16684671"/>
        <n v="22695074"/>
        <n v="18447476"/>
        <n v="14114155"/>
        <n v="20860860"/>
        <n v="17603629"/>
        <n v="13083125"/>
        <n v="7087242"/>
        <n v="16445882"/>
        <n v="16326058"/>
        <n v="9843461"/>
        <n v="15101326"/>
        <n v="19962596"/>
        <n v="20303167"/>
        <n v="13195034"/>
        <n v="18574470"/>
        <n v="13020342"/>
        <n v="11733369"/>
        <n v="18537451"/>
        <n v="6297464"/>
        <n v="9882237"/>
        <n v="6691619"/>
        <n v="19812295"/>
        <n v="9818674"/>
        <n v="15959555"/>
        <n v="16938238"/>
        <n v="16096128"/>
        <n v="22854614"/>
        <n v="21475800"/>
        <n v="15782702"/>
        <n v="16032223"/>
        <n v="15958757"/>
        <n v="5716754"/>
        <n v="19431686"/>
        <n v="15605404"/>
        <n v="10106212"/>
        <n v="16317471"/>
        <n v="15656587"/>
        <n v="9495676"/>
        <n v="7050191"/>
        <n v="7480790"/>
        <n v="15062147"/>
        <n v="18849358"/>
        <n v="13110034"/>
        <n v="5681563"/>
        <n v="18550644"/>
        <n v="7949388"/>
        <n v="5940030"/>
        <n v="19942093"/>
        <n v="9071500"/>
        <n v="21424191"/>
        <n v="13277565"/>
        <n v="18714684"/>
        <n v="17376331"/>
        <n v="13833778"/>
        <n v="21186467"/>
        <n v="5197128"/>
        <n v="15034343"/>
        <n v="15946881"/>
        <n v="20306172"/>
        <n v="2468644"/>
        <n v="15286192"/>
        <n v="23674702"/>
        <n v="21070806"/>
        <n v="7272871"/>
        <n v="20186853"/>
        <n v="16001994"/>
        <n v="19804838"/>
        <n v="16724914"/>
        <n v="6049432"/>
        <n v="7535837"/>
        <n v="19909215"/>
        <n v="1444682"/>
        <n v="16083376"/>
        <n v="13304184"/>
        <n v="20121984"/>
        <n v="22366185"/>
        <n v="18900536"/>
        <n v="23197943"/>
        <n v="20470511"/>
        <n v="7487468"/>
        <n v="17868456"/>
        <n v="16853419"/>
        <n v="7943120"/>
        <n v="22079512"/>
        <n v="19416523"/>
        <n v="17289192"/>
        <n v="6998331"/>
        <n v="7637291"/>
        <n v="7430078"/>
        <n v="7101719"/>
        <n v="7230976"/>
        <n v="18390582"/>
        <n v="9682289"/>
        <n v="9590585"/>
        <n v="18431796"/>
        <n v="19444101"/>
        <n v="14515347"/>
        <n v="13345026"/>
        <n v="6391468"/>
        <n v="22441323"/>
        <n v="16506927"/>
        <n v="20135312"/>
        <n v="15134112"/>
        <n v="13248675"/>
        <n v="10006226"/>
        <n v="16987246"/>
        <n v="18772887"/>
        <n v="20147233"/>
        <n v="20332097"/>
        <n v="21159877"/>
        <n v="5045762"/>
        <n v="22843745"/>
        <n v="5523993"/>
        <n v="6183201"/>
        <n v="15634315"/>
        <n v="5909009"/>
        <n v="22331239"/>
        <n v="15636335"/>
        <n v="19422431"/>
        <n v="17253133"/>
        <n v="16089776"/>
        <n v="19037729"/>
        <n v="18576722"/>
        <n v="16659815"/>
        <n v="15949976"/>
        <n v="20384443"/>
        <n v="17032818"/>
        <n v="16286184"/>
        <n v="22223585"/>
        <n v="14529922"/>
        <n v="16083028"/>
        <n v="20048594"/>
        <n v="13862573"/>
        <n v="22177081"/>
        <n v="21640295"/>
        <n v="11952273"/>
        <n v="5909019"/>
        <n v="17019168"/>
        <n v="19244429"/>
        <n v="1424815"/>
        <n v="5395769"/>
        <n v="9407387"/>
        <n v="19397881"/>
        <n v="19714455"/>
        <n v="15185990"/>
        <n v="19152375"/>
        <n v="9997967"/>
        <n v="16838843"/>
        <n v="4041735"/>
        <n v="5714352"/>
        <n v="20177297"/>
        <n v="17739232"/>
        <n v="11242264"/>
        <n v="8001041"/>
        <n v="6022287"/>
        <n v="20240700"/>
        <n v="15318751"/>
        <n v="13280868"/>
        <n v="19426115"/>
        <n v="17085869"/>
        <n v="12075047"/>
        <n v="6465238"/>
        <n v="22500209"/>
        <n v="15460274"/>
        <n v="11090900"/>
        <n v="20400827"/>
        <n v="16724603"/>
        <n v="21020337"/>
        <n v="16932590"/>
        <n v="23193721"/>
        <n v="13777823"/>
        <n v="19886308"/>
        <n v="15511184"/>
        <n v="17467727"/>
        <n v="20581085"/>
        <n v="17621592"/>
        <n v="7080135"/>
        <n v="16938272"/>
      </sharedItems>
    </cacheField>
    <cacheField name="Customer Name" numFmtId="0">
      <sharedItems/>
    </cacheField>
    <cacheField name="Bus Ctr Desc" numFmtId="0">
      <sharedItems count="31">
        <s v="Johor Baru Bc"/>
        <s v="Alor Setar Bc"/>
        <s v="Prai Bc"/>
        <s v="Karamunsing Bc"/>
        <s v="Bangsar Bc"/>
        <s v="Sentul Raya Bc"/>
        <s v="Kuala Terengganu Bc"/>
        <s v="Kota Bharu Bc"/>
        <s v="Penang Bc"/>
        <s v="Jln P Ramlee Bc"/>
        <s v="Sri Damansara Bc"/>
        <s v="Petaling Jaya Bc"/>
        <s v="Batu Pahat Bc"/>
        <s v="Tawau Bc"/>
        <s v="Klang Bc"/>
        <s v="Subang Bc"/>
        <s v="Ipoh Bc"/>
        <s v="Miri Bc"/>
        <s v="Kuantan Bc"/>
        <s v="Sandakan Bc"/>
        <s v="Jln Tun Perak Bc"/>
        <s v="Kemaman Bc"/>
        <s v="Kuching Bc"/>
        <s v="Malacca Bc"/>
        <s v="Shah Alam Bc"/>
        <s v="Teluk Intan Bc"/>
        <s v="Muar Bc"/>
        <s v="Sungai Petani Bc"/>
        <s v="Mentakab Bc"/>
        <s v="Kajang Bc"/>
        <s v="Seremban Bc"/>
      </sharedItems>
    </cacheField>
    <cacheField name="Region Desc" numFmtId="0">
      <sharedItems count="8">
        <s v="3JM"/>
        <s v="4PKP"/>
        <s v="7SBH"/>
        <s v="1FT"/>
        <s v="6PKT"/>
        <s v="2SNS"/>
        <s v="5PRK"/>
        <s v="8SWK"/>
      </sharedItems>
    </cacheField>
    <cacheField name="Type Of Loan" numFmtId="0">
      <sharedItems/>
    </cacheField>
    <cacheField name="Outstanding Bal SUM" numFmtId="165">
      <sharedItems containsSemiMixedTypes="0" containsString="0" containsNumber="1" minValue="0" maxValue="585435443.16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7">
  <r>
    <x v="0"/>
    <s v="Aathi Bagawathi Manufacturing Sdn Bhd"/>
    <x v="0"/>
    <x v="0"/>
    <s v="B23"/>
    <n v="2242666.52"/>
  </r>
  <r>
    <x v="0"/>
    <s v="Aathi Bagawathi Manufacturing Sdn Bhd"/>
    <x v="0"/>
    <x v="0"/>
    <s v="03"/>
    <n v="2109896.46"/>
  </r>
  <r>
    <x v="0"/>
    <s v="Aathi Bagawathi Manufacturing Sdn Bhd"/>
    <x v="0"/>
    <x v="0"/>
    <s v="A1"/>
    <n v="1312317.99"/>
  </r>
  <r>
    <x v="1"/>
    <s v="Acl Jati Sdn Bhd"/>
    <x v="1"/>
    <x v="1"/>
    <s v="03"/>
    <n v="6744504.0599999996"/>
  </r>
  <r>
    <x v="1"/>
    <s v="Acl Jati Sdn Bhd"/>
    <x v="1"/>
    <x v="1"/>
    <s v="W31"/>
    <n v="973093.06"/>
  </r>
  <r>
    <x v="2"/>
    <s v="Acms Resources Sdn Bhd -Coll Ac 2"/>
    <x v="2"/>
    <x v="1"/>
    <s v="00"/>
    <n v="70.06"/>
  </r>
  <r>
    <x v="3"/>
    <s v="Ae Eltromatic (M) Sdn Bhd"/>
    <x v="0"/>
    <x v="0"/>
    <s v="00"/>
    <n v="70.210000000000008"/>
  </r>
  <r>
    <x v="4"/>
    <s v="Afie Enterprise Sb"/>
    <x v="3"/>
    <x v="2"/>
    <s v="03"/>
    <n v="2681155.94"/>
  </r>
  <r>
    <x v="4"/>
    <s v="Afie Enterprise Sdn Bhd"/>
    <x v="3"/>
    <x v="2"/>
    <s v="A1"/>
    <n v="8465602.3699999992"/>
  </r>
  <r>
    <x v="4"/>
    <s v="Afie Enterprise Sdn Bhd"/>
    <x v="3"/>
    <x v="2"/>
    <s v="03"/>
    <n v="3411737.36"/>
  </r>
  <r>
    <x v="4"/>
    <s v="Afie Enterprise Sdn Bhd"/>
    <x v="3"/>
    <x v="2"/>
    <s v="A1"/>
    <n v="3153012.91"/>
  </r>
  <r>
    <x v="4"/>
    <s v="Afie Enterprise Sdn Bhd"/>
    <x v="3"/>
    <x v="2"/>
    <s v="03"/>
    <n v="1695183.77"/>
  </r>
  <r>
    <x v="4"/>
    <s v="Afie Enterprise Sdn Bhd"/>
    <x v="3"/>
    <x v="2"/>
    <s v="03"/>
    <n v="1066769.46"/>
  </r>
  <r>
    <x v="4"/>
    <s v="Afie Enterprise Sdn Bhd"/>
    <x v="3"/>
    <x v="2"/>
    <s v="A1"/>
    <n v="1066113.74"/>
  </r>
  <r>
    <x v="5"/>
    <s v="Agri Maju Teknologi Sdn Bhd"/>
    <x v="4"/>
    <x v="3"/>
    <s v="Q50"/>
    <n v="994766.93"/>
  </r>
  <r>
    <x v="6"/>
    <s v="Agriasia Resources Sdn Bhd"/>
    <x v="5"/>
    <x v="3"/>
    <s v="H74"/>
    <n v="529967.05000000005"/>
  </r>
  <r>
    <x v="7"/>
    <s v="Ahs Realty (M) Sdn Bhd"/>
    <x v="1"/>
    <x v="1"/>
    <s v="H1"/>
    <n v="3938488.94"/>
  </r>
  <r>
    <x v="8"/>
    <s v="Aims-Global Aishah Three Sdn Bhd"/>
    <x v="6"/>
    <x v="4"/>
    <s v="H1"/>
    <n v="16834857.460000001"/>
  </r>
  <r>
    <x v="9"/>
    <s v="Alam Daya Maju Sdn. Bhd."/>
    <x v="7"/>
    <x v="4"/>
    <s v="03"/>
    <n v="957038.77"/>
  </r>
  <r>
    <x v="10"/>
    <s v="Aldwich Bhd(Receivers &amp; Managers App.)"/>
    <x v="4"/>
    <x v="3"/>
    <s v="00"/>
    <n v="6534.72"/>
  </r>
  <r>
    <x v="11"/>
    <s v="Aldwych Capital Sdn Bhd"/>
    <x v="8"/>
    <x v="1"/>
    <s v="A1"/>
    <n v="25254271.289999999"/>
  </r>
  <r>
    <x v="12"/>
    <s v="Amber Plastic Sdn Bhd"/>
    <x v="9"/>
    <x v="3"/>
    <s v="00"/>
    <n v="605.5"/>
  </r>
  <r>
    <x v="13"/>
    <s v="Arah Jitu Sdn Bhd"/>
    <x v="6"/>
    <x v="4"/>
    <s v="A1"/>
    <n v="615867.99"/>
  </r>
  <r>
    <x v="14"/>
    <s v="Artisan Jaya Logistics Sdn Bhd"/>
    <x v="0"/>
    <x v="0"/>
    <s v="00"/>
    <n v="32.28"/>
  </r>
  <r>
    <x v="15"/>
    <s v="Artistic Support Sdn. Bhd."/>
    <x v="10"/>
    <x v="5"/>
    <s v="S49"/>
    <n v="1541539.15"/>
  </r>
  <r>
    <x v="16"/>
    <s v="Ascotville Holding Sdn Bhd"/>
    <x v="3"/>
    <x v="2"/>
    <s v="B5"/>
    <n v="462984.01"/>
  </r>
  <r>
    <x v="17"/>
    <s v="Asia Plumbtech Engineering Sdn Bhd"/>
    <x v="11"/>
    <x v="5"/>
    <s v="H74"/>
    <n v="1656354.9"/>
  </r>
  <r>
    <x v="17"/>
    <s v="Asia Plumbtech Engineering Sdn Bhd"/>
    <x v="11"/>
    <x v="5"/>
    <s v="03"/>
    <n v="1489341.94"/>
  </r>
  <r>
    <x v="17"/>
    <s v="Asia Plumbtech Engineering Sdn Bhd"/>
    <x v="11"/>
    <x v="5"/>
    <s v="B60"/>
    <n v="217357.62"/>
  </r>
  <r>
    <x v="18"/>
    <s v="Asia Tube Industries Sdn. Bhd."/>
    <x v="12"/>
    <x v="0"/>
    <s v="03"/>
    <n v="4812599.34"/>
  </r>
  <r>
    <x v="18"/>
    <s v="Asia Tube Industries Sdn. Bhd."/>
    <x v="12"/>
    <x v="0"/>
    <s v="B23"/>
    <n v="2855380.92"/>
  </r>
  <r>
    <x v="18"/>
    <s v="Asia Tube Industries Sdn. Bhd."/>
    <x v="12"/>
    <x v="0"/>
    <s v="A1"/>
    <n v="1159458.42"/>
  </r>
  <r>
    <x v="19"/>
    <s v="Asli Jati Engineering Sdn Bhd"/>
    <x v="3"/>
    <x v="2"/>
    <s v="B33"/>
    <n v="3003901.93"/>
  </r>
  <r>
    <x v="19"/>
    <s v="Asli Jati Engineering Sdn Bhd"/>
    <x v="3"/>
    <x v="2"/>
    <s v="03"/>
    <n v="1875041.55"/>
  </r>
  <r>
    <x v="19"/>
    <s v="Asli Jati Engineering Sdn Bhd"/>
    <x v="3"/>
    <x v="2"/>
    <s v="00"/>
    <n v="3.36"/>
  </r>
  <r>
    <x v="20"/>
    <s v="Aturfax Sdn Bhd"/>
    <x v="13"/>
    <x v="2"/>
    <s v="53"/>
    <n v="255000"/>
  </r>
  <r>
    <x v="21"/>
    <s v="Aviasian Sdn Bhd"/>
    <x v="11"/>
    <x v="5"/>
    <s v="03"/>
    <n v="780834.63"/>
  </r>
  <r>
    <x v="22"/>
    <s v="B &amp; Z Plastic Industry Sdn Bhd"/>
    <x v="14"/>
    <x v="5"/>
    <s v="07"/>
    <n v="1525193.18"/>
  </r>
  <r>
    <x v="22"/>
    <s v="B &amp; Z Plastic Industry Sdn Bhd"/>
    <x v="14"/>
    <x v="5"/>
    <s v="H1"/>
    <n v="184046.77"/>
  </r>
  <r>
    <x v="23"/>
    <s v="B-Mathavon Stores (M) Sdn Bhd"/>
    <x v="8"/>
    <x v="1"/>
    <s v="03"/>
    <n v="2706862.98"/>
  </r>
  <r>
    <x v="23"/>
    <s v="B-Mathavon Stores (M) Sdn Bhd"/>
    <x v="8"/>
    <x v="1"/>
    <s v="B23"/>
    <n v="2381446.2599999998"/>
  </r>
  <r>
    <x v="23"/>
    <s v="B-Mathavon Stores (M) Sdn Bhd"/>
    <x v="8"/>
    <x v="1"/>
    <s v="B23"/>
    <n v="2157564.7999999998"/>
  </r>
  <r>
    <x v="23"/>
    <s v="B-Mathavon Stores (M) Sdn Bhd"/>
    <x v="8"/>
    <x v="1"/>
    <s v="S46"/>
    <n v="982783.21"/>
  </r>
  <r>
    <x v="24"/>
    <s v="Beau Consortium Sdn Bhd"/>
    <x v="15"/>
    <x v="5"/>
    <s v="00"/>
    <n v="47.53"/>
  </r>
  <r>
    <x v="25"/>
    <s v="Bilang Semarak Sdn Bhd"/>
    <x v="16"/>
    <x v="6"/>
    <s v="A1"/>
    <n v="2895120.46"/>
  </r>
  <r>
    <x v="25"/>
    <s v="Bilang Semarak Sdn Bhd"/>
    <x v="16"/>
    <x v="6"/>
    <s v="A1"/>
    <n v="1864724.06"/>
  </r>
  <r>
    <x v="26"/>
    <s v="Billion Pavilion Sdn Bhd"/>
    <x v="3"/>
    <x v="2"/>
    <s v="A1"/>
    <n v="82807261.900000006"/>
  </r>
  <r>
    <x v="27"/>
    <s v="Boulevard It Superstore Sdn Bhd"/>
    <x v="17"/>
    <x v="7"/>
    <s v="03"/>
    <n v="1811281.58"/>
  </r>
  <r>
    <x v="27"/>
    <s v="Boulevard It Superstore Sdn Bhd"/>
    <x v="17"/>
    <x v="7"/>
    <s v="B23"/>
    <n v="1477074.55"/>
  </r>
  <r>
    <x v="27"/>
    <s v="Boulevard It Superstore Sdn Bhd"/>
    <x v="17"/>
    <x v="7"/>
    <s v="B23"/>
    <n v="825186.72"/>
  </r>
  <r>
    <x v="27"/>
    <s v="Boulevard It Superstore Sdn Bhd"/>
    <x v="17"/>
    <x v="7"/>
    <s v="B23"/>
    <n v="617284.82000000007"/>
  </r>
  <r>
    <x v="27"/>
    <s v="Boulevard It Superstore Sdn Bhd"/>
    <x v="17"/>
    <x v="7"/>
    <s v="B23"/>
    <n v="551997.38"/>
  </r>
  <r>
    <x v="27"/>
    <s v="Boulevard It Superstore Sdn Bhd"/>
    <x v="17"/>
    <x v="7"/>
    <s v="B23"/>
    <n v="547110.66"/>
  </r>
  <r>
    <x v="27"/>
    <s v="Boulevard It Superstore Sdn Bhd"/>
    <x v="17"/>
    <x v="7"/>
    <s v="B23"/>
    <n v="545863.99"/>
  </r>
  <r>
    <x v="27"/>
    <s v="Boulevard It Superstore Sdn Bhd"/>
    <x v="17"/>
    <x v="7"/>
    <s v="03"/>
    <n v="294031.95"/>
  </r>
  <r>
    <x v="28"/>
    <s v="Bta Property Sdn. Bhd."/>
    <x v="0"/>
    <x v="0"/>
    <s v="B3"/>
    <n v="390708.69"/>
  </r>
  <r>
    <x v="29"/>
    <s v="Bumi Terus Maju (Balok) Sdn Bhd"/>
    <x v="18"/>
    <x v="4"/>
    <s v="H77"/>
    <n v="495246.79000000004"/>
  </r>
  <r>
    <x v="29"/>
    <s v="Bumi Terus Maju (Balok) Sdn Bhd"/>
    <x v="18"/>
    <x v="4"/>
    <s v="03"/>
    <n v="70000"/>
  </r>
  <r>
    <x v="30"/>
    <s v="Bumi Terus Maju Holding Sdn Bhd"/>
    <x v="18"/>
    <x v="4"/>
    <s v="H95"/>
    <n v="2623664.85"/>
  </r>
  <r>
    <x v="30"/>
    <s v="Bumi Terus Maju Holding Sdn Bhd"/>
    <x v="18"/>
    <x v="4"/>
    <s v="03"/>
    <n v="950000"/>
  </r>
  <r>
    <x v="30"/>
    <s v="Bumi Terus Maju Holding Sdn Bhd"/>
    <x v="18"/>
    <x v="4"/>
    <s v="03"/>
    <n v="360000"/>
  </r>
  <r>
    <x v="30"/>
    <s v="Bumi Terus Maju Holding Sdn Bhd"/>
    <x v="18"/>
    <x v="4"/>
    <s v="00"/>
    <n v="1567.41"/>
  </r>
  <r>
    <x v="31"/>
    <s v="Bumi Terus Maju Sdn Bhd"/>
    <x v="18"/>
    <x v="4"/>
    <s v="23"/>
    <n v="944286.54"/>
  </r>
  <r>
    <x v="31"/>
    <s v="Bumi Terus Maju Sdn Bhd"/>
    <x v="18"/>
    <x v="4"/>
    <s v="H1"/>
    <n v="433337.82"/>
  </r>
  <r>
    <x v="31"/>
    <s v="Bumi Terus Maju Sdn Bhd"/>
    <x v="18"/>
    <x v="4"/>
    <s v="H1"/>
    <n v="410276.2"/>
  </r>
  <r>
    <x v="31"/>
    <s v="Bumi Terus Maju Sdn Bhd"/>
    <x v="18"/>
    <x v="4"/>
    <s v="03"/>
    <n v="333691.3"/>
  </r>
  <r>
    <x v="31"/>
    <s v="Bumi Terus Maju Sdn Bhd"/>
    <x v="18"/>
    <x v="4"/>
    <s v="32"/>
    <n v="30126.73"/>
  </r>
  <r>
    <x v="32"/>
    <s v="Campo Sdn Bhd"/>
    <x v="19"/>
    <x v="2"/>
    <s v="03"/>
    <n v="108618.57"/>
  </r>
  <r>
    <x v="33"/>
    <s v="Carcomobil Sdn Bhd"/>
    <x v="1"/>
    <x v="1"/>
    <s v="03"/>
    <n v="141344.34"/>
  </r>
  <r>
    <x v="33"/>
    <s v="Carcomobil Sdn Bhd"/>
    <x v="1"/>
    <x v="1"/>
    <s v="03"/>
    <n v="136294.88"/>
  </r>
  <r>
    <x v="34"/>
    <s v="Carpet Raya Sdn Bhd"/>
    <x v="20"/>
    <x v="3"/>
    <s v="A1"/>
    <n v="6983.38"/>
  </r>
  <r>
    <x v="35"/>
    <s v="Casa Armada Sdn Bhd"/>
    <x v="21"/>
    <x v="4"/>
    <s v="00"/>
    <n v="1282896.71"/>
  </r>
  <r>
    <x v="36"/>
    <s v="Casabrina Vacation Villas Sdn Bhd"/>
    <x v="16"/>
    <x v="6"/>
    <s v="A1"/>
    <n v="7551981.4000000004"/>
  </r>
  <r>
    <x v="36"/>
    <s v="Casabrina Vacation Villas Sdn Bhd"/>
    <x v="16"/>
    <x v="6"/>
    <s v="03"/>
    <n v="2492168.4700000002"/>
  </r>
  <r>
    <x v="36"/>
    <s v="Casabrina Vacation Villas Sdn Bhd"/>
    <x v="16"/>
    <x v="6"/>
    <s v="A1"/>
    <n v="1748882.24"/>
  </r>
  <r>
    <x v="37"/>
    <s v="Cg Aluminium &amp; Trading"/>
    <x v="7"/>
    <x v="4"/>
    <s v="03"/>
    <n v="443319.14"/>
  </r>
  <r>
    <x v="38"/>
    <s v="Cg Marketing"/>
    <x v="7"/>
    <x v="4"/>
    <s v="03"/>
    <n v="144187.51999999999"/>
  </r>
  <r>
    <x v="39"/>
    <s v="Cg Tradeware (Kb) Sdn Bhd"/>
    <x v="7"/>
    <x v="4"/>
    <s v="H1"/>
    <n v="396704.38"/>
  </r>
  <r>
    <x v="39"/>
    <s v="Cg Tradeware (Kb) Sdn Bhd"/>
    <x v="7"/>
    <x v="4"/>
    <s v="H1"/>
    <n v="376223.79"/>
  </r>
  <r>
    <x v="39"/>
    <s v="Cg Tradeware (Kb) Sdn Bhd"/>
    <x v="7"/>
    <x v="4"/>
    <s v="03"/>
    <n v="342361.17"/>
  </r>
  <r>
    <x v="39"/>
    <s v="Cg Tradeware (Kb) Sdn Bhd"/>
    <x v="7"/>
    <x v="4"/>
    <s v="00"/>
    <n v="208.22"/>
  </r>
  <r>
    <x v="40"/>
    <s v="Chuan Leong Development Sdn Bhd"/>
    <x v="0"/>
    <x v="0"/>
    <s v="H21"/>
    <n v="413731.29000000004"/>
  </r>
  <r>
    <x v="41"/>
    <s v="Chukai Utama Hardware"/>
    <x v="21"/>
    <x v="4"/>
    <s v="03"/>
    <n v="1106548.26"/>
  </r>
  <r>
    <x v="41"/>
    <s v="Chukai Utama Hardware"/>
    <x v="21"/>
    <x v="4"/>
    <s v="B23"/>
    <n v="69282.98"/>
  </r>
  <r>
    <x v="42"/>
    <s v="Chye Hup Heng S/B"/>
    <x v="0"/>
    <x v="0"/>
    <s v="00"/>
    <n v="329.76"/>
  </r>
  <r>
    <x v="42"/>
    <s v="Chye Hup Heng S/B"/>
    <x v="12"/>
    <x v="0"/>
    <s v="00"/>
    <n v="89.17"/>
  </r>
  <r>
    <x v="42"/>
    <s v="Chye Hup Heng Sdn Bhd"/>
    <x v="0"/>
    <x v="0"/>
    <s v="00"/>
    <n v="89.17"/>
  </r>
  <r>
    <x v="43"/>
    <s v="Collection Account"/>
    <x v="2"/>
    <x v="1"/>
    <s v="00"/>
    <n v="32.26"/>
  </r>
  <r>
    <x v="44"/>
    <s v="Crossborder Scapes M Sdn Bhd"/>
    <x v="15"/>
    <x v="5"/>
    <s v="A1"/>
    <n v="5152445.95"/>
  </r>
  <r>
    <x v="44"/>
    <s v="Crossborder Scapes M Sdn Bhd"/>
    <x v="15"/>
    <x v="5"/>
    <s v="A1"/>
    <n v="3483283.7"/>
  </r>
  <r>
    <x v="45"/>
    <s v="Dnc Asiatic Holdings Sdn Bhd"/>
    <x v="22"/>
    <x v="7"/>
    <s v="03"/>
    <n v="44221482.560000002"/>
  </r>
  <r>
    <x v="45"/>
    <s v="Dnc Asiatic Holdings Sdn Bhd"/>
    <x v="22"/>
    <x v="7"/>
    <s v="A1"/>
    <n v="15793477.76"/>
  </r>
  <r>
    <x v="45"/>
    <s v="Dnc Asiatic Holdings Sdn Bhd"/>
    <x v="22"/>
    <x v="7"/>
    <s v="A1"/>
    <n v="6301521.46"/>
  </r>
  <r>
    <x v="45"/>
    <s v="Dnc Asiatic Holdings Sdn Bhd"/>
    <x v="22"/>
    <x v="7"/>
    <s v="B23"/>
    <n v="898730.73"/>
  </r>
  <r>
    <x v="46"/>
    <s v="Dual Metal Sdn Bhd"/>
    <x v="18"/>
    <x v="4"/>
    <s v="07"/>
    <n v="41187.18"/>
  </r>
  <r>
    <x v="47"/>
    <s v="Dwijaya Fisheries Sdn Bhd"/>
    <x v="13"/>
    <x v="2"/>
    <s v="Q28"/>
    <n v="846429"/>
  </r>
  <r>
    <x v="47"/>
    <s v="Dwijaya Fisheries Sdn Bhd"/>
    <x v="13"/>
    <x v="2"/>
    <s v="03"/>
    <n v="612126.32999999996"/>
  </r>
  <r>
    <x v="48"/>
    <s v="Dynasty Streams Sdn Bhd"/>
    <x v="16"/>
    <x v="6"/>
    <s v="R10"/>
    <n v="2367476.4300000002"/>
  </r>
  <r>
    <x v="48"/>
    <s v="Dynasty Streams Sdn Bhd"/>
    <x v="16"/>
    <x v="6"/>
    <s v="03"/>
    <n v="1365237.67"/>
  </r>
  <r>
    <x v="48"/>
    <s v="Dynasty Streams Sdn Bhd"/>
    <x v="16"/>
    <x v="6"/>
    <s v="03"/>
    <n v="690022.16"/>
  </r>
  <r>
    <x v="49"/>
    <s v="E-Control Technology Sdn. Bhd."/>
    <x v="23"/>
    <x v="0"/>
    <s v="00"/>
    <n v="0.05"/>
  </r>
  <r>
    <x v="50"/>
    <s v="Edaran Setia Construction (M) Sdn Bhd"/>
    <x v="7"/>
    <x v="4"/>
    <s v="23"/>
    <n v="1152.31"/>
  </r>
  <r>
    <x v="51"/>
    <s v="Edumas Industries Sdn Bhd"/>
    <x v="16"/>
    <x v="6"/>
    <s v="A1"/>
    <n v="2479849.5499999998"/>
  </r>
  <r>
    <x v="52"/>
    <s v="Eg Auto Center Sdn.Bhd."/>
    <x v="2"/>
    <x v="1"/>
    <s v="03"/>
    <n v="276334.56"/>
  </r>
  <r>
    <x v="53"/>
    <s v="Emas Sohor Sdn Bhd"/>
    <x v="9"/>
    <x v="3"/>
    <s v="00"/>
    <n v="9.07"/>
  </r>
  <r>
    <x v="54"/>
    <s v="Empire Al Hakimi Sdn.Bhd."/>
    <x v="7"/>
    <x v="4"/>
    <s v="00"/>
    <n v="1169241.52"/>
  </r>
  <r>
    <x v="55"/>
    <s v="Epms Networking (K.Trg) Sdn Bhd"/>
    <x v="6"/>
    <x v="4"/>
    <s v="B44"/>
    <n v="1453773.48"/>
  </r>
  <r>
    <x v="55"/>
    <s v="Epms Networking (K.Trg) Sdn Bhd"/>
    <x v="6"/>
    <x v="4"/>
    <s v="03"/>
    <n v="1000000"/>
  </r>
  <r>
    <x v="55"/>
    <s v="Epms Networking (K.Trg) Sdn Bhd"/>
    <x v="6"/>
    <x v="4"/>
    <s v="03"/>
    <n v="281661.34000000003"/>
  </r>
  <r>
    <x v="56"/>
    <s v="Erat Bersepadu Sdn Bhd - Islamic Tb"/>
    <x v="0"/>
    <x v="0"/>
    <s v="00"/>
    <n v="1374748.4"/>
  </r>
  <r>
    <x v="57"/>
    <s v="Every Red Enterprise Sdn. Bhd."/>
    <x v="12"/>
    <x v="0"/>
    <s v="00"/>
    <n v="201.34"/>
  </r>
  <r>
    <x v="58"/>
    <s v="Ext Technologies Sdn Bhd"/>
    <x v="4"/>
    <x v="3"/>
    <s v="B21"/>
    <n v="916999.63"/>
  </r>
  <r>
    <x v="58"/>
    <s v="Ext Technologies Sdn Bhd"/>
    <x v="4"/>
    <x v="3"/>
    <s v="B21"/>
    <n v="627904.82999999996"/>
  </r>
  <r>
    <x v="59"/>
    <s v="Foklien Hardware (M) Sdn Bhd"/>
    <x v="0"/>
    <x v="0"/>
    <s v="03"/>
    <n v="7495820.75"/>
  </r>
  <r>
    <x v="60"/>
    <s v="Fomema Sdn Bhd"/>
    <x v="24"/>
    <x v="5"/>
    <s v="00"/>
    <n v="1.49"/>
  </r>
  <r>
    <x v="61"/>
    <s v="Fridge Maker (M) Sdn. Bhd."/>
    <x v="0"/>
    <x v="0"/>
    <s v="H75"/>
    <n v="4140734.73"/>
  </r>
  <r>
    <x v="62"/>
    <s v="Fsbm Holdings Berhad"/>
    <x v="11"/>
    <x v="5"/>
    <s v="00"/>
    <n v="15.88"/>
  </r>
  <r>
    <x v="63"/>
    <s v="Gagasan Carriers Sdn Bhd"/>
    <x v="15"/>
    <x v="5"/>
    <s v="H1"/>
    <n v="2700000"/>
  </r>
  <r>
    <x v="63"/>
    <s v="Gagasan Carriers Sdn Bhd"/>
    <x v="15"/>
    <x v="5"/>
    <s v="A1"/>
    <n v="2600000"/>
  </r>
  <r>
    <x v="63"/>
    <s v="Gagasan Carriers Sdn Bhd"/>
    <x v="15"/>
    <x v="5"/>
    <s v="A1"/>
    <n v="2600000"/>
  </r>
  <r>
    <x v="63"/>
    <s v="Gagasan Carriers Sdn Bhd"/>
    <x v="15"/>
    <x v="5"/>
    <s v="H1"/>
    <n v="1900000"/>
  </r>
  <r>
    <x v="63"/>
    <s v="Gagasan Carriers Sdn Bhd"/>
    <x v="15"/>
    <x v="5"/>
    <s v="A1"/>
    <n v="1900000"/>
  </r>
  <r>
    <x v="63"/>
    <s v="Gagasan Carriers Sdn Bhd"/>
    <x v="15"/>
    <x v="5"/>
    <s v="A1"/>
    <n v="1465877.8800000001"/>
  </r>
  <r>
    <x v="63"/>
    <s v="Gagasan Carriers Sdn Bhd"/>
    <x v="15"/>
    <x v="5"/>
    <s v="03"/>
    <n v="268582.46000000002"/>
  </r>
  <r>
    <x v="64"/>
    <s v="Gagasan Sel Sdn Bhd"/>
    <x v="15"/>
    <x v="5"/>
    <s v="03"/>
    <n v="250065"/>
  </r>
  <r>
    <x v="65"/>
    <s v="Gama Reka Sdn.Bhd."/>
    <x v="20"/>
    <x v="3"/>
    <s v="23"/>
    <n v="0.62"/>
  </r>
  <r>
    <x v="66"/>
    <s v="Genertech Construction Sdn Bhd"/>
    <x v="3"/>
    <x v="2"/>
    <s v="Q34"/>
    <n v="3719245.83"/>
  </r>
  <r>
    <x v="67"/>
    <s v="Golden City Petroleum Resources Sdn Bhd"/>
    <x v="2"/>
    <x v="1"/>
    <s v="A1"/>
    <n v="147442.54"/>
  </r>
  <r>
    <x v="68"/>
    <s v="Grade One Marine Shipyard Sdn Bhd"/>
    <x v="25"/>
    <x v="6"/>
    <s v="H1"/>
    <n v="12683790.449999999"/>
  </r>
  <r>
    <x v="69"/>
    <s v="Grand Nickel Dieselube Oil Sdn Bhd"/>
    <x v="1"/>
    <x v="1"/>
    <s v="03"/>
    <n v="43969.99"/>
  </r>
  <r>
    <x v="70"/>
    <s v="Gs Tankers Dua Sdn Bhd"/>
    <x v="15"/>
    <x v="5"/>
    <s v="H1"/>
    <n v="2790084.02"/>
  </r>
  <r>
    <x v="70"/>
    <s v="Gs Tankers Dua Sdn Bhd"/>
    <x v="15"/>
    <x v="5"/>
    <s v="00"/>
    <n v="396485.37"/>
  </r>
  <r>
    <x v="71"/>
    <s v="Habib Jewels (Johor) Sdn Bhd"/>
    <x v="4"/>
    <x v="3"/>
    <s v="00"/>
    <n v="83.43"/>
  </r>
  <r>
    <x v="72"/>
    <s v="Hagakure Sdn Bhd"/>
    <x v="24"/>
    <x v="5"/>
    <s v="_"/>
    <n v="2600267.33"/>
  </r>
  <r>
    <x v="73"/>
    <s v="Hantaran Asia Sdn Bhd"/>
    <x v="3"/>
    <x v="2"/>
    <s v="03"/>
    <n v="3822556.17"/>
  </r>
  <r>
    <x v="73"/>
    <s v="Hantaran Asia Sdn Bhd"/>
    <x v="3"/>
    <x v="2"/>
    <s v="A1"/>
    <n v="3419247.37"/>
  </r>
  <r>
    <x v="74"/>
    <s v="Hda - Nusajaza Development Sdn. Bhd."/>
    <x v="7"/>
    <x v="4"/>
    <s v="16"/>
    <n v="21.85"/>
  </r>
  <r>
    <x v="74"/>
    <s v="Hda - Nusajaza Development Sdn. Bhd."/>
    <x v="7"/>
    <x v="4"/>
    <s v="16"/>
    <n v="21.84"/>
  </r>
  <r>
    <x v="74"/>
    <s v="Hda - Nusajaza Development Sdn. Bhd."/>
    <x v="7"/>
    <x v="4"/>
    <s v="16"/>
    <n v="21.84"/>
  </r>
  <r>
    <x v="74"/>
    <s v="Hda - Nusajaza Development Sdn. Bhd."/>
    <x v="7"/>
    <x v="4"/>
    <s v="16"/>
    <n v="21.84"/>
  </r>
  <r>
    <x v="74"/>
    <s v="Hda - Nusajaza Development Sdn. Bhd."/>
    <x v="7"/>
    <x v="4"/>
    <s v="16"/>
    <n v="21.55"/>
  </r>
  <r>
    <x v="75"/>
    <s v="Herbal Fame Sdn Bhd"/>
    <x v="16"/>
    <x v="6"/>
    <s v="03"/>
    <n v="194965.39"/>
  </r>
  <r>
    <x v="76"/>
    <s v="Hexagon Technical Services Sdn Bhd"/>
    <x v="4"/>
    <x v="3"/>
    <s v="00"/>
    <n v="117.28"/>
  </r>
  <r>
    <x v="77"/>
    <s v="Hj Said Binaan Sdn Bhd"/>
    <x v="15"/>
    <x v="5"/>
    <s v="03"/>
    <n v="4514977.78"/>
  </r>
  <r>
    <x v="78"/>
    <s v="Homewise Construction Sdn Bhd"/>
    <x v="26"/>
    <x v="0"/>
    <s v="00"/>
    <n v="64.47"/>
  </r>
  <r>
    <x v="79"/>
    <s v="Hr Marketing Sendirian Berhad"/>
    <x v="1"/>
    <x v="1"/>
    <s v="03"/>
    <n v="531471.04"/>
  </r>
  <r>
    <x v="80"/>
    <s v="Hup Soon Footwear Sdn Bhd"/>
    <x v="5"/>
    <x v="3"/>
    <s v="00"/>
    <n v="7099606.54"/>
  </r>
  <r>
    <x v="80"/>
    <s v="Hup Soon Footwear Sdn Bhd"/>
    <x v="5"/>
    <x v="3"/>
    <s v="03"/>
    <n v="2640851.0499999998"/>
  </r>
  <r>
    <x v="81"/>
    <s v="Ikatan Construction Sdn Bhd"/>
    <x v="16"/>
    <x v="6"/>
    <s v="03"/>
    <n v="3700000"/>
  </r>
  <r>
    <x v="81"/>
    <s v="Ikatan Construction Sdn Bhd"/>
    <x v="16"/>
    <x v="6"/>
    <s v="03"/>
    <n v="2829682.59"/>
  </r>
  <r>
    <x v="82"/>
    <s v="Inai Anggerik Sdn Bhd"/>
    <x v="15"/>
    <x v="5"/>
    <s v="H1"/>
    <n v="145988290.09"/>
  </r>
  <r>
    <x v="83"/>
    <s v="Inai Kiara Sdn Bhd"/>
    <x v="15"/>
    <x v="5"/>
    <s v="A1"/>
    <n v="79234867.019999996"/>
  </r>
  <r>
    <x v="83"/>
    <s v="Inai Kiara Sdn Bhd"/>
    <x v="15"/>
    <x v="5"/>
    <s v="A1"/>
    <n v="27615310.34"/>
  </r>
  <r>
    <x v="83"/>
    <s v="Inai Kiara Sdn Bhd"/>
    <x v="15"/>
    <x v="5"/>
    <s v="A1"/>
    <n v="22020616.199999999"/>
  </r>
  <r>
    <x v="83"/>
    <s v="Inai Kiara Sdn Bhd"/>
    <x v="15"/>
    <x v="5"/>
    <s v="A1"/>
    <n v="20934592.899999999"/>
  </r>
  <r>
    <x v="83"/>
    <s v="Inai Kiara Sdn Bhd"/>
    <x v="15"/>
    <x v="5"/>
    <s v="B16"/>
    <n v="20895061.989999998"/>
  </r>
  <r>
    <x v="83"/>
    <s v="Inai Kiara Sdn Bhd"/>
    <x v="15"/>
    <x v="5"/>
    <s v="A1"/>
    <n v="12824753.07"/>
  </r>
  <r>
    <x v="83"/>
    <s v="Inai Kiara Sdn Bhd"/>
    <x v="15"/>
    <x v="5"/>
    <s v="03"/>
    <n v="7361145.1900000004"/>
  </r>
  <r>
    <x v="83"/>
    <s v="Inai Kiara Sdn Bhd"/>
    <x v="15"/>
    <x v="5"/>
    <s v="A1"/>
    <n v="2820453.79"/>
  </r>
  <r>
    <x v="83"/>
    <s v="Inai Kiara Sdn Bhd"/>
    <x v="15"/>
    <x v="5"/>
    <s v="20"/>
    <n v="1928.08"/>
  </r>
  <r>
    <x v="84"/>
    <s v="Inai Rimba Sdn Bhd"/>
    <x v="15"/>
    <x v="5"/>
    <s v="A1"/>
    <n v="585435443.16999996"/>
  </r>
  <r>
    <x v="84"/>
    <s v="Inai Rimba Sdn Bhd"/>
    <x v="15"/>
    <x v="5"/>
    <s v="A1"/>
    <n v="69837390.640000001"/>
  </r>
  <r>
    <x v="85"/>
    <s v="Infolada Engineering (M)Sdn.Bhd."/>
    <x v="3"/>
    <x v="2"/>
    <s v="03"/>
    <n v="397086.02"/>
  </r>
  <r>
    <x v="85"/>
    <s v="Infolada Engineering (M)Sdn.Bhd."/>
    <x v="3"/>
    <x v="2"/>
    <s v="R12"/>
    <n v="140819.97"/>
  </r>
  <r>
    <x v="86"/>
    <s v="Jeenhuat Foodstuffs Industries Sdn Bhd"/>
    <x v="8"/>
    <x v="1"/>
    <s v="B23"/>
    <n v="19604972.77"/>
  </r>
  <r>
    <x v="86"/>
    <s v="Jeenhuat Foodstuffs Industries Sdn Bhd"/>
    <x v="8"/>
    <x v="1"/>
    <s v="B23"/>
    <n v="3882422.88"/>
  </r>
  <r>
    <x v="87"/>
    <s v="Jefi Aquatech Resources Sdn Bhd"/>
    <x v="8"/>
    <x v="1"/>
    <s v="03"/>
    <n v="4173303.13"/>
  </r>
  <r>
    <x v="87"/>
    <s v="Jefi Aquatech Resources Sdn Bhd"/>
    <x v="8"/>
    <x v="1"/>
    <s v="00"/>
    <n v="2012255.73"/>
  </r>
  <r>
    <x v="88"/>
    <s v="Junway Corporation Sdn Bhd"/>
    <x v="8"/>
    <x v="1"/>
    <s v="00"/>
    <n v="89.17"/>
  </r>
  <r>
    <x v="89"/>
    <s v="Karisma Mandiri Sdn Bhd"/>
    <x v="2"/>
    <x v="1"/>
    <s v="03"/>
    <n v="7170438.0300000003"/>
  </r>
  <r>
    <x v="89"/>
    <s v="Karisma Mandiri Sdn Bhd"/>
    <x v="2"/>
    <x v="1"/>
    <s v="B23"/>
    <n v="672245.46"/>
  </r>
  <r>
    <x v="90"/>
    <s v="Kct Setia Bina Sdn Bhd"/>
    <x v="20"/>
    <x v="3"/>
    <s v="03"/>
    <n v="3120000"/>
  </r>
  <r>
    <x v="91"/>
    <s v="Kelly Wood Trading"/>
    <x v="12"/>
    <x v="0"/>
    <s v="00"/>
    <n v="60.94"/>
  </r>
  <r>
    <x v="92"/>
    <s v="Keloil Bottling Sdn Bhd"/>
    <x v="7"/>
    <x v="4"/>
    <s v="H1"/>
    <n v="360000"/>
  </r>
  <r>
    <x v="92"/>
    <s v="Keloil Bottling Sdn Bhd"/>
    <x v="7"/>
    <x v="4"/>
    <s v="03"/>
    <n v="45"/>
  </r>
  <r>
    <x v="93"/>
    <s v="Keloil-Ptt Lpg Sdn Bhd"/>
    <x v="7"/>
    <x v="4"/>
    <s v="03"/>
    <n v="3680000"/>
  </r>
  <r>
    <x v="93"/>
    <s v="Keloil-Ptt Lpg Sdn Bhd"/>
    <x v="7"/>
    <x v="4"/>
    <s v="H36"/>
    <n v="2760000"/>
  </r>
  <r>
    <x v="94"/>
    <s v="Keong Trading (B.P.)Sdn Bhd"/>
    <x v="12"/>
    <x v="0"/>
    <s v="S46"/>
    <n v="1039064.72"/>
  </r>
  <r>
    <x v="94"/>
    <s v="Keong Trading (B.P.)Sdn Bhd"/>
    <x v="12"/>
    <x v="0"/>
    <s v="H80"/>
    <n v="693016.02"/>
  </r>
  <r>
    <x v="95"/>
    <s v="Kilang Beras Pering (Kedah) Sdn Bhd"/>
    <x v="1"/>
    <x v="1"/>
    <s v="19"/>
    <n v="7312989.5499999998"/>
  </r>
  <r>
    <x v="95"/>
    <s v="Kilang Beras Pering (Kedah) Sdn Bhd"/>
    <x v="1"/>
    <x v="1"/>
    <s v="03"/>
    <n v="3856863.6"/>
  </r>
  <r>
    <x v="95"/>
    <s v="Kilang Beras Pering (Kedah) Sdn Bhd"/>
    <x v="1"/>
    <x v="1"/>
    <s v="A1"/>
    <n v="33813.65"/>
  </r>
  <r>
    <x v="96"/>
    <s v="Kilang Beras Tajar Sdn Bhd"/>
    <x v="1"/>
    <x v="1"/>
    <s v="03"/>
    <n v="4815649.7"/>
  </r>
  <r>
    <x v="96"/>
    <s v="Kilang Beras Tajar Sdn Bhd"/>
    <x v="1"/>
    <x v="1"/>
    <s v="S49"/>
    <n v="745673.6"/>
  </r>
  <r>
    <x v="97"/>
    <s v="Kina Biopower Sb(Rceiver&amp;Mgr Appointed)"/>
    <x v="19"/>
    <x v="2"/>
    <s v="03"/>
    <n v="7775285.9500000002"/>
  </r>
  <r>
    <x v="97"/>
    <s v="Kina Biopower Sdn Bhd"/>
    <x v="19"/>
    <x v="2"/>
    <s v="A1"/>
    <n v="40339431.560000002"/>
  </r>
  <r>
    <x v="98"/>
    <s v="Kinta Berkat Sdn Bhd"/>
    <x v="25"/>
    <x v="6"/>
    <s v="A1"/>
    <n v="16491939.02"/>
  </r>
  <r>
    <x v="99"/>
    <s v="Kop Peserta2 Rancangan Felcra Bongor"/>
    <x v="16"/>
    <x v="6"/>
    <s v="H31"/>
    <n v="37251.1"/>
  </r>
  <r>
    <x v="99"/>
    <s v="Kop Peserta2 Rancangan Felcra Bongor"/>
    <x v="27"/>
    <x v="1"/>
    <s v="00"/>
    <n v="61.06"/>
  </r>
  <r>
    <x v="100"/>
    <s v="Koperasi Pauh Butut Berhad"/>
    <x v="7"/>
    <x v="4"/>
    <s v="A1"/>
    <n v="354408.2"/>
  </r>
  <r>
    <x v="101"/>
    <s v="Koperasi Pengguna Kecergasan Dan Kesihat"/>
    <x v="0"/>
    <x v="0"/>
    <s v="00"/>
    <n v="60.94"/>
  </r>
  <r>
    <x v="102"/>
    <s v="Koperasi Sahabat Amanah Ikhtiar Malaysia"/>
    <x v="4"/>
    <x v="3"/>
    <s v="00"/>
    <n v="0.62"/>
  </r>
  <r>
    <x v="103"/>
    <s v="Koperasi Ternak Jaya Perak Berhad"/>
    <x v="16"/>
    <x v="6"/>
    <s v="H1"/>
    <n v="559254.07000000007"/>
  </r>
  <r>
    <x v="104"/>
    <s v="Kota Korea Sdn Bhd"/>
    <x v="3"/>
    <x v="2"/>
    <s v="A1"/>
    <n v="554253.80000000005"/>
  </r>
  <r>
    <x v="105"/>
    <s v="Kt Yakin Sdn Bhd"/>
    <x v="21"/>
    <x v="4"/>
    <s v="03"/>
    <n v="9812328.5399999991"/>
  </r>
  <r>
    <x v="105"/>
    <s v="Kt Yakin Sdn Bhd"/>
    <x v="21"/>
    <x v="4"/>
    <s v="03"/>
    <n v="5484164.25"/>
  </r>
  <r>
    <x v="105"/>
    <s v="Kt Yakin Sdn Bhd"/>
    <x v="21"/>
    <x v="4"/>
    <s v="66"/>
    <n v="2181252.02"/>
  </r>
  <r>
    <x v="105"/>
    <s v="Kt Yakin Sdn Bhd"/>
    <x v="21"/>
    <x v="4"/>
    <s v="B23"/>
    <n v="1130940.5"/>
  </r>
  <r>
    <x v="105"/>
    <s v="Kt Yakin Sdn Bhd"/>
    <x v="21"/>
    <x v="4"/>
    <s v="A1"/>
    <n v="937444.37"/>
  </r>
  <r>
    <x v="105"/>
    <s v="Kt Yakin Sdn Bhd"/>
    <x v="21"/>
    <x v="4"/>
    <s v="B23"/>
    <n v="360155.31"/>
  </r>
  <r>
    <x v="105"/>
    <s v="Kt Yakin Sdn Bhd"/>
    <x v="21"/>
    <x v="4"/>
    <s v="A1"/>
    <n v="97610.430000000008"/>
  </r>
  <r>
    <x v="105"/>
    <s v="Kt Yakin Sdn Bhd"/>
    <x v="21"/>
    <x v="4"/>
    <s v="00"/>
    <n v="2283.54"/>
  </r>
  <r>
    <x v="106"/>
    <s v="Kuan Peng Sugarcane Trading"/>
    <x v="12"/>
    <x v="0"/>
    <s v="B21"/>
    <n v="1040000"/>
  </r>
  <r>
    <x v="106"/>
    <s v="Kuan Peng Sugarcane Trading"/>
    <x v="12"/>
    <x v="0"/>
    <s v="B21"/>
    <n v="764317.6"/>
  </r>
  <r>
    <x v="107"/>
    <s v="Kumpulan Sakata Sdn Bhd"/>
    <x v="15"/>
    <x v="5"/>
    <s v="H76"/>
    <n v="359366.61"/>
  </r>
  <r>
    <x v="107"/>
    <s v="Kumpulan Sakata Sdn Bhd"/>
    <x v="15"/>
    <x v="5"/>
    <s v="H76"/>
    <n v="278398.77"/>
  </r>
  <r>
    <x v="107"/>
    <s v="Kumpulan Sakata Sdn Bhd"/>
    <x v="15"/>
    <x v="5"/>
    <s v="H76"/>
    <n v="235281.81"/>
  </r>
  <r>
    <x v="107"/>
    <s v="Kumpulan Sakata Sdn Bhd"/>
    <x v="15"/>
    <x v="5"/>
    <s v="H76"/>
    <n v="214720.38"/>
  </r>
  <r>
    <x v="107"/>
    <s v="Kumpulan Sakata Sdn Bhd"/>
    <x v="15"/>
    <x v="5"/>
    <s v="H76"/>
    <n v="204748.85"/>
  </r>
  <r>
    <x v="107"/>
    <s v="Kumpulan Sakata Sdn Bhd"/>
    <x v="15"/>
    <x v="5"/>
    <s v="H76"/>
    <n v="197105.63"/>
  </r>
  <r>
    <x v="107"/>
    <s v="Kumpulan Sakata Sdn Bhd"/>
    <x v="15"/>
    <x v="5"/>
    <s v="H76"/>
    <n v="177540.42"/>
  </r>
  <r>
    <x v="107"/>
    <s v="Kumpulan Sakata Sdn Bhd"/>
    <x v="15"/>
    <x v="5"/>
    <s v="H76"/>
    <n v="161423.31"/>
  </r>
  <r>
    <x v="107"/>
    <s v="Kumpulan Sakata Sdn Bhd"/>
    <x v="15"/>
    <x v="5"/>
    <s v="H76"/>
    <n v="152950.64000000001"/>
  </r>
  <r>
    <x v="107"/>
    <s v="Kumpulan Sakata Sdn Bhd"/>
    <x v="15"/>
    <x v="5"/>
    <s v="H76"/>
    <n v="143027.69"/>
  </r>
  <r>
    <x v="108"/>
    <s v="L &amp; L Glass Aluminium Trading Sdn Bhd"/>
    <x v="4"/>
    <x v="3"/>
    <s v="00"/>
    <n v="7957102.4500000002"/>
  </r>
  <r>
    <x v="108"/>
    <s v="L &amp; L Glass Aluminium Trading Sdn Bhd"/>
    <x v="4"/>
    <x v="3"/>
    <s v="03"/>
    <n v="112.45"/>
  </r>
  <r>
    <x v="109"/>
    <s v="Lagenda Tunjong Sdn. Bhd."/>
    <x v="22"/>
    <x v="7"/>
    <s v="A1"/>
    <n v="15609751.75"/>
  </r>
  <r>
    <x v="109"/>
    <s v="Lagenda Tunjong Sdn. Bhd."/>
    <x v="22"/>
    <x v="7"/>
    <s v="03"/>
    <n v="11464738.529999999"/>
  </r>
  <r>
    <x v="109"/>
    <s v="Lagenda Tunjong Sdn. Bhd."/>
    <x v="22"/>
    <x v="7"/>
    <s v="H1"/>
    <n v="3988670.8"/>
  </r>
  <r>
    <x v="110"/>
    <s v="Lagi Suria Sdn Bhd"/>
    <x v="13"/>
    <x v="2"/>
    <s v="A1"/>
    <n v="1620411.48"/>
  </r>
  <r>
    <x v="111"/>
    <s v="Lensa Development Sdn Bhd"/>
    <x v="4"/>
    <x v="3"/>
    <s v="A1"/>
    <n v="1323935.24"/>
  </r>
  <r>
    <x v="112"/>
    <s v="Litako Ent S/B"/>
    <x v="26"/>
    <x v="0"/>
    <s v="03"/>
    <n v="4802087.67"/>
  </r>
  <r>
    <x v="113"/>
    <s v="M-Io Builders Sdn Bhd"/>
    <x v="4"/>
    <x v="3"/>
    <s v="03"/>
    <n v="2901778.16"/>
  </r>
  <r>
    <x v="114"/>
    <s v="Magna Eg Sdn Bhd"/>
    <x v="2"/>
    <x v="1"/>
    <s v="03"/>
    <n v="674612.29"/>
  </r>
  <r>
    <x v="115"/>
    <s v="Mainstream Mediacomm Sdn.Bhd."/>
    <x v="11"/>
    <x v="5"/>
    <s v="03"/>
    <n v="3211453.61"/>
  </r>
  <r>
    <x v="116"/>
    <s v="Majulah Capital Sdn Bhd"/>
    <x v="20"/>
    <x v="3"/>
    <s v="A1"/>
    <n v="15656742.189999999"/>
  </r>
  <r>
    <x v="117"/>
    <s v="Maritime Gateway Sdn Bhd"/>
    <x v="4"/>
    <x v="3"/>
    <s v="A1"/>
    <n v="86234965.840000004"/>
  </r>
  <r>
    <x v="118"/>
    <s v="Mascom(M)S/B"/>
    <x v="3"/>
    <x v="2"/>
    <s v="03"/>
    <n v="3597335.95"/>
  </r>
  <r>
    <x v="119"/>
    <s v="Mastus Corporation Sdn Bhd"/>
    <x v="24"/>
    <x v="5"/>
    <s v="03"/>
    <n v="862763.39"/>
  </r>
  <r>
    <x v="120"/>
    <s v="Maybank Lotus Oracle Sdn Bhd"/>
    <x v="0"/>
    <x v="0"/>
    <s v="23"/>
    <n v="121.43"/>
  </r>
  <r>
    <x v="121"/>
    <s v="Maybank- Rb Solutions Sdn Bhd"/>
    <x v="9"/>
    <x v="3"/>
    <s v="00"/>
    <n v="0.05"/>
  </r>
  <r>
    <x v="122"/>
    <s v="Mbb Pfc Engineering Sdn Bhd"/>
    <x v="20"/>
    <x v="3"/>
    <s v="00"/>
    <n v="10.6"/>
  </r>
  <r>
    <x v="123"/>
    <s v="Mega Sasa Sdn Bhd"/>
    <x v="1"/>
    <x v="1"/>
    <s v="03"/>
    <n v="2588382.14"/>
  </r>
  <r>
    <x v="123"/>
    <s v="Mega Sasa Sdn Bhd"/>
    <x v="1"/>
    <x v="1"/>
    <s v="03"/>
    <n v="1446637.5"/>
  </r>
  <r>
    <x v="124"/>
    <s v="Mega Village Design Sdn Bhd"/>
    <x v="28"/>
    <x v="4"/>
    <s v="03"/>
    <n v="584991.80000000005"/>
  </r>
  <r>
    <x v="124"/>
    <s v="Mega Village Design Sdn Bhd"/>
    <x v="28"/>
    <x v="4"/>
    <s v="T37"/>
    <n v="199119.71"/>
  </r>
  <r>
    <x v="125"/>
    <s v="Mega Village Development Sdn Bhd"/>
    <x v="28"/>
    <x v="4"/>
    <s v="16"/>
    <n v="11.3"/>
  </r>
  <r>
    <x v="126"/>
    <s v="Megasen Sdn Bhd (In Liquidation)"/>
    <x v="1"/>
    <x v="1"/>
    <s v="00"/>
    <n v="271.87"/>
  </r>
  <r>
    <x v="126"/>
    <s v="Megasen Sdn Bhd (In Liquidation)"/>
    <x v="1"/>
    <x v="1"/>
    <s v="00"/>
    <n v="3.29"/>
  </r>
  <r>
    <x v="127"/>
    <s v="Mertzyu Auto Sdn Bhd"/>
    <x v="3"/>
    <x v="2"/>
    <s v="A1"/>
    <n v="1149331.99"/>
  </r>
  <r>
    <x v="127"/>
    <s v="Mertzyu Auto Sdn Bhd"/>
    <x v="3"/>
    <x v="2"/>
    <s v="Q9"/>
    <n v="724067.92"/>
  </r>
  <r>
    <x v="128"/>
    <s v="Mohd Afzhan Enterprise"/>
    <x v="6"/>
    <x v="4"/>
    <s v="03"/>
    <n v="2793030.95"/>
  </r>
  <r>
    <x v="129"/>
    <s v="Mset Engineering Corporation Sdn Bhd"/>
    <x v="6"/>
    <x v="4"/>
    <s v="03"/>
    <n v="4669083.6399999997"/>
  </r>
  <r>
    <x v="129"/>
    <s v="Mset Engineering Corporation Sdn Bhd"/>
    <x v="6"/>
    <x v="4"/>
    <s v="A1"/>
    <n v="3344006.87"/>
  </r>
  <r>
    <x v="129"/>
    <s v="Mset Engineering Corporation Sdn Bhd"/>
    <x v="6"/>
    <x v="4"/>
    <s v="A1"/>
    <n v="959000"/>
  </r>
  <r>
    <x v="129"/>
    <s v="Mset Engineering Corporation Sdn Bhd"/>
    <x v="6"/>
    <x v="4"/>
    <s v="A1"/>
    <n v="862698.02"/>
  </r>
  <r>
    <x v="130"/>
    <s v="Mset Shipbuilding Corporation Sdn Bhd"/>
    <x v="6"/>
    <x v="4"/>
    <s v="A1"/>
    <n v="30908268.670000002"/>
  </r>
  <r>
    <x v="130"/>
    <s v="Mset Shipbuilding Corporation Sdn Bhd"/>
    <x v="6"/>
    <x v="4"/>
    <s v="A1"/>
    <n v="21891284.210000001"/>
  </r>
  <r>
    <x v="130"/>
    <s v="Mset Shipbuilding Corporation Sdn Bhd"/>
    <x v="6"/>
    <x v="4"/>
    <s v="03"/>
    <n v="6477879.2300000004"/>
  </r>
  <r>
    <x v="130"/>
    <s v="Mset Shipbuilding Corporation Sdn Bhd"/>
    <x v="6"/>
    <x v="4"/>
    <s v="A1"/>
    <n v="2143490.2200000002"/>
  </r>
  <r>
    <x v="131"/>
    <s v="Multicap Properties Sdn. Bhd."/>
    <x v="9"/>
    <x v="3"/>
    <s v="23"/>
    <n v="62.22"/>
  </r>
  <r>
    <x v="132"/>
    <s v="Nam Cheong Dockyard Sdn Bhd"/>
    <x v="17"/>
    <x v="7"/>
    <s v="03"/>
    <n v="30926395.460000001"/>
  </r>
  <r>
    <x v="133"/>
    <s v="Neos Engineering Sdn.Bhd."/>
    <x v="9"/>
    <x v="3"/>
    <s v="03"/>
    <n v="875647.67"/>
  </r>
  <r>
    <x v="134"/>
    <s v="New &amp; New Trading"/>
    <x v="12"/>
    <x v="0"/>
    <s v="00"/>
    <n v="58.800000000000004"/>
  </r>
  <r>
    <x v="135"/>
    <s v="New &amp; New Trading Sdn. Bhd."/>
    <x v="12"/>
    <x v="0"/>
    <s v="00"/>
    <n v="60.52"/>
  </r>
  <r>
    <x v="136"/>
    <s v="Ngv Tech Sdn Bhd (Receiver And Manager"/>
    <x v="11"/>
    <x v="5"/>
    <s v="00"/>
    <n v="102.5"/>
  </r>
  <r>
    <x v="137"/>
    <s v="Nl Auto Sdn Bhd"/>
    <x v="5"/>
    <x v="3"/>
    <s v="A1"/>
    <n v="2922964.04"/>
  </r>
  <r>
    <x v="74"/>
    <s v="Nusajaza Development Sdn. Bhd."/>
    <x v="7"/>
    <x v="4"/>
    <s v="H1"/>
    <n v="730323.43"/>
  </r>
  <r>
    <x v="138"/>
    <s v="Oi Brothers Motor Station (M) Sdn Bhd"/>
    <x v="3"/>
    <x v="2"/>
    <s v="A1"/>
    <n v="1142315.6499999999"/>
  </r>
  <r>
    <x v="138"/>
    <s v="Oi Brothers Motor Station (M) Sdn Bhd"/>
    <x v="3"/>
    <x v="2"/>
    <s v="A1"/>
    <n v="503204.9"/>
  </r>
  <r>
    <x v="138"/>
    <s v="Oi Brothers Motor Station (M) Sdn Bhd"/>
    <x v="3"/>
    <x v="2"/>
    <s v="B3"/>
    <n v="313837.78000000003"/>
  </r>
  <r>
    <x v="139"/>
    <s v="Pakar Hartamas Sdn. Bhd."/>
    <x v="16"/>
    <x v="6"/>
    <s v="A1"/>
    <n v="11704549.92"/>
  </r>
  <r>
    <x v="140"/>
    <s v="Pamuri Holdings Sdn Bhd"/>
    <x v="16"/>
    <x v="6"/>
    <s v="03"/>
    <n v="937746.36"/>
  </r>
  <r>
    <x v="140"/>
    <s v="Pamuri Holdings Sdn Bhd"/>
    <x v="16"/>
    <x v="6"/>
    <s v="03"/>
    <n v="486999.45"/>
  </r>
  <r>
    <x v="141"/>
    <s v="Paraland Property Development Sdn Bhd"/>
    <x v="9"/>
    <x v="3"/>
    <s v="H1"/>
    <n v="1184327.8899999999"/>
  </r>
  <r>
    <x v="142"/>
    <s v="Patco Ngv Sdn Bhd(Fka Emc (M) S/B)"/>
    <x v="24"/>
    <x v="5"/>
    <s v="00"/>
    <n v="10.200000000000001"/>
  </r>
  <r>
    <x v="143"/>
    <s v="Pco Electrical (M) Sdn Bhd"/>
    <x v="16"/>
    <x v="6"/>
    <s v="03"/>
    <n v="2146874.29"/>
  </r>
  <r>
    <x v="143"/>
    <s v="Pco Electrical (M) Sdn Bhd"/>
    <x v="16"/>
    <x v="6"/>
    <s v="53"/>
    <n v="2089866.49"/>
  </r>
  <r>
    <x v="143"/>
    <s v="Pco Electrical (M) Sdn Bhd"/>
    <x v="16"/>
    <x v="6"/>
    <s v="70"/>
    <n v="802984.47"/>
  </r>
  <r>
    <x v="143"/>
    <s v="Pco Electrical (M) Sdn Bhd"/>
    <x v="16"/>
    <x v="6"/>
    <s v="B23"/>
    <n v="419011.53"/>
  </r>
  <r>
    <x v="144"/>
    <s v="Pco Lite Electrical Sdn Bhd"/>
    <x v="16"/>
    <x v="6"/>
    <s v="03"/>
    <n v="7127205.7699999996"/>
  </r>
  <r>
    <x v="144"/>
    <s v="Pco Lite Electrical Sdn Bhd"/>
    <x v="16"/>
    <x v="6"/>
    <s v="03"/>
    <n v="1146728.01"/>
  </r>
  <r>
    <x v="144"/>
    <s v="Pco Lite Electrical Sdn Bhd"/>
    <x v="16"/>
    <x v="6"/>
    <s v="A1"/>
    <n v="855389.3"/>
  </r>
  <r>
    <x v="144"/>
    <s v="Pco Lite Electrical Sdn Bhd"/>
    <x v="16"/>
    <x v="6"/>
    <s v="03"/>
    <n v="15072.26"/>
  </r>
  <r>
    <x v="145"/>
    <s v="Pembinaan Bristeel (M) Sdn Bhd"/>
    <x v="3"/>
    <x v="2"/>
    <s v="03"/>
    <n v="548408.59"/>
  </r>
  <r>
    <x v="146"/>
    <s v="Perintis Impian Sdn Bhd"/>
    <x v="3"/>
    <x v="2"/>
    <s v="B21"/>
    <n v="2090377.86"/>
  </r>
  <r>
    <x v="146"/>
    <s v="Perintis Impian Sdn Bhd"/>
    <x v="3"/>
    <x v="2"/>
    <s v="03"/>
    <n v="90595.48"/>
  </r>
  <r>
    <x v="147"/>
    <s v="Perniagaan Kayu-Kayan T.T.K."/>
    <x v="12"/>
    <x v="0"/>
    <s v="70"/>
    <n v="574010.51"/>
  </r>
  <r>
    <x v="147"/>
    <s v="Perniagaan Kayu-Kayan T.T.K."/>
    <x v="12"/>
    <x v="0"/>
    <s v="B23"/>
    <n v="116265"/>
  </r>
  <r>
    <x v="148"/>
    <s v="Perniagaan Tns Sdn Bhd"/>
    <x v="19"/>
    <x v="2"/>
    <s v="H1"/>
    <n v="546432.47"/>
  </r>
  <r>
    <x v="149"/>
    <s v="Prinsip Majujaya Sdn Bhd"/>
    <x v="3"/>
    <x v="2"/>
    <s v="B5"/>
    <n v="852610.93"/>
  </r>
  <r>
    <x v="150"/>
    <s v="Prowayplas Engineering Sb-Islamic Tb"/>
    <x v="0"/>
    <x v="0"/>
    <s v="03"/>
    <n v="3181311.61"/>
  </r>
  <r>
    <x v="150"/>
    <s v="Prowayplas Engineering Sdn. Bhd."/>
    <x v="0"/>
    <x v="0"/>
    <s v="H1"/>
    <n v="3118433.35"/>
  </r>
  <r>
    <x v="151"/>
    <s v="Pu Profile Sdn Bhd"/>
    <x v="16"/>
    <x v="6"/>
    <s v="S49"/>
    <n v="922213.83000000007"/>
  </r>
  <r>
    <x v="152"/>
    <s v="Queda Corporation Sdn Bhd"/>
    <x v="9"/>
    <x v="3"/>
    <s v="03"/>
    <n v="6081.07"/>
  </r>
  <r>
    <x v="153"/>
    <s v="Rakyat Superstore"/>
    <x v="3"/>
    <x v="2"/>
    <s v="A1"/>
    <n v="529601.26"/>
  </r>
  <r>
    <x v="154"/>
    <s v="Raub Thong Lee Sawmill Industries Sdn Bh"/>
    <x v="28"/>
    <x v="4"/>
    <s v="03"/>
    <n v="2953892.59"/>
  </r>
  <r>
    <x v="155"/>
    <s v="Regensi Motors (Klang) Sdn Bhd"/>
    <x v="29"/>
    <x v="5"/>
    <s v="48"/>
    <n v="299924.7"/>
  </r>
  <r>
    <x v="156"/>
    <s v="Rinani Advisory Sdn Bhd"/>
    <x v="15"/>
    <x v="5"/>
    <s v="H1"/>
    <n v="4926466"/>
  </r>
  <r>
    <x v="157"/>
    <s v="Ritz Garden Highlands Resort Sdn Bhd (Fo"/>
    <x v="16"/>
    <x v="6"/>
    <s v="03"/>
    <n v="1595798.27"/>
  </r>
  <r>
    <x v="158"/>
    <s v="Sanmaju Shipping Sdn Bhd"/>
    <x v="13"/>
    <x v="2"/>
    <s v="42"/>
    <n v="35181.81"/>
  </r>
  <r>
    <x v="159"/>
    <s v="Sazean Development Sdn Bhd"/>
    <x v="20"/>
    <x v="3"/>
    <s v="03"/>
    <n v="4914920.3"/>
  </r>
  <r>
    <x v="160"/>
    <s v="Sean'S Mega Tech Development Sdn. Bhd."/>
    <x v="3"/>
    <x v="2"/>
    <s v="03"/>
    <n v="3141760.93"/>
  </r>
  <r>
    <x v="161"/>
    <s v="Searie Sdn Bhd"/>
    <x v="9"/>
    <x v="3"/>
    <s v="B21"/>
    <n v="256355.7"/>
  </r>
  <r>
    <x v="162"/>
    <s v="Secular Logistics Sdn Bhd"/>
    <x v="5"/>
    <x v="3"/>
    <s v="00"/>
    <n v="411.06"/>
  </r>
  <r>
    <x v="163"/>
    <s v="Segi Cahaya Sdn Bhd"/>
    <x v="14"/>
    <x v="5"/>
    <s v="A1"/>
    <n v="913750"/>
  </r>
  <r>
    <x v="164"/>
    <s v="Seguntor Bioenergy Sdn Bhd"/>
    <x v="19"/>
    <x v="2"/>
    <s v="A1"/>
    <n v="46507662.969999999"/>
  </r>
  <r>
    <x v="164"/>
    <s v="Seguntorbioenergy Sb(Rcvr&amp;Mgr Appted)"/>
    <x v="19"/>
    <x v="2"/>
    <s v="03"/>
    <n v="6267347.7800000003"/>
  </r>
  <r>
    <x v="165"/>
    <s v="Sentosa Timber Trading"/>
    <x v="12"/>
    <x v="0"/>
    <s v="00"/>
    <n v="1240.46"/>
  </r>
  <r>
    <x v="166"/>
    <s v="Serudong Shipping Sdn Bhd"/>
    <x v="13"/>
    <x v="2"/>
    <s v="A1"/>
    <n v="2606189.13"/>
  </r>
  <r>
    <x v="166"/>
    <s v="Serudong Shipping Sdn Bhd"/>
    <x v="13"/>
    <x v="2"/>
    <s v="A1"/>
    <n v="1323580.3400000001"/>
  </r>
  <r>
    <x v="166"/>
    <s v="Serudong Shipping Sdn Bhd"/>
    <x v="13"/>
    <x v="2"/>
    <s v="A1"/>
    <n v="1033786.18"/>
  </r>
  <r>
    <x v="166"/>
    <s v="Serudong Shipping Sdn Bhd"/>
    <x v="13"/>
    <x v="2"/>
    <s v="A1"/>
    <n v="819939.78"/>
  </r>
  <r>
    <x v="166"/>
    <s v="Serudong Shipping Sdn Bhd"/>
    <x v="13"/>
    <x v="2"/>
    <s v="A1"/>
    <n v="726394.8"/>
  </r>
  <r>
    <x v="166"/>
    <s v="Serudong Shipping Sdn Bhd"/>
    <x v="13"/>
    <x v="2"/>
    <s v="A1"/>
    <n v="520558.81"/>
  </r>
  <r>
    <x v="166"/>
    <s v="Serudong Shipping Sdn Bhd"/>
    <x v="13"/>
    <x v="2"/>
    <s v="A1"/>
    <n v="31550.34"/>
  </r>
  <r>
    <x v="167"/>
    <s v="Sh Synergy Corporation Sdn Bhd"/>
    <x v="2"/>
    <x v="1"/>
    <s v="B23"/>
    <n v="5203849.74"/>
  </r>
  <r>
    <x v="167"/>
    <s v="Sh Synergy Corporation Sdn Bhd"/>
    <x v="2"/>
    <x v="1"/>
    <s v="B21"/>
    <n v="5174150.6500000004"/>
  </r>
  <r>
    <x v="167"/>
    <s v="Sh Synergy Corporation Sdn Bhd"/>
    <x v="2"/>
    <x v="1"/>
    <s v="03"/>
    <n v="1933805.46"/>
  </r>
  <r>
    <x v="167"/>
    <s v="Sh Synergy Corporation Sdn Bhd"/>
    <x v="2"/>
    <x v="1"/>
    <s v="A1"/>
    <n v="1832984.22"/>
  </r>
  <r>
    <x v="167"/>
    <s v="Sh Synergy Corporation Sdn Bhd"/>
    <x v="2"/>
    <x v="1"/>
    <s v="53"/>
    <n v="754358.78"/>
  </r>
  <r>
    <x v="168"/>
    <s v="Sham Lata Sdn Bhd"/>
    <x v="8"/>
    <x v="1"/>
    <s v="03"/>
    <n v="418859.04000000004"/>
  </r>
  <r>
    <x v="169"/>
    <s v="Sigur Ros Sdn Bhd"/>
    <x v="24"/>
    <x v="5"/>
    <s v="H1"/>
    <n v="11446963.619999999"/>
  </r>
  <r>
    <x v="170"/>
    <s v="Sin Huat Hin Ann Kee Sdn B"/>
    <x v="1"/>
    <x v="1"/>
    <s v="03"/>
    <n v="2502771.77"/>
  </r>
  <r>
    <x v="171"/>
    <s v="Sinotruk Malaysia Sdn Bhd"/>
    <x v="15"/>
    <x v="5"/>
    <s v="B21"/>
    <n v="1841645.31"/>
  </r>
  <r>
    <x v="171"/>
    <s v="Sinotruk Malaysia Sdn Bhd"/>
    <x v="15"/>
    <x v="5"/>
    <s v="B21"/>
    <n v="1832238"/>
  </r>
  <r>
    <x v="171"/>
    <s v="Sinotruk Malaysia Sdn Bhd"/>
    <x v="15"/>
    <x v="5"/>
    <s v="B21"/>
    <n v="1812441.27"/>
  </r>
  <r>
    <x v="172"/>
    <s v="Sistem Duta Sdn Bhd"/>
    <x v="18"/>
    <x v="4"/>
    <s v="A1"/>
    <n v="3001255.85"/>
  </r>
  <r>
    <x v="172"/>
    <s v="Sistem Duta Sdn Bhd"/>
    <x v="18"/>
    <x v="4"/>
    <s v="03"/>
    <n v="31219.37"/>
  </r>
  <r>
    <x v="173"/>
    <s v="Ss Best Petro Station Sdn Bhd"/>
    <x v="1"/>
    <x v="1"/>
    <s v="H1"/>
    <n v="1818811.16"/>
  </r>
  <r>
    <x v="173"/>
    <s v="Ss Best Petro Station Sdn Bhd"/>
    <x v="1"/>
    <x v="1"/>
    <s v="H1"/>
    <n v="1244667.19"/>
  </r>
  <r>
    <x v="174"/>
    <s v="Steady Hectares Holdings Sdn Bhd"/>
    <x v="30"/>
    <x v="5"/>
    <s v="H1"/>
    <n v="16728181.57"/>
  </r>
  <r>
    <x v="175"/>
    <s v="Stesyen Minyak Juta Mesra"/>
    <x v="12"/>
    <x v="0"/>
    <s v="03"/>
    <n v="188425.53"/>
  </r>
  <r>
    <x v="176"/>
    <s v="Steven Ou Trading"/>
    <x v="0"/>
    <x v="0"/>
    <s v="03"/>
    <n v="536197.19999999995"/>
  </r>
  <r>
    <x v="177"/>
    <s v="Straits View Development Sdn Bhd"/>
    <x v="12"/>
    <x v="0"/>
    <s v="A1"/>
    <n v="14642651.42"/>
  </r>
  <r>
    <x v="178"/>
    <s v="Swee Ann (Muar) Sdn.Bhd."/>
    <x v="26"/>
    <x v="0"/>
    <s v="A1"/>
    <n v="314471.91000000003"/>
  </r>
  <r>
    <x v="179"/>
    <s v="Sy Tenaga Pelayaran Sdn Bhd"/>
    <x v="6"/>
    <x v="4"/>
    <s v="H1"/>
    <n v="2815025"/>
  </r>
  <r>
    <x v="179"/>
    <s v="Sy Tenaga Pelayaran Sdn Bhd"/>
    <x v="6"/>
    <x v="4"/>
    <s v="T8"/>
    <n v="1560975"/>
  </r>
  <r>
    <x v="179"/>
    <s v="Sy Tenaga Pelayaran Sdn Bhd"/>
    <x v="6"/>
    <x v="4"/>
    <s v="03"/>
    <n v="224390.21"/>
  </r>
  <r>
    <x v="180"/>
    <s v="Syarikat Sinar Padas"/>
    <x v="3"/>
    <x v="2"/>
    <s v="03"/>
    <n v="288452.46000000002"/>
  </r>
  <r>
    <x v="181"/>
    <s v="Syarikat Terus Maju"/>
    <x v="18"/>
    <x v="4"/>
    <s v="32"/>
    <n v="43.92"/>
  </r>
  <r>
    <x v="181"/>
    <s v="Syarikat Terus Maju"/>
    <x v="18"/>
    <x v="4"/>
    <s v="00"/>
    <n v="20.85"/>
  </r>
  <r>
    <x v="182"/>
    <s v="Sykt Najib Jaya Motor Sdn Bhd"/>
    <x v="13"/>
    <x v="2"/>
    <s v="03"/>
    <n v="715740"/>
  </r>
  <r>
    <x v="182"/>
    <s v="Sykt Najib Jaya Motor Sdn Bhd"/>
    <x v="13"/>
    <x v="2"/>
    <s v="B22"/>
    <n v="381996.03"/>
  </r>
  <r>
    <x v="182"/>
    <s v="Sykt Najib Jaya Motor Sdn Bhd"/>
    <x v="13"/>
    <x v="2"/>
    <s v="A1"/>
    <n v="154000"/>
  </r>
  <r>
    <x v="183"/>
    <s v="T.G. Distributions Sdn. Bhd."/>
    <x v="6"/>
    <x v="4"/>
    <s v="00"/>
    <n v="4106751.4"/>
  </r>
  <r>
    <x v="183"/>
    <s v="T.G. Distributions Sdn. Bhd."/>
    <x v="6"/>
    <x v="4"/>
    <s v="H1"/>
    <n v="1001072.48"/>
  </r>
  <r>
    <x v="183"/>
    <s v="T.G. Distributions Sdn. Bhd."/>
    <x v="6"/>
    <x v="4"/>
    <s v="H1"/>
    <n v="1000319.38"/>
  </r>
  <r>
    <x v="183"/>
    <s v="T.G. Distributions Sdn. Bhd."/>
    <x v="6"/>
    <x v="4"/>
    <s v="03"/>
    <n v="329539.38"/>
  </r>
  <r>
    <x v="184"/>
    <s v="Taiko Metals Sdn Bhd"/>
    <x v="12"/>
    <x v="0"/>
    <s v="00"/>
    <n v="1356.24"/>
  </r>
  <r>
    <x v="184"/>
    <s v="Taiko Metals Sdn Bhd"/>
    <x v="0"/>
    <x v="0"/>
    <s v="00"/>
    <n v="10.99"/>
  </r>
  <r>
    <x v="185"/>
    <s v="Taiko Towers Sdn Bhd"/>
    <x v="13"/>
    <x v="2"/>
    <s v="A1"/>
    <n v="2614777.0699999998"/>
  </r>
  <r>
    <x v="185"/>
    <s v="Taiko Towers Sdn Bhd"/>
    <x v="13"/>
    <x v="2"/>
    <s v="R10"/>
    <n v="2379000"/>
  </r>
  <r>
    <x v="186"/>
    <s v="Tan Ngee Hong Construction Sdn Bhd"/>
    <x v="4"/>
    <x v="3"/>
    <s v="A1"/>
    <n v="12597853.75"/>
  </r>
  <r>
    <x v="186"/>
    <s v="Tan Ngee Hong Construction Sdn Bhd"/>
    <x v="4"/>
    <x v="3"/>
    <s v="A1"/>
    <n v="10563544.029999999"/>
  </r>
  <r>
    <x v="186"/>
    <s v="Tan Ngee Hong Construction Sdn Bhd"/>
    <x v="4"/>
    <x v="3"/>
    <s v="03"/>
    <n v="4191799.26"/>
  </r>
  <r>
    <x v="186"/>
    <s v="Tan Ngee Hong Construction Sdn Bhd"/>
    <x v="4"/>
    <x v="3"/>
    <s v="03"/>
    <n v="1675885.84"/>
  </r>
  <r>
    <x v="187"/>
    <s v="Tanjung Mahsuri Sdn Bhd"/>
    <x v="20"/>
    <x v="3"/>
    <s v="00"/>
    <n v="295.31"/>
  </r>
  <r>
    <x v="188"/>
    <s v="Tatt Giap Hardware Sdn Bhd"/>
    <x v="8"/>
    <x v="1"/>
    <s v="00"/>
    <n v="11865980.210000001"/>
  </r>
  <r>
    <x v="188"/>
    <s v="Tatt Giap Hardware Sdn Bhd"/>
    <x v="8"/>
    <x v="1"/>
    <s v="19"/>
    <n v="9903903.5099999998"/>
  </r>
  <r>
    <x v="189"/>
    <s v="Td Poultry Sdn Bhd"/>
    <x v="21"/>
    <x v="4"/>
    <s v="03"/>
    <n v="2131397.7200000002"/>
  </r>
  <r>
    <x v="190"/>
    <s v="Tee &amp; Lua Timber Enterprise Sdn. Bhd."/>
    <x v="12"/>
    <x v="0"/>
    <s v="23"/>
    <n v="61.43"/>
  </r>
  <r>
    <x v="191"/>
    <s v="Tegap Bumijaya Sdn.Bhd."/>
    <x v="12"/>
    <x v="0"/>
    <s v="A1"/>
    <n v="7060776.7599999998"/>
  </r>
  <r>
    <x v="191"/>
    <s v="Tegap Bumijaya Sdn.Bhd."/>
    <x v="12"/>
    <x v="0"/>
    <s v="03"/>
    <n v="3449695.2"/>
  </r>
  <r>
    <x v="191"/>
    <s v="Tegap Bumijaya Sdn.Bhd."/>
    <x v="12"/>
    <x v="0"/>
    <s v="03"/>
    <n v="1034730.42"/>
  </r>
  <r>
    <x v="191"/>
    <s v="Tegap Bumijaya Sdn.Bhd."/>
    <x v="12"/>
    <x v="0"/>
    <s v="A1"/>
    <n v="780021.71"/>
  </r>
  <r>
    <x v="192"/>
    <s v="Tiang Guan &amp; Sons (Sdn.) Berhad"/>
    <x v="6"/>
    <x v="4"/>
    <s v="03"/>
    <n v="6689480.5800000001"/>
  </r>
  <r>
    <x v="192"/>
    <s v="Tiang Guan &amp; Sons (Sdn.) Berhad"/>
    <x v="6"/>
    <x v="4"/>
    <s v="03"/>
    <n v="3783827.69"/>
  </r>
  <r>
    <x v="192"/>
    <s v="Tiang Guan &amp; Sons (Sdn.) Berhad"/>
    <x v="6"/>
    <x v="4"/>
    <s v="00"/>
    <n v="2096258.06"/>
  </r>
  <r>
    <x v="192"/>
    <s v="Tiang Guan &amp; Sons (Sdn.) Berhad"/>
    <x v="6"/>
    <x v="4"/>
    <s v="H1"/>
    <n v="1793030.01"/>
  </r>
  <r>
    <x v="192"/>
    <s v="Tiang Guan &amp; Sons (Sdn.) Berhad"/>
    <x v="6"/>
    <x v="4"/>
    <s v="H1"/>
    <n v="104445.46"/>
  </r>
  <r>
    <x v="192"/>
    <s v="Tiang Guan &amp; Sons Sdn Bhd (Interim A/C)"/>
    <x v="6"/>
    <x v="4"/>
    <s v="00"/>
    <n v="8294520.79"/>
  </r>
  <r>
    <x v="193"/>
    <s v="Tnh Holdings Sdn Bhd"/>
    <x v="4"/>
    <x v="3"/>
    <s v="A1"/>
    <n v="806172.49"/>
  </r>
  <r>
    <x v="194"/>
    <s v="Tokyo Tsusho (M) Sdn Bhd"/>
    <x v="9"/>
    <x v="3"/>
    <s v="00"/>
    <n v="24.29"/>
  </r>
  <r>
    <x v="195"/>
    <s v="Toneff Resources Sdn. Bhd."/>
    <x v="21"/>
    <x v="4"/>
    <s v="H77"/>
    <n v="1249849.83"/>
  </r>
  <r>
    <x v="196"/>
    <s v="Tradelift Indopalm Industries Sdn Bhd"/>
    <x v="12"/>
    <x v="0"/>
    <s v="00"/>
    <n v="1674.51"/>
  </r>
  <r>
    <x v="197"/>
    <s v="Tradelift Trading Sdn Bhd"/>
    <x v="12"/>
    <x v="0"/>
    <s v="B21"/>
    <n v="55484.14"/>
  </r>
  <r>
    <x v="197"/>
    <s v="Tradelift Trading Sdn Bhd"/>
    <x v="12"/>
    <x v="0"/>
    <s v="B21"/>
    <n v="51203.090000000004"/>
  </r>
  <r>
    <x v="197"/>
    <s v="Tradelift Trading Sdn Bhd"/>
    <x v="12"/>
    <x v="0"/>
    <s v="B21"/>
    <n v="45856.35"/>
  </r>
  <r>
    <x v="197"/>
    <s v="Tradelift Trading Sdn Bhd"/>
    <x v="12"/>
    <x v="0"/>
    <s v="23"/>
    <n v="629.6"/>
  </r>
  <r>
    <x v="198"/>
    <s v="Trump Ici Sdn Bhd"/>
    <x v="21"/>
    <x v="4"/>
    <s v="03"/>
    <n v="5749352.4100000001"/>
  </r>
  <r>
    <x v="198"/>
    <s v="Trump Ici Sdn Bhd"/>
    <x v="21"/>
    <x v="4"/>
    <s v="A1"/>
    <n v="1764614.98"/>
  </r>
  <r>
    <x v="198"/>
    <s v="Trump Ici Sdn Bhd"/>
    <x v="21"/>
    <x v="4"/>
    <s v="03"/>
    <n v="456839.93"/>
  </r>
  <r>
    <x v="198"/>
    <s v="Trump Ici Sdn Bhd"/>
    <x v="21"/>
    <x v="4"/>
    <s v="A1"/>
    <n v="245733.94"/>
  </r>
  <r>
    <x v="199"/>
    <s v="Trump Year Sdn Bhd"/>
    <x v="21"/>
    <x v="4"/>
    <s v="03"/>
    <n v="3682689.09"/>
  </r>
  <r>
    <x v="199"/>
    <s v="Trump Year Sdn Bhd"/>
    <x v="21"/>
    <x v="4"/>
    <s v="A1"/>
    <n v="1149377.23"/>
  </r>
  <r>
    <x v="199"/>
    <s v="Trump Year Sdn Bhd"/>
    <x v="21"/>
    <x v="4"/>
    <s v="B23"/>
    <n v="410000"/>
  </r>
  <r>
    <x v="199"/>
    <s v="Trump Year Sdn Bhd"/>
    <x v="21"/>
    <x v="4"/>
    <s v="A1"/>
    <n v="395434.21"/>
  </r>
  <r>
    <x v="199"/>
    <s v="Trump Year Sdn Bhd"/>
    <x v="21"/>
    <x v="4"/>
    <s v="A1"/>
    <n v="283612.98"/>
  </r>
  <r>
    <x v="199"/>
    <s v="Trump Year Sdn Bhd"/>
    <x v="21"/>
    <x v="4"/>
    <s v="B23"/>
    <n v="265840.86"/>
  </r>
  <r>
    <x v="199"/>
    <s v="Trump Year Sdn Bhd"/>
    <x v="21"/>
    <x v="4"/>
    <s v="03"/>
    <n v="237659.26"/>
  </r>
  <r>
    <x v="199"/>
    <s v="Trump Year Sdn Bhd"/>
    <x v="21"/>
    <x v="4"/>
    <s v="A1"/>
    <n v="171455.42"/>
  </r>
  <r>
    <x v="200"/>
    <s v="Ultimate Reserves Sdn Bhd"/>
    <x v="13"/>
    <x v="2"/>
    <s v="00"/>
    <n v="5836131.0800000001"/>
  </r>
  <r>
    <x v="200"/>
    <s v="Ultimate Reserves Sdn Bhd"/>
    <x v="13"/>
    <x v="2"/>
    <s v="03"/>
    <n v="3291986.93"/>
  </r>
  <r>
    <x v="200"/>
    <s v="Ultimate Reserves Sdn Bhd"/>
    <x v="13"/>
    <x v="2"/>
    <s v="03"/>
    <n v="3132454.59"/>
  </r>
  <r>
    <x v="201"/>
    <s v="Umibina (M) Sdn Bhd"/>
    <x v="8"/>
    <x v="1"/>
    <s v="03"/>
    <n v="14120"/>
  </r>
  <r>
    <x v="202"/>
    <s v="United Malaya Products Trading Corporat"/>
    <x v="4"/>
    <x v="3"/>
    <s v="S49"/>
    <n v="815687.94000000006"/>
  </r>
  <r>
    <x v="203"/>
    <s v="Victory Supply Sdn Bhd"/>
    <x v="14"/>
    <x v="5"/>
    <s v="03"/>
    <n v="30477001.649999999"/>
  </r>
  <r>
    <x v="204"/>
    <s v="Vivid Business Sdn Bhd"/>
    <x v="18"/>
    <x v="4"/>
    <s v="H77"/>
    <n v="1560000"/>
  </r>
  <r>
    <x v="204"/>
    <s v="Vivid Business Sdn Bhd"/>
    <x v="18"/>
    <x v="4"/>
    <s v="H77"/>
    <n v="1032000"/>
  </r>
  <r>
    <x v="204"/>
    <s v="Vivid Business Sdn Bhd"/>
    <x v="18"/>
    <x v="4"/>
    <s v="H77"/>
    <n v="157750"/>
  </r>
  <r>
    <x v="204"/>
    <s v="Vivid Business Sdn Bhd"/>
    <x v="21"/>
    <x v="4"/>
    <s v="00"/>
    <n v="107.19"/>
  </r>
  <r>
    <x v="204"/>
    <s v="Vivid Business Sdn Bhd"/>
    <x v="21"/>
    <x v="4"/>
    <s v="00"/>
    <n v="86.66"/>
  </r>
  <r>
    <x v="205"/>
    <s v="Warganet Sdn Bhd"/>
    <x v="11"/>
    <x v="5"/>
    <s v="H1"/>
    <n v="22603101.600000001"/>
  </r>
  <r>
    <x v="206"/>
    <s v="Warisan Mega Suria Sdn Bhd"/>
    <x v="21"/>
    <x v="4"/>
    <s v="B23"/>
    <n v="741396.81"/>
  </r>
  <r>
    <x v="206"/>
    <s v="Warisan Mega Suria Sdn Bhd"/>
    <x v="21"/>
    <x v="4"/>
    <s v="03"/>
    <n v="646263.44000000006"/>
  </r>
  <r>
    <x v="206"/>
    <s v="Warisan Mega Suria Sdn Bhd"/>
    <x v="21"/>
    <x v="4"/>
    <s v="B23"/>
    <n v="494856.82"/>
  </r>
  <r>
    <x v="206"/>
    <s v="Warisan Mega Suria Sdn Bhd"/>
    <x v="21"/>
    <x v="4"/>
    <s v="B23"/>
    <n v="385092.08"/>
  </r>
  <r>
    <x v="206"/>
    <s v="Warisan Mega Suria Sdn Bhd"/>
    <x v="21"/>
    <x v="4"/>
    <s v="B23"/>
    <n v="297227.78000000003"/>
  </r>
  <r>
    <x v="207"/>
    <s v="Wgm Plantations Sdn Bhd"/>
    <x v="3"/>
    <x v="2"/>
    <s v="A1"/>
    <n v="15434000"/>
  </r>
  <r>
    <x v="208"/>
    <s v="Winneria Sdn Bhd"/>
    <x v="21"/>
    <x v="4"/>
    <s v="H77"/>
    <n v="3422087.08"/>
  </r>
  <r>
    <x v="209"/>
    <s v="Winsome Gateway Sdn Bhd"/>
    <x v="4"/>
    <x v="3"/>
    <s v="A1"/>
    <n v="123188832.39"/>
  </r>
  <r>
    <x v="210"/>
    <s v="Wisma Rakyat Holdings Sdn Bhd"/>
    <x v="3"/>
    <x v="2"/>
    <s v="A1"/>
    <n v="3578893.52"/>
  </r>
  <r>
    <x v="210"/>
    <s v="Wisma Rakyat Holdings Sdn Bhd"/>
    <x v="3"/>
    <x v="2"/>
    <s v="B23"/>
    <n v="2624193.36"/>
  </r>
  <r>
    <x v="210"/>
    <s v="Wisma Rakyat Holdings Sdn Bhd"/>
    <x v="3"/>
    <x v="2"/>
    <s v="A1"/>
    <n v="1776271.79"/>
  </r>
  <r>
    <x v="210"/>
    <s v="Wisma Rakyat Holdings Sdn Bhd"/>
    <x v="3"/>
    <x v="2"/>
    <s v="A1"/>
    <n v="1733495.03"/>
  </r>
  <r>
    <x v="210"/>
    <s v="Wisma Rakyat Holdings Sdn Bhd"/>
    <x v="3"/>
    <x v="2"/>
    <s v="A1"/>
    <n v="1222524.6299999999"/>
  </r>
  <r>
    <x v="210"/>
    <s v="Wisma Rakyat Holdings Sdn Bhd (In Provis"/>
    <x v="3"/>
    <x v="2"/>
    <s v="03"/>
    <n v="2419136.54"/>
  </r>
  <r>
    <x v="211"/>
    <s v="Xin Guang Premier Corporation Sdn Bhd"/>
    <x v="0"/>
    <x v="0"/>
    <s v="H75"/>
    <n v="6245896.0099999998"/>
  </r>
  <r>
    <x v="211"/>
    <s v="Xin Guang Premier Corporation Sdn Bhd"/>
    <x v="0"/>
    <x v="0"/>
    <s v="T5"/>
    <n v="815222.91"/>
  </r>
  <r>
    <x v="212"/>
    <s v="Yick Hing Loong (Sabah) Sdn Bhd"/>
    <x v="3"/>
    <x v="2"/>
    <s v="69"/>
    <n v="989300.09"/>
  </r>
  <r>
    <x v="212"/>
    <s v="Yick Hing Loong (Sabah) Sdn Bhd"/>
    <x v="3"/>
    <x v="2"/>
    <s v="B22"/>
    <n v="650699.91"/>
  </r>
  <r>
    <x v="213"/>
    <s v="Yong Quan Distributor Sdn.Bhd."/>
    <x v="12"/>
    <x v="0"/>
    <s v="B23"/>
    <n v="3233053.4"/>
  </r>
  <r>
    <x v="213"/>
    <s v="Yong Quan Distributor Sdn.Bhd."/>
    <x v="12"/>
    <x v="0"/>
    <s v="A1"/>
    <n v="612460.49"/>
  </r>
  <r>
    <x v="214"/>
    <s v="Yusri Maju Sdn Bhd"/>
    <x v="7"/>
    <x v="4"/>
    <s v="00"/>
    <n v="563047.41"/>
  </r>
  <r>
    <x v="215"/>
    <s v="Zedcon Engineering (M) Sdn. Bhd."/>
    <x v="7"/>
    <x v="4"/>
    <s v="03"/>
    <n v="438983.97000000003"/>
  </r>
  <r>
    <x v="215"/>
    <s v="Zedcon Engineering (M) Sdn. Bhd."/>
    <x v="7"/>
    <x v="4"/>
    <s v="B22"/>
    <n v="430104.45"/>
  </r>
  <r>
    <x v="215"/>
    <s v="Zedcon Engineering (M) Sdn. Bhd."/>
    <x v="7"/>
    <x v="4"/>
    <s v="03"/>
    <n v="266150.88"/>
  </r>
  <r>
    <x v="215"/>
    <s v="Zedcon Engineering (M) Sdn. Bhd."/>
    <x v="7"/>
    <x v="4"/>
    <s v="H77"/>
    <n v="98472.89"/>
  </r>
  <r>
    <x v="215"/>
    <s v="Zedcon Engineering (M) Sdn. Bhd."/>
    <x v="7"/>
    <x v="4"/>
    <s v="H76"/>
    <n v="67982.03"/>
  </r>
  <r>
    <x v="216"/>
    <s v="Zhin Hin Plastic Manufacturer (M) Sb"/>
    <x v="0"/>
    <x v="0"/>
    <s v="00"/>
    <n v="67.37"/>
  </r>
  <r>
    <x v="217"/>
    <s v="Gagasan Joh Sdn Bhd "/>
    <x v="15"/>
    <x v="5"/>
    <s v="USDTL"/>
    <n v="0"/>
  </r>
  <r>
    <x v="64"/>
    <s v="Gagasan Sel Sdn Bhd "/>
    <x v="15"/>
    <x v="5"/>
    <s v="USDTL"/>
    <n v="0"/>
  </r>
  <r>
    <x v="169"/>
    <s v="Sigur Ros Sdn Bhd"/>
    <x v="24"/>
    <x v="5"/>
    <s v="USDTL"/>
    <n v="44779902.479999997"/>
  </r>
  <r>
    <x v="169"/>
    <s v="Sigur Ros Sdn Bhd"/>
    <x v="24"/>
    <x v="5"/>
    <s v="USDTL"/>
    <n v="83834656.840000004"/>
  </r>
  <r>
    <x v="169"/>
    <s v="Sigur Ros Sdn Bhd"/>
    <x v="24"/>
    <x v="5"/>
    <s v="USDTL"/>
    <n v="22257342.68"/>
  </r>
  <r>
    <x v="169"/>
    <s v="Sigur Ros Sdn Bhd"/>
    <x v="24"/>
    <x v="5"/>
    <s v="USDTL"/>
    <n v="42005359.84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65" firstHeaderRow="1" firstDataRow="1" firstDataCol="1"/>
  <pivotFields count="6">
    <pivotField axis="axisRow" showAll="0">
      <items count="219">
        <item x="179"/>
        <item x="111"/>
        <item x="99"/>
        <item x="188"/>
        <item x="13"/>
        <item x="22"/>
        <item x="150"/>
        <item x="95"/>
        <item x="180"/>
        <item x="152"/>
        <item x="83"/>
        <item x="189"/>
        <item x="71"/>
        <item x="155"/>
        <item x="176"/>
        <item x="86"/>
        <item x="194"/>
        <item x="108"/>
        <item x="153"/>
        <item x="58"/>
        <item x="138"/>
        <item x="201"/>
        <item x="60"/>
        <item x="3"/>
        <item x="126"/>
        <item x="78"/>
        <item x="216"/>
        <item x="46"/>
        <item x="129"/>
        <item x="32"/>
        <item x="130"/>
        <item x="103"/>
        <item x="128"/>
        <item x="31"/>
        <item x="79"/>
        <item x="119"/>
        <item x="109"/>
        <item x="127"/>
        <item x="37"/>
        <item x="122"/>
        <item x="85"/>
        <item x="193"/>
        <item x="21"/>
        <item x="38"/>
        <item x="27"/>
        <item x="0"/>
        <item x="88"/>
        <item x="181"/>
        <item x="77"/>
        <item x="133"/>
        <item x="132"/>
        <item x="62"/>
        <item x="49"/>
        <item x="59"/>
        <item x="186"/>
        <item x="144"/>
        <item x="74"/>
        <item x="4"/>
        <item x="204"/>
        <item x="192"/>
        <item x="56"/>
        <item x="175"/>
        <item x="19"/>
        <item x="200"/>
        <item x="35"/>
        <item x="10"/>
        <item x="55"/>
        <item x="45"/>
        <item x="82"/>
        <item x="53"/>
        <item x="143"/>
        <item x="90"/>
        <item x="197"/>
        <item x="113"/>
        <item x="137"/>
        <item x="210"/>
        <item x="93"/>
        <item x="172"/>
        <item x="12"/>
        <item x="28"/>
        <item x="42"/>
        <item x="34"/>
        <item x="1"/>
        <item x="136"/>
        <item x="169"/>
        <item x="16"/>
        <item x="96"/>
        <item x="80"/>
        <item x="50"/>
        <item x="142"/>
        <item x="184"/>
        <item x="100"/>
        <item x="196"/>
        <item x="2"/>
        <item x="18"/>
        <item x="203"/>
        <item x="30"/>
        <item x="212"/>
        <item x="73"/>
        <item x="154"/>
        <item x="157"/>
        <item x="76"/>
        <item x="68"/>
        <item x="97"/>
        <item x="164"/>
        <item x="70"/>
        <item x="63"/>
        <item x="105"/>
        <item x="20"/>
        <item x="69"/>
        <item x="170"/>
        <item x="112"/>
        <item x="160"/>
        <item x="65"/>
        <item x="167"/>
        <item x="75"/>
        <item x="48"/>
        <item x="47"/>
        <item x="140"/>
        <item x="163"/>
        <item x="39"/>
        <item x="33"/>
        <item x="206"/>
        <item x="107"/>
        <item x="187"/>
        <item x="121"/>
        <item x="208"/>
        <item x="64"/>
        <item x="217"/>
        <item x="145"/>
        <item x="177"/>
        <item x="166"/>
        <item x="199"/>
        <item x="159"/>
        <item x="125"/>
        <item x="92"/>
        <item x="213"/>
        <item x="44"/>
        <item x="215"/>
        <item x="191"/>
        <item x="120"/>
        <item x="17"/>
        <item x="25"/>
        <item x="6"/>
        <item x="131"/>
        <item x="134"/>
        <item x="41"/>
        <item x="57"/>
        <item x="84"/>
        <item x="54"/>
        <item x="162"/>
        <item x="91"/>
        <item x="146"/>
        <item x="81"/>
        <item x="116"/>
        <item x="161"/>
        <item x="185"/>
        <item x="178"/>
        <item x="182"/>
        <item x="124"/>
        <item x="158"/>
        <item x="198"/>
        <item x="72"/>
        <item x="135"/>
        <item x="183"/>
        <item x="106"/>
        <item x="61"/>
        <item x="211"/>
        <item x="110"/>
        <item x="9"/>
        <item x="87"/>
        <item x="23"/>
        <item x="51"/>
        <item x="24"/>
        <item x="171"/>
        <item x="114"/>
        <item x="141"/>
        <item x="147"/>
        <item x="190"/>
        <item x="104"/>
        <item x="195"/>
        <item x="52"/>
        <item x="98"/>
        <item x="148"/>
        <item x="165"/>
        <item x="205"/>
        <item x="26"/>
        <item x="118"/>
        <item x="14"/>
        <item x="214"/>
        <item x="43"/>
        <item x="207"/>
        <item x="102"/>
        <item x="149"/>
        <item x="94"/>
        <item x="89"/>
        <item x="29"/>
        <item x="67"/>
        <item x="36"/>
        <item x="174"/>
        <item x="8"/>
        <item x="123"/>
        <item x="173"/>
        <item x="168"/>
        <item x="156"/>
        <item x="115"/>
        <item x="139"/>
        <item x="202"/>
        <item x="40"/>
        <item x="151"/>
        <item x="66"/>
        <item x="11"/>
        <item x="209"/>
        <item x="117"/>
        <item x="7"/>
        <item x="15"/>
        <item x="101"/>
        <item x="5"/>
        <item t="default"/>
      </items>
    </pivotField>
    <pivotField showAll="0"/>
    <pivotField axis="axisRow" showAll="0">
      <items count="32">
        <item x="1"/>
        <item x="4"/>
        <item x="12"/>
        <item x="16"/>
        <item x="9"/>
        <item x="20"/>
        <item x="0"/>
        <item x="29"/>
        <item x="3"/>
        <item x="21"/>
        <item x="14"/>
        <item x="7"/>
        <item x="6"/>
        <item x="18"/>
        <item x="22"/>
        <item x="23"/>
        <item x="28"/>
        <item x="17"/>
        <item x="26"/>
        <item x="8"/>
        <item x="11"/>
        <item x="2"/>
        <item x="19"/>
        <item x="5"/>
        <item x="30"/>
        <item x="24"/>
        <item x="10"/>
        <item x="15"/>
        <item x="27"/>
        <item x="13"/>
        <item x="25"/>
        <item t="default"/>
      </items>
    </pivotField>
    <pivotField axis="axisRow" showAll="0">
      <items count="9">
        <item x="3"/>
        <item x="5"/>
        <item x="0"/>
        <item x="1"/>
        <item x="6"/>
        <item x="4"/>
        <item x="2"/>
        <item x="7"/>
        <item t="default"/>
      </items>
    </pivotField>
    <pivotField showAll="0"/>
    <pivotField numFmtId="165" showAll="0"/>
  </pivotFields>
  <rowFields count="3">
    <field x="3"/>
    <field x="2"/>
    <field x="0"/>
  </rowFields>
  <rowItems count="262">
    <i>
      <x/>
    </i>
    <i r="1">
      <x v="1"/>
    </i>
    <i r="2">
      <x v="1"/>
    </i>
    <i r="2">
      <x v="12"/>
    </i>
    <i r="2">
      <x v="17"/>
    </i>
    <i r="2">
      <x v="19"/>
    </i>
    <i r="2">
      <x v="41"/>
    </i>
    <i r="2">
      <x v="54"/>
    </i>
    <i r="2">
      <x v="65"/>
    </i>
    <i r="2">
      <x v="73"/>
    </i>
    <i r="2">
      <x v="101"/>
    </i>
    <i r="2">
      <x v="192"/>
    </i>
    <i r="2">
      <x v="207"/>
    </i>
    <i r="2">
      <x v="212"/>
    </i>
    <i r="2">
      <x v="213"/>
    </i>
    <i r="2">
      <x v="217"/>
    </i>
    <i r="1">
      <x v="4"/>
    </i>
    <i r="2">
      <x v="9"/>
    </i>
    <i r="2">
      <x v="16"/>
    </i>
    <i r="2">
      <x v="49"/>
    </i>
    <i r="2">
      <x v="69"/>
    </i>
    <i r="2">
      <x v="78"/>
    </i>
    <i r="2">
      <x v="125"/>
    </i>
    <i r="2">
      <x v="144"/>
    </i>
    <i r="2">
      <x v="155"/>
    </i>
    <i r="2">
      <x v="176"/>
    </i>
    <i r="1">
      <x v="5"/>
    </i>
    <i r="2">
      <x v="39"/>
    </i>
    <i r="2">
      <x v="71"/>
    </i>
    <i r="2">
      <x v="81"/>
    </i>
    <i r="2">
      <x v="113"/>
    </i>
    <i r="2">
      <x v="124"/>
    </i>
    <i r="2">
      <x v="133"/>
    </i>
    <i r="2">
      <x v="154"/>
    </i>
    <i r="1">
      <x v="23"/>
    </i>
    <i r="2">
      <x v="74"/>
    </i>
    <i r="2">
      <x v="87"/>
    </i>
    <i r="2">
      <x v="143"/>
    </i>
    <i r="2">
      <x v="150"/>
    </i>
    <i>
      <x v="1"/>
    </i>
    <i r="1">
      <x v="7"/>
    </i>
    <i r="2">
      <x v="13"/>
    </i>
    <i r="1">
      <x v="10"/>
    </i>
    <i r="2">
      <x v="5"/>
    </i>
    <i r="2">
      <x v="95"/>
    </i>
    <i r="2">
      <x v="119"/>
    </i>
    <i r="1">
      <x v="20"/>
    </i>
    <i r="2">
      <x v="42"/>
    </i>
    <i r="2">
      <x v="51"/>
    </i>
    <i r="2">
      <x v="83"/>
    </i>
    <i r="2">
      <x v="141"/>
    </i>
    <i r="2">
      <x v="185"/>
    </i>
    <i r="2">
      <x v="205"/>
    </i>
    <i r="1">
      <x v="24"/>
    </i>
    <i r="2">
      <x v="199"/>
    </i>
    <i r="1">
      <x v="25"/>
    </i>
    <i r="2">
      <x v="22"/>
    </i>
    <i r="2">
      <x v="35"/>
    </i>
    <i r="2">
      <x v="84"/>
    </i>
    <i r="2">
      <x v="89"/>
    </i>
    <i r="2">
      <x v="162"/>
    </i>
    <i r="1">
      <x v="26"/>
    </i>
    <i r="2">
      <x v="215"/>
    </i>
    <i r="1">
      <x v="27"/>
    </i>
    <i r="2">
      <x v="10"/>
    </i>
    <i r="2">
      <x v="48"/>
    </i>
    <i r="2">
      <x v="68"/>
    </i>
    <i r="2">
      <x v="105"/>
    </i>
    <i r="2">
      <x v="106"/>
    </i>
    <i r="2">
      <x v="123"/>
    </i>
    <i r="2">
      <x v="127"/>
    </i>
    <i r="2">
      <x v="128"/>
    </i>
    <i r="2">
      <x v="137"/>
    </i>
    <i r="2">
      <x v="148"/>
    </i>
    <i r="2">
      <x v="173"/>
    </i>
    <i r="2">
      <x v="174"/>
    </i>
    <i r="2">
      <x v="204"/>
    </i>
    <i>
      <x v="2"/>
    </i>
    <i r="1">
      <x v="2"/>
    </i>
    <i r="2">
      <x v="61"/>
    </i>
    <i r="2">
      <x v="72"/>
    </i>
    <i r="2">
      <x v="80"/>
    </i>
    <i r="2">
      <x v="90"/>
    </i>
    <i r="2">
      <x v="92"/>
    </i>
    <i r="2">
      <x v="94"/>
    </i>
    <i r="2">
      <x v="130"/>
    </i>
    <i r="2">
      <x v="136"/>
    </i>
    <i r="2">
      <x v="139"/>
    </i>
    <i r="2">
      <x v="145"/>
    </i>
    <i r="2">
      <x v="147"/>
    </i>
    <i r="2">
      <x v="151"/>
    </i>
    <i r="2">
      <x v="163"/>
    </i>
    <i r="2">
      <x v="165"/>
    </i>
    <i r="2">
      <x v="177"/>
    </i>
    <i r="2">
      <x v="178"/>
    </i>
    <i r="2">
      <x v="184"/>
    </i>
    <i r="2">
      <x v="194"/>
    </i>
    <i r="1">
      <x v="6"/>
    </i>
    <i r="2">
      <x v="6"/>
    </i>
    <i r="2">
      <x v="14"/>
    </i>
    <i r="2">
      <x v="23"/>
    </i>
    <i r="2">
      <x v="26"/>
    </i>
    <i r="2">
      <x v="45"/>
    </i>
    <i r="2">
      <x v="53"/>
    </i>
    <i r="2">
      <x v="60"/>
    </i>
    <i r="2">
      <x v="79"/>
    </i>
    <i r="2">
      <x v="80"/>
    </i>
    <i r="2">
      <x v="90"/>
    </i>
    <i r="2">
      <x v="140"/>
    </i>
    <i r="2">
      <x v="166"/>
    </i>
    <i r="2">
      <x v="167"/>
    </i>
    <i r="2">
      <x v="188"/>
    </i>
    <i r="2">
      <x v="208"/>
    </i>
    <i r="2">
      <x v="216"/>
    </i>
    <i r="1">
      <x v="15"/>
    </i>
    <i r="2">
      <x v="52"/>
    </i>
    <i r="1">
      <x v="18"/>
    </i>
    <i r="2">
      <x v="25"/>
    </i>
    <i r="2">
      <x v="111"/>
    </i>
    <i r="2">
      <x v="157"/>
    </i>
    <i>
      <x v="3"/>
    </i>
    <i r="1">
      <x/>
    </i>
    <i r="2">
      <x v="7"/>
    </i>
    <i r="2">
      <x v="24"/>
    </i>
    <i r="2">
      <x v="34"/>
    </i>
    <i r="2">
      <x v="82"/>
    </i>
    <i r="2">
      <x v="86"/>
    </i>
    <i r="2">
      <x v="109"/>
    </i>
    <i r="2">
      <x v="110"/>
    </i>
    <i r="2">
      <x v="121"/>
    </i>
    <i r="2">
      <x v="201"/>
    </i>
    <i r="2">
      <x v="202"/>
    </i>
    <i r="2">
      <x v="214"/>
    </i>
    <i r="1">
      <x v="19"/>
    </i>
    <i r="2">
      <x v="3"/>
    </i>
    <i r="2">
      <x v="15"/>
    </i>
    <i r="2">
      <x v="21"/>
    </i>
    <i r="2">
      <x v="46"/>
    </i>
    <i r="2">
      <x v="170"/>
    </i>
    <i r="2">
      <x v="171"/>
    </i>
    <i r="2">
      <x v="203"/>
    </i>
    <i r="2">
      <x v="211"/>
    </i>
    <i r="1">
      <x v="21"/>
    </i>
    <i r="2">
      <x v="93"/>
    </i>
    <i r="2">
      <x v="114"/>
    </i>
    <i r="2">
      <x v="175"/>
    </i>
    <i r="2">
      <x v="181"/>
    </i>
    <i r="2">
      <x v="190"/>
    </i>
    <i r="2">
      <x v="195"/>
    </i>
    <i r="2">
      <x v="197"/>
    </i>
    <i r="1">
      <x v="28"/>
    </i>
    <i r="2">
      <x v="2"/>
    </i>
    <i>
      <x v="4"/>
    </i>
    <i r="1">
      <x v="3"/>
    </i>
    <i r="2">
      <x v="2"/>
    </i>
    <i r="2">
      <x v="31"/>
    </i>
    <i r="2">
      <x v="55"/>
    </i>
    <i r="2">
      <x v="70"/>
    </i>
    <i r="2">
      <x v="100"/>
    </i>
    <i r="2">
      <x v="115"/>
    </i>
    <i r="2">
      <x v="116"/>
    </i>
    <i r="2">
      <x v="118"/>
    </i>
    <i r="2">
      <x v="142"/>
    </i>
    <i r="2">
      <x v="153"/>
    </i>
    <i r="2">
      <x v="172"/>
    </i>
    <i r="2">
      <x v="198"/>
    </i>
    <i r="2">
      <x v="206"/>
    </i>
    <i r="2">
      <x v="209"/>
    </i>
    <i r="1">
      <x v="30"/>
    </i>
    <i r="2">
      <x v="102"/>
    </i>
    <i r="2">
      <x v="182"/>
    </i>
    <i>
      <x v="5"/>
    </i>
    <i r="1">
      <x v="9"/>
    </i>
    <i r="2">
      <x v="11"/>
    </i>
    <i r="2">
      <x v="58"/>
    </i>
    <i r="2">
      <x v="64"/>
    </i>
    <i r="2">
      <x v="107"/>
    </i>
    <i r="2">
      <x v="122"/>
    </i>
    <i r="2">
      <x v="126"/>
    </i>
    <i r="2">
      <x v="132"/>
    </i>
    <i r="2">
      <x v="146"/>
    </i>
    <i r="2">
      <x v="161"/>
    </i>
    <i r="2">
      <x v="180"/>
    </i>
    <i r="1">
      <x v="11"/>
    </i>
    <i r="2">
      <x v="38"/>
    </i>
    <i r="2">
      <x v="43"/>
    </i>
    <i r="2">
      <x v="56"/>
    </i>
    <i r="2">
      <x v="76"/>
    </i>
    <i r="2">
      <x v="88"/>
    </i>
    <i r="2">
      <x v="91"/>
    </i>
    <i r="2">
      <x v="120"/>
    </i>
    <i r="2">
      <x v="135"/>
    </i>
    <i r="2">
      <x v="138"/>
    </i>
    <i r="2">
      <x v="149"/>
    </i>
    <i r="2">
      <x v="169"/>
    </i>
    <i r="2">
      <x v="189"/>
    </i>
    <i r="1">
      <x v="12"/>
    </i>
    <i r="2">
      <x/>
    </i>
    <i r="2">
      <x v="4"/>
    </i>
    <i r="2">
      <x v="28"/>
    </i>
    <i r="2">
      <x v="30"/>
    </i>
    <i r="2">
      <x v="32"/>
    </i>
    <i r="2">
      <x v="59"/>
    </i>
    <i r="2">
      <x v="66"/>
    </i>
    <i r="2">
      <x v="164"/>
    </i>
    <i r="2">
      <x v="200"/>
    </i>
    <i r="1">
      <x v="13"/>
    </i>
    <i r="2">
      <x v="27"/>
    </i>
    <i r="2">
      <x v="33"/>
    </i>
    <i r="2">
      <x v="47"/>
    </i>
    <i r="2">
      <x v="58"/>
    </i>
    <i r="2">
      <x v="77"/>
    </i>
    <i r="2">
      <x v="96"/>
    </i>
    <i r="2">
      <x v="196"/>
    </i>
    <i r="1">
      <x v="16"/>
    </i>
    <i r="2">
      <x v="99"/>
    </i>
    <i r="2">
      <x v="134"/>
    </i>
    <i r="2">
      <x v="159"/>
    </i>
    <i>
      <x v="6"/>
    </i>
    <i r="1">
      <x v="8"/>
    </i>
    <i r="2">
      <x v="8"/>
    </i>
    <i r="2">
      <x v="18"/>
    </i>
    <i r="2">
      <x v="20"/>
    </i>
    <i r="2">
      <x v="37"/>
    </i>
    <i r="2">
      <x v="40"/>
    </i>
    <i r="2">
      <x v="57"/>
    </i>
    <i r="2">
      <x v="62"/>
    </i>
    <i r="2">
      <x v="75"/>
    </i>
    <i r="2">
      <x v="85"/>
    </i>
    <i r="2">
      <x v="97"/>
    </i>
    <i r="2">
      <x v="98"/>
    </i>
    <i r="2">
      <x v="112"/>
    </i>
    <i r="2">
      <x v="129"/>
    </i>
    <i r="2">
      <x v="152"/>
    </i>
    <i r="2">
      <x v="179"/>
    </i>
    <i r="2">
      <x v="186"/>
    </i>
    <i r="2">
      <x v="187"/>
    </i>
    <i r="2">
      <x v="191"/>
    </i>
    <i r="2">
      <x v="193"/>
    </i>
    <i r="2">
      <x v="210"/>
    </i>
    <i r="1">
      <x v="22"/>
    </i>
    <i r="2">
      <x v="29"/>
    </i>
    <i r="2">
      <x v="103"/>
    </i>
    <i r="2">
      <x v="104"/>
    </i>
    <i r="2">
      <x v="183"/>
    </i>
    <i r="1">
      <x v="29"/>
    </i>
    <i r="2">
      <x v="63"/>
    </i>
    <i r="2">
      <x v="108"/>
    </i>
    <i r="2">
      <x v="117"/>
    </i>
    <i r="2">
      <x v="131"/>
    </i>
    <i r="2">
      <x v="156"/>
    </i>
    <i r="2">
      <x v="158"/>
    </i>
    <i r="2">
      <x v="160"/>
    </i>
    <i r="2">
      <x v="168"/>
    </i>
    <i>
      <x v="7"/>
    </i>
    <i r="1">
      <x v="14"/>
    </i>
    <i r="2">
      <x v="36"/>
    </i>
    <i r="2">
      <x v="67"/>
    </i>
    <i r="1">
      <x v="17"/>
    </i>
    <i r="2">
      <x v="44"/>
    </i>
    <i r="2">
      <x v="5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  <pageSetUpPr fitToPage="1"/>
  </sheetPr>
  <dimension ref="A1:U51"/>
  <sheetViews>
    <sheetView zoomScaleNormal="100" zoomScaleSheetLayoutView="100" workbookViewId="0">
      <pane xSplit="2" ySplit="5" topLeftCell="G33" activePane="bottomRight" state="frozen"/>
      <selection activeCell="B62" sqref="B62"/>
      <selection pane="topRight" activeCell="B62" sqref="B62"/>
      <selection pane="bottomLeft" activeCell="B62" sqref="B62"/>
      <selection pane="bottomRight" activeCell="B37" sqref="B37"/>
    </sheetView>
  </sheetViews>
  <sheetFormatPr defaultRowHeight="15" outlineLevelRow="1" x14ac:dyDescent="0.25"/>
  <cols>
    <col min="1" max="1" width="8.7109375" style="20" customWidth="1"/>
    <col min="2" max="2" width="25.7109375" style="25" customWidth="1"/>
    <col min="3" max="3" width="9.7109375" style="22" customWidth="1"/>
    <col min="4" max="4" width="9.7109375" style="23" customWidth="1"/>
    <col min="5" max="5" width="9.7109375" style="22" customWidth="1"/>
    <col min="6" max="6" width="9.7109375" style="23" customWidth="1"/>
    <col min="7" max="7" width="9.7109375" style="22" customWidth="1"/>
    <col min="8" max="8" width="9.7109375" style="23" customWidth="1"/>
    <col min="9" max="9" width="9.7109375" style="22" customWidth="1"/>
    <col min="10" max="10" width="9.7109375" style="23" customWidth="1"/>
    <col min="11" max="11" width="9.7109375" style="22" customWidth="1"/>
    <col min="12" max="14" width="9.7109375" style="24" customWidth="1"/>
    <col min="15" max="15" width="14.85546875" style="22" bestFit="1" customWidth="1"/>
    <col min="16" max="16" width="9.140625" style="25" customWidth="1"/>
    <col min="17" max="18" width="12" style="25" customWidth="1"/>
  </cols>
  <sheetData>
    <row r="1" spans="1:21" ht="13.15" customHeight="1" x14ac:dyDescent="0.25">
      <c r="B1" s="21" t="s">
        <v>80</v>
      </c>
      <c r="G1" s="187">
        <f>[2]DEC20!E1</f>
        <v>44166</v>
      </c>
      <c r="H1" s="188"/>
      <c r="Q1" s="179" t="s">
        <v>81</v>
      </c>
      <c r="R1" s="179" t="s">
        <v>81</v>
      </c>
    </row>
    <row r="2" spans="1:21" x14ac:dyDescent="0.25">
      <c r="Q2" s="180"/>
      <c r="R2" s="180"/>
    </row>
    <row r="3" spans="1:21" s="60" customFormat="1" ht="12.75" x14ac:dyDescent="0.2">
      <c r="A3" s="26">
        <v>1</v>
      </c>
      <c r="B3" s="26">
        <f>A3+1</f>
        <v>2</v>
      </c>
      <c r="C3" s="26">
        <f t="shared" ref="C3:O3" si="0">B3+1</f>
        <v>3</v>
      </c>
      <c r="D3" s="26">
        <f t="shared" si="0"/>
        <v>4</v>
      </c>
      <c r="E3" s="26">
        <f t="shared" si="0"/>
        <v>5</v>
      </c>
      <c r="F3" s="26">
        <f t="shared" si="0"/>
        <v>6</v>
      </c>
      <c r="G3" s="26">
        <f t="shared" si="0"/>
        <v>7</v>
      </c>
      <c r="H3" s="26">
        <f t="shared" si="0"/>
        <v>8</v>
      </c>
      <c r="I3" s="26">
        <f t="shared" si="0"/>
        <v>9</v>
      </c>
      <c r="J3" s="26">
        <f t="shared" si="0"/>
        <v>10</v>
      </c>
      <c r="K3" s="26" t="e">
        <f>#REF!+1</f>
        <v>#REF!</v>
      </c>
      <c r="L3" s="26" t="e">
        <f t="shared" si="0"/>
        <v>#REF!</v>
      </c>
      <c r="M3" s="26" t="e">
        <f t="shared" si="0"/>
        <v>#REF!</v>
      </c>
      <c r="N3" s="26" t="e">
        <f t="shared" si="0"/>
        <v>#REF!</v>
      </c>
      <c r="O3" s="26" t="e">
        <f t="shared" si="0"/>
        <v>#REF!</v>
      </c>
      <c r="P3" s="27"/>
      <c r="Q3" s="28">
        <v>12</v>
      </c>
      <c r="R3" s="29"/>
    </row>
    <row r="4" spans="1:21" s="33" customFormat="1" ht="12.75" customHeight="1" x14ac:dyDescent="0.25">
      <c r="A4" s="181" t="s">
        <v>46</v>
      </c>
      <c r="B4" s="183" t="s">
        <v>82</v>
      </c>
      <c r="C4" s="185" t="s">
        <v>83</v>
      </c>
      <c r="D4" s="186"/>
      <c r="E4" s="185" t="s">
        <v>84</v>
      </c>
      <c r="F4" s="186"/>
      <c r="G4" s="185" t="s">
        <v>85</v>
      </c>
      <c r="H4" s="186"/>
      <c r="I4" s="185" t="s">
        <v>86</v>
      </c>
      <c r="J4" s="186"/>
      <c r="K4" s="189" t="s">
        <v>87</v>
      </c>
      <c r="L4" s="190"/>
      <c r="M4" s="185" t="s">
        <v>88</v>
      </c>
      <c r="N4" s="186"/>
      <c r="O4" s="30" t="s">
        <v>89</v>
      </c>
      <c r="P4" s="31"/>
      <c r="Q4" s="32" t="s">
        <v>826</v>
      </c>
      <c r="R4" s="32" t="s">
        <v>150</v>
      </c>
    </row>
    <row r="5" spans="1:21" s="39" customFormat="1" x14ac:dyDescent="0.25">
      <c r="A5" s="182"/>
      <c r="B5" s="184"/>
      <c r="C5" s="34" t="s">
        <v>90</v>
      </c>
      <c r="D5" s="35" t="s">
        <v>91</v>
      </c>
      <c r="E5" s="34" t="s">
        <v>90</v>
      </c>
      <c r="F5" s="35" t="s">
        <v>91</v>
      </c>
      <c r="G5" s="34" t="s">
        <v>90</v>
      </c>
      <c r="H5" s="35" t="s">
        <v>92</v>
      </c>
      <c r="I5" s="34" t="s">
        <v>90</v>
      </c>
      <c r="J5" s="35" t="s">
        <v>92</v>
      </c>
      <c r="K5" s="34" t="s">
        <v>90</v>
      </c>
      <c r="L5" s="35" t="s">
        <v>93</v>
      </c>
      <c r="M5" s="36" t="s">
        <v>87</v>
      </c>
      <c r="N5" s="36" t="s">
        <v>94</v>
      </c>
      <c r="O5" s="34" t="s">
        <v>90</v>
      </c>
      <c r="P5" s="37"/>
      <c r="Q5" s="38" t="s">
        <v>90</v>
      </c>
      <c r="R5" s="38" t="s">
        <v>90</v>
      </c>
    </row>
    <row r="6" spans="1:21" outlineLevel="1" x14ac:dyDescent="0.25">
      <c r="A6" s="40" t="s">
        <v>95</v>
      </c>
      <c r="B6" s="74" t="s">
        <v>11</v>
      </c>
      <c r="C6" s="41">
        <f>[2]NOV20!D6</f>
        <v>0</v>
      </c>
      <c r="D6" s="42">
        <f t="shared" ref="D6:D46" si="1">C6/($O6)</f>
        <v>0</v>
      </c>
      <c r="E6" s="41">
        <f>[2]NOV20!F6</f>
        <v>0</v>
      </c>
      <c r="F6" s="42">
        <f t="shared" ref="F6:F46" si="2">E6/($O6)</f>
        <v>0</v>
      </c>
      <c r="G6" s="41">
        <f>[2]DEC20!H6</f>
        <v>0</v>
      </c>
      <c r="H6" s="42">
        <f>G6/(Q6+R6)</f>
        <v>0</v>
      </c>
      <c r="I6" s="41">
        <f>[2]DEC20!J6</f>
        <v>0.44899929999999999</v>
      </c>
      <c r="J6" s="42">
        <f t="shared" ref="J6:J46" si="3">I6*12/$Q$3/(Q6+R6)</f>
        <v>1.7213722983895163E-4</v>
      </c>
      <c r="K6" s="41">
        <f>[2]DEC20!L6</f>
        <v>35.12088722</v>
      </c>
      <c r="L6" s="42">
        <f t="shared" ref="L6:L46" si="4">(K6+M6)/(O6+N6)</f>
        <v>1.1814573047170056E-2</v>
      </c>
      <c r="M6" s="41">
        <f>[2]DEC20!M6</f>
        <v>-4.1851121500000001</v>
      </c>
      <c r="N6" s="41">
        <f>[2]DEC20!N6</f>
        <v>-3.1639375500000009</v>
      </c>
      <c r="O6" s="41">
        <f>[2]DEC20!P6</f>
        <v>2621.6060045199988</v>
      </c>
      <c r="Q6" s="43">
        <f>U6/1000</f>
        <v>2610.5091605900002</v>
      </c>
      <c r="R6" s="43">
        <v>-2.1292045509999999</v>
      </c>
      <c r="S6" s="61"/>
      <c r="T6" t="s">
        <v>57</v>
      </c>
      <c r="U6">
        <v>2610509.16059</v>
      </c>
    </row>
    <row r="7" spans="1:21" outlineLevel="1" x14ac:dyDescent="0.25">
      <c r="A7" s="40" t="s">
        <v>96</v>
      </c>
      <c r="B7" s="74" t="s">
        <v>33</v>
      </c>
      <c r="C7" s="41">
        <f>[2]NOV20!D7</f>
        <v>0</v>
      </c>
      <c r="D7" s="42">
        <f t="shared" si="1"/>
        <v>0</v>
      </c>
      <c r="E7" s="41">
        <f>[2]NOV20!F7</f>
        <v>0</v>
      </c>
      <c r="F7" s="42">
        <f t="shared" si="2"/>
        <v>0</v>
      </c>
      <c r="G7" s="41">
        <f>[2]DEC20!H7</f>
        <v>0</v>
      </c>
      <c r="H7" s="42">
        <f t="shared" ref="H7:H46" si="5">G7/(Q7+R7)</f>
        <v>0</v>
      </c>
      <c r="I7" s="41">
        <f>[2]DEC20!J7</f>
        <v>0</v>
      </c>
      <c r="J7" s="44">
        <f t="shared" si="3"/>
        <v>0</v>
      </c>
      <c r="K7" s="41">
        <f>[2]DEC20!L7</f>
        <v>36.846761699999995</v>
      </c>
      <c r="L7" s="44">
        <f t="shared" si="4"/>
        <v>1.8118275306832649E-2</v>
      </c>
      <c r="M7" s="41">
        <f>[2]DEC20!M7</f>
        <v>-3.1562307340000006</v>
      </c>
      <c r="N7" s="41">
        <f>[2]DEC20!N7</f>
        <v>-3.0050241340000001</v>
      </c>
      <c r="O7" s="41">
        <f>[2]DEC20!P7</f>
        <v>1862.4828384099999</v>
      </c>
      <c r="Q7" s="43">
        <f>U7/1000</f>
        <v>1690.1266532100005</v>
      </c>
      <c r="R7" s="43">
        <v>-1.523909757</v>
      </c>
      <c r="S7" s="61"/>
      <c r="T7" t="s">
        <v>97</v>
      </c>
      <c r="U7">
        <v>1690126.6532100006</v>
      </c>
    </row>
    <row r="8" spans="1:21" outlineLevel="1" x14ac:dyDescent="0.25">
      <c r="A8" s="40" t="s">
        <v>98</v>
      </c>
      <c r="B8" s="74" t="s">
        <v>25</v>
      </c>
      <c r="C8" s="41">
        <f>[2]NOV20!D8</f>
        <v>0</v>
      </c>
      <c r="D8" s="42">
        <f t="shared" si="1"/>
        <v>0</v>
      </c>
      <c r="E8" s="41">
        <f>[2]NOV20!F8</f>
        <v>0</v>
      </c>
      <c r="F8" s="42">
        <f t="shared" si="2"/>
        <v>0</v>
      </c>
      <c r="G8" s="41">
        <f>[2]DEC20!H8</f>
        <v>6.6946449999999991E-2</v>
      </c>
      <c r="H8" s="42">
        <f t="shared" si="5"/>
        <v>4.6695157292598833E-5</v>
      </c>
      <c r="I8" s="41">
        <f>[2]DEC20!J8</f>
        <v>22.249878129999999</v>
      </c>
      <c r="J8" s="44">
        <f t="shared" si="3"/>
        <v>1.5519292793292325E-2</v>
      </c>
      <c r="K8" s="41">
        <f>[2]DEC20!L8</f>
        <v>92.597245460000011</v>
      </c>
      <c r="L8" s="44">
        <f t="shared" si="4"/>
        <v>4.3687336783133891E-2</v>
      </c>
      <c r="M8" s="41">
        <f>[2]DEC20!M8</f>
        <v>-6.9481090310000013</v>
      </c>
      <c r="N8" s="41">
        <f>[2]DEC20!N8</f>
        <v>-6.8902369710000029</v>
      </c>
      <c r="O8" s="41">
        <f>[2]DEC20!P8</f>
        <v>1967.3928158799999</v>
      </c>
      <c r="Q8" s="43">
        <f>U8/1000</f>
        <v>1437.3253393099999</v>
      </c>
      <c r="R8" s="43">
        <v>-3.633841485</v>
      </c>
      <c r="S8" s="61"/>
      <c r="T8" t="s">
        <v>54</v>
      </c>
      <c r="U8">
        <v>1437325.33931</v>
      </c>
    </row>
    <row r="9" spans="1:21" s="48" customFormat="1" x14ac:dyDescent="0.25">
      <c r="A9" s="45" t="s">
        <v>12</v>
      </c>
      <c r="B9" s="75" t="s">
        <v>99</v>
      </c>
      <c r="C9" s="46">
        <f>SUM(C6:C8)</f>
        <v>0</v>
      </c>
      <c r="D9" s="47">
        <f t="shared" si="1"/>
        <v>0</v>
      </c>
      <c r="E9" s="46">
        <f>SUM(E6:E8)</f>
        <v>0</v>
      </c>
      <c r="F9" s="47">
        <f t="shared" si="2"/>
        <v>0</v>
      </c>
      <c r="G9" s="46">
        <f>SUM(G6:G8)</f>
        <v>6.6946449999999991E-2</v>
      </c>
      <c r="H9" s="47">
        <f t="shared" si="5"/>
        <v>1.1682124597371655E-5</v>
      </c>
      <c r="I9" s="46">
        <f>SUM(I6:I8)</f>
        <v>22.69887743</v>
      </c>
      <c r="J9" s="47">
        <f t="shared" si="3"/>
        <v>3.9609436252068227E-3</v>
      </c>
      <c r="K9" s="46">
        <f>SUM(K6:K8)</f>
        <v>164.56489438</v>
      </c>
      <c r="L9" s="47">
        <f t="shared" si="4"/>
        <v>2.3340413493367174E-2</v>
      </c>
      <c r="M9" s="46">
        <f>SUM(M6:M8)</f>
        <v>-14.289451915000003</v>
      </c>
      <c r="N9" s="46">
        <f>SUM(N6:N8)</f>
        <v>-13.059198655000003</v>
      </c>
      <c r="O9" s="46">
        <f>SUM(O6:O8)</f>
        <v>6451.4816588099984</v>
      </c>
      <c r="Q9" s="46">
        <f>SUM(Q6:Q8)</f>
        <v>5737.9611531099999</v>
      </c>
      <c r="R9" s="46">
        <f>SUM(R6:R8)</f>
        <v>-7.2869557930000006</v>
      </c>
      <c r="S9" s="61"/>
    </row>
    <row r="10" spans="1:21" outlineLevel="1" x14ac:dyDescent="0.25">
      <c r="A10" s="40" t="s">
        <v>100</v>
      </c>
      <c r="B10" s="76" t="s">
        <v>37</v>
      </c>
      <c r="C10" s="41">
        <f>[2]NOV20!D10</f>
        <v>0</v>
      </c>
      <c r="D10" s="42">
        <f t="shared" si="1"/>
        <v>0</v>
      </c>
      <c r="E10" s="41">
        <f>[2]NOV20!F10</f>
        <v>0</v>
      </c>
      <c r="F10" s="42">
        <f t="shared" si="2"/>
        <v>0</v>
      </c>
      <c r="G10" s="41">
        <f>[2]DEC20!H10</f>
        <v>0</v>
      </c>
      <c r="H10" s="42">
        <f t="shared" si="5"/>
        <v>0</v>
      </c>
      <c r="I10" s="41">
        <f>[2]DEC20!J10</f>
        <v>0</v>
      </c>
      <c r="J10" s="42">
        <f t="shared" si="3"/>
        <v>0</v>
      </c>
      <c r="K10" s="41">
        <f>[2]DEC20!L10</f>
        <v>6.47049114</v>
      </c>
      <c r="L10" s="42">
        <f t="shared" si="4"/>
        <v>9.7390447038628383E-3</v>
      </c>
      <c r="M10" s="41">
        <f>[2]DEC20!M10</f>
        <v>-0.71473875800000009</v>
      </c>
      <c r="N10" s="41">
        <f>[2]DEC20!N10</f>
        <v>-0.40313325799999999</v>
      </c>
      <c r="O10" s="41">
        <f>[2]DEC20!P10</f>
        <v>591.40076773000033</v>
      </c>
      <c r="Q10" s="43">
        <f t="shared" ref="Q10:Q16" si="6">U10/1000</f>
        <v>612.84582610000018</v>
      </c>
      <c r="R10" s="102">
        <v>-4.5285717820000002</v>
      </c>
      <c r="S10" s="61"/>
      <c r="T10" t="s">
        <v>63</v>
      </c>
      <c r="U10">
        <v>612845.82610000018</v>
      </c>
    </row>
    <row r="11" spans="1:21" s="79" customFormat="1" outlineLevel="1" x14ac:dyDescent="0.25">
      <c r="A11" s="40" t="s">
        <v>101</v>
      </c>
      <c r="B11" s="76" t="s">
        <v>26</v>
      </c>
      <c r="C11" s="41">
        <f>[2]NOV20!D11</f>
        <v>0</v>
      </c>
      <c r="D11" s="44">
        <f t="shared" si="1"/>
        <v>0</v>
      </c>
      <c r="E11" s="41">
        <f>[2]NOV20!F11</f>
        <v>0</v>
      </c>
      <c r="F11" s="44">
        <f t="shared" si="2"/>
        <v>0</v>
      </c>
      <c r="G11" s="41">
        <f>[2]DEC20!H11</f>
        <v>0</v>
      </c>
      <c r="H11" s="44">
        <f t="shared" si="5"/>
        <v>0</v>
      </c>
      <c r="I11" s="41">
        <f>[2]DEC20!J11</f>
        <v>0</v>
      </c>
      <c r="J11" s="44">
        <f t="shared" si="3"/>
        <v>0</v>
      </c>
      <c r="K11" s="41">
        <f>[2]DEC20!L11</f>
        <v>0.16272444</v>
      </c>
      <c r="L11" s="44">
        <f t="shared" si="4"/>
        <v>2.6652118300148433E-4</v>
      </c>
      <c r="M11" s="41">
        <f>[2]DEC20!M11</f>
        <v>-8.235628E-3</v>
      </c>
      <c r="N11" s="41">
        <f>[2]DEC20!N11</f>
        <v>-5.8034800000000006E-4</v>
      </c>
      <c r="O11" s="41">
        <f>[2]DEC20!P11</f>
        <v>579.64986097999986</v>
      </c>
      <c r="P11" s="77"/>
      <c r="Q11" s="43">
        <f t="shared" si="6"/>
        <v>518.83286915000008</v>
      </c>
      <c r="R11" s="102">
        <v>-2.5750085509999998</v>
      </c>
      <c r="S11" s="78"/>
      <c r="T11" s="79" t="s">
        <v>55</v>
      </c>
      <c r="U11">
        <v>518832.86915000004</v>
      </c>
    </row>
    <row r="12" spans="1:21" s="79" customFormat="1" outlineLevel="1" x14ac:dyDescent="0.25">
      <c r="A12" s="40" t="s">
        <v>102</v>
      </c>
      <c r="B12" s="76" t="s">
        <v>23</v>
      </c>
      <c r="C12" s="41">
        <f>[2]NOV20!D12</f>
        <v>0</v>
      </c>
      <c r="D12" s="44">
        <f t="shared" si="1"/>
        <v>0</v>
      </c>
      <c r="E12" s="41">
        <f>[2]NOV20!F12</f>
        <v>0</v>
      </c>
      <c r="F12" s="44">
        <f t="shared" si="2"/>
        <v>0</v>
      </c>
      <c r="G12" s="41">
        <f>[2]DEC20!H12</f>
        <v>6.057014839999999</v>
      </c>
      <c r="H12" s="44">
        <f t="shared" si="5"/>
        <v>4.6515888703435706E-3</v>
      </c>
      <c r="I12" s="41">
        <f>[2]DEC20!J12</f>
        <v>11.396600699999999</v>
      </c>
      <c r="J12" s="44">
        <f t="shared" si="3"/>
        <v>8.7522157987431556E-3</v>
      </c>
      <c r="K12" s="41">
        <f>[2]DEC20!L12</f>
        <v>49.495522920000006</v>
      </c>
      <c r="L12" s="44">
        <f t="shared" si="4"/>
        <v>2.9964297541293504E-2</v>
      </c>
      <c r="M12" s="41">
        <f>[2]DEC20!M12</f>
        <v>-6.3103026730000007</v>
      </c>
      <c r="N12" s="41">
        <f>[2]DEC20!N12</f>
        <v>-6.3126712029999998</v>
      </c>
      <c r="O12" s="41">
        <f>[2]DEC20!P12</f>
        <v>1447.5351856799998</v>
      </c>
      <c r="P12" s="77"/>
      <c r="Q12" s="43">
        <f t="shared" si="6"/>
        <v>1307.24339571</v>
      </c>
      <c r="R12" s="102">
        <v>-5.1044903099999992</v>
      </c>
      <c r="S12" s="78"/>
      <c r="T12" s="79" t="s">
        <v>64</v>
      </c>
      <c r="U12">
        <v>1307243.3957100001</v>
      </c>
    </row>
    <row r="13" spans="1:21" s="79" customFormat="1" outlineLevel="1" x14ac:dyDescent="0.25">
      <c r="A13" s="40" t="s">
        <v>103</v>
      </c>
      <c r="B13" s="76" t="s">
        <v>27</v>
      </c>
      <c r="C13" s="41">
        <f>[2]NOV20!D13</f>
        <v>0</v>
      </c>
      <c r="D13" s="44">
        <f t="shared" si="1"/>
        <v>0</v>
      </c>
      <c r="E13" s="41">
        <f>[2]NOV20!F13</f>
        <v>0</v>
      </c>
      <c r="F13" s="44">
        <f t="shared" si="2"/>
        <v>0</v>
      </c>
      <c r="G13" s="41">
        <f>[2]DEC20!H13</f>
        <v>0</v>
      </c>
      <c r="H13" s="44">
        <f t="shared" si="5"/>
        <v>0</v>
      </c>
      <c r="I13" s="41">
        <f>[2]DEC20!J13</f>
        <v>24.043588270000011</v>
      </c>
      <c r="J13" s="44">
        <f t="shared" si="3"/>
        <v>4.0151571989411626E-2</v>
      </c>
      <c r="K13" s="41">
        <f>[2]DEC20!L13</f>
        <v>44.156657630000005</v>
      </c>
      <c r="L13" s="44">
        <f t="shared" si="4"/>
        <v>7.6587106353050827E-2</v>
      </c>
      <c r="M13" s="41">
        <f>[2]DEC20!M13</f>
        <v>-1.1666907650000002</v>
      </c>
      <c r="N13" s="41">
        <f>[2]DEC20!N13</f>
        <v>-1.1585537849999998</v>
      </c>
      <c r="O13" s="41">
        <f>[2]DEC20!P13</f>
        <v>562.47975929999996</v>
      </c>
      <c r="P13" s="77"/>
      <c r="Q13" s="43">
        <f t="shared" si="6"/>
        <v>599.47754068999996</v>
      </c>
      <c r="R13" s="102">
        <v>-0.65694466600000012</v>
      </c>
      <c r="S13" s="78"/>
      <c r="T13" s="79" t="s">
        <v>61</v>
      </c>
      <c r="U13">
        <v>599477.54068999994</v>
      </c>
    </row>
    <row r="14" spans="1:21" outlineLevel="1" x14ac:dyDescent="0.25">
      <c r="A14" s="40" t="s">
        <v>104</v>
      </c>
      <c r="B14" s="80" t="s">
        <v>24</v>
      </c>
      <c r="C14" s="41">
        <f>[2]NOV20!D14</f>
        <v>0</v>
      </c>
      <c r="D14" s="42">
        <f t="shared" si="1"/>
        <v>0</v>
      </c>
      <c r="E14" s="41">
        <f>[2]NOV20!F14</f>
        <v>0</v>
      </c>
      <c r="F14" s="42">
        <f t="shared" si="2"/>
        <v>0</v>
      </c>
      <c r="G14" s="41">
        <f>[2]DEC20!H14</f>
        <v>5.55370059</v>
      </c>
      <c r="H14" s="42">
        <f t="shared" si="5"/>
        <v>6.8221304743897428E-3</v>
      </c>
      <c r="I14" s="41">
        <f>[2]DEC20!J14</f>
        <v>99.609926960000024</v>
      </c>
      <c r="J14" s="42">
        <f t="shared" si="3"/>
        <v>0.12236020060014659</v>
      </c>
      <c r="K14" s="41">
        <f>[2]DEC20!L14</f>
        <v>112.21965067000001</v>
      </c>
      <c r="L14" s="44">
        <f t="shared" si="4"/>
        <v>0.12234381708780268</v>
      </c>
      <c r="M14" s="41">
        <f>[2]DEC20!M14</f>
        <v>-1.660553253</v>
      </c>
      <c r="N14" s="41">
        <f>[2]DEC20!N14</f>
        <v>-1.6398867930000001</v>
      </c>
      <c r="O14" s="41">
        <f>[2]DEC20!P14</f>
        <v>905.31528330000026</v>
      </c>
      <c r="Q14" s="43">
        <f t="shared" si="6"/>
        <v>814.53166085000009</v>
      </c>
      <c r="R14" s="102">
        <v>-0.46036584200000008</v>
      </c>
      <c r="S14" s="61"/>
      <c r="T14" t="s">
        <v>105</v>
      </c>
      <c r="U14">
        <v>814531.6608500001</v>
      </c>
    </row>
    <row r="15" spans="1:21" outlineLevel="1" x14ac:dyDescent="0.25">
      <c r="A15" s="40" t="s">
        <v>106</v>
      </c>
      <c r="B15" s="76" t="s">
        <v>8</v>
      </c>
      <c r="C15" s="41">
        <f>[2]NOV20!D15</f>
        <v>0</v>
      </c>
      <c r="D15" s="42">
        <f t="shared" si="1"/>
        <v>0</v>
      </c>
      <c r="E15" s="41">
        <f>[2]NOV20!F15</f>
        <v>0</v>
      </c>
      <c r="F15" s="42">
        <f t="shared" si="2"/>
        <v>0</v>
      </c>
      <c r="G15" s="41">
        <f>[2]DEC20!H15</f>
        <v>0</v>
      </c>
      <c r="H15" s="42">
        <f t="shared" si="5"/>
        <v>0</v>
      </c>
      <c r="I15" s="41">
        <f>[2]DEC20!J15</f>
        <v>0</v>
      </c>
      <c r="J15" s="42">
        <f t="shared" si="3"/>
        <v>0</v>
      </c>
      <c r="K15" s="41">
        <f>[2]DEC20!L15</f>
        <v>40.302471609999998</v>
      </c>
      <c r="L15" s="44">
        <f t="shared" si="4"/>
        <v>8.2063605209060295E-2</v>
      </c>
      <c r="M15" s="41">
        <f>[2]DEC20!M15</f>
        <v>-2.5332692490000004</v>
      </c>
      <c r="N15" s="41">
        <f>[2]DEC20!N15</f>
        <v>-2.525245639</v>
      </c>
      <c r="O15" s="41">
        <f>[2]DEC20!P15</f>
        <v>462.76827620999984</v>
      </c>
      <c r="Q15" s="43">
        <f t="shared" si="6"/>
        <v>396.41192569999993</v>
      </c>
      <c r="R15" s="102">
        <v>-1.2072028969999999</v>
      </c>
      <c r="S15" s="61"/>
      <c r="T15" t="s">
        <v>65</v>
      </c>
      <c r="U15">
        <v>396411.92569999991</v>
      </c>
    </row>
    <row r="16" spans="1:21" outlineLevel="1" x14ac:dyDescent="0.25">
      <c r="A16" s="40" t="s">
        <v>107</v>
      </c>
      <c r="B16" s="80" t="s">
        <v>38</v>
      </c>
      <c r="C16" s="41">
        <f>[2]NOV20!D16</f>
        <v>0</v>
      </c>
      <c r="D16" s="42">
        <f t="shared" si="1"/>
        <v>0</v>
      </c>
      <c r="E16" s="41">
        <f>[2]NOV20!F16</f>
        <v>0</v>
      </c>
      <c r="F16" s="42">
        <f t="shared" si="2"/>
        <v>0</v>
      </c>
      <c r="G16" s="41">
        <f>[2]DEC20!H16</f>
        <v>0</v>
      </c>
      <c r="H16" s="42">
        <f t="shared" si="5"/>
        <v>0</v>
      </c>
      <c r="I16" s="41">
        <f>[2]DEC20!J16</f>
        <v>0</v>
      </c>
      <c r="J16" s="42">
        <f t="shared" si="3"/>
        <v>0</v>
      </c>
      <c r="K16" s="41">
        <f>[2]DEC20!L16</f>
        <v>530.82023633000006</v>
      </c>
      <c r="L16" s="44">
        <f t="shared" si="4"/>
        <v>0.48297766205047155</v>
      </c>
      <c r="M16" s="41">
        <f>[2]DEC20!M16</f>
        <v>-4.5321398349999997</v>
      </c>
      <c r="N16" s="41">
        <f>[2]DEC20!N16</f>
        <v>-4.5498380149999997</v>
      </c>
      <c r="O16" s="41">
        <f>[2]DEC20!P16</f>
        <v>1094.2236218099999</v>
      </c>
      <c r="Q16" s="43">
        <f t="shared" si="6"/>
        <v>1411.9381584899998</v>
      </c>
      <c r="R16" s="102">
        <v>-36.633837656999994</v>
      </c>
      <c r="S16" s="61"/>
      <c r="T16" t="s">
        <v>108</v>
      </c>
      <c r="U16">
        <v>1411938.1584899998</v>
      </c>
    </row>
    <row r="17" spans="1:21" s="48" customFormat="1" x14ac:dyDescent="0.25">
      <c r="A17" s="45" t="s">
        <v>9</v>
      </c>
      <c r="B17" s="81" t="s">
        <v>109</v>
      </c>
      <c r="C17" s="46">
        <f>SUM(C10:C16)</f>
        <v>0</v>
      </c>
      <c r="D17" s="47">
        <f t="shared" si="1"/>
        <v>0</v>
      </c>
      <c r="E17" s="46">
        <f>SUM(E10:E16)</f>
        <v>0</v>
      </c>
      <c r="F17" s="47">
        <f t="shared" si="2"/>
        <v>0</v>
      </c>
      <c r="G17" s="46">
        <f>SUM(G10:G16)</f>
        <v>11.610715429999999</v>
      </c>
      <c r="H17" s="47">
        <f t="shared" si="5"/>
        <v>2.0696038357793409E-3</v>
      </c>
      <c r="I17" s="46">
        <f>SUM(I10:I16)</f>
        <v>135.05011593000003</v>
      </c>
      <c r="J17" s="47">
        <f t="shared" si="3"/>
        <v>2.4072611169936559E-2</v>
      </c>
      <c r="K17" s="49">
        <f>SUM(K10:K16)</f>
        <v>783.62775474</v>
      </c>
      <c r="L17" s="47">
        <f t="shared" si="4"/>
        <v>0.13625935913419185</v>
      </c>
      <c r="M17" s="49">
        <f>SUM(M10:M16)</f>
        <v>-16.925930161</v>
      </c>
      <c r="N17" s="49">
        <f>SUM(N10:N16)</f>
        <v>-16.589909040999999</v>
      </c>
      <c r="O17" s="46">
        <f>SUM(O10:O16)</f>
        <v>5643.3727550100002</v>
      </c>
      <c r="Q17" s="46">
        <f>SUM(Q10:Q16)</f>
        <v>5661.2813766899999</v>
      </c>
      <c r="R17" s="46">
        <f>SUM(R10:R16)</f>
        <v>-51.166421704999991</v>
      </c>
      <c r="S17" s="61"/>
    </row>
    <row r="18" spans="1:21" outlineLevel="1" x14ac:dyDescent="0.25">
      <c r="A18" s="40" t="s">
        <v>110</v>
      </c>
      <c r="B18" s="74" t="s">
        <v>6</v>
      </c>
      <c r="C18" s="41">
        <f>[2]NOV20!D18</f>
        <v>0</v>
      </c>
      <c r="D18" s="42">
        <f t="shared" si="1"/>
        <v>0</v>
      </c>
      <c r="E18" s="41">
        <f>[2]NOV20!F18</f>
        <v>0</v>
      </c>
      <c r="F18" s="42">
        <f t="shared" si="2"/>
        <v>0</v>
      </c>
      <c r="G18" s="41">
        <f>[2]DEC20!H18</f>
        <v>0</v>
      </c>
      <c r="H18" s="42">
        <f t="shared" si="5"/>
        <v>0</v>
      </c>
      <c r="I18" s="41">
        <f>[2]DEC20!J18</f>
        <v>1.0517994499999996</v>
      </c>
      <c r="J18" s="42">
        <f t="shared" si="3"/>
        <v>1.8401292612695453E-3</v>
      </c>
      <c r="K18" s="41">
        <f>[2]DEC20!L18</f>
        <v>22.158715949999994</v>
      </c>
      <c r="L18" s="42">
        <f t="shared" si="4"/>
        <v>3.2840772680600441E-2</v>
      </c>
      <c r="M18" s="41">
        <f>[2]DEC20!M18</f>
        <v>-1.6163471380000003</v>
      </c>
      <c r="N18" s="41">
        <f>[2]DEC20!N18</f>
        <v>-1.6145467580000001</v>
      </c>
      <c r="O18" s="41">
        <f>[2]DEC20!P18</f>
        <v>627.1287212200001</v>
      </c>
      <c r="Q18" s="43">
        <f>U18/1000</f>
        <v>573.41025776000004</v>
      </c>
      <c r="R18" s="102">
        <v>-1.8202764810000001</v>
      </c>
      <c r="S18" s="61"/>
      <c r="T18" t="s">
        <v>143</v>
      </c>
      <c r="U18">
        <v>573410.25776000007</v>
      </c>
    </row>
    <row r="19" spans="1:21" outlineLevel="1" x14ac:dyDescent="0.25">
      <c r="A19" s="40" t="s">
        <v>111</v>
      </c>
      <c r="B19" s="74" t="s">
        <v>10</v>
      </c>
      <c r="C19" s="41">
        <f>[2]NOV20!D19</f>
        <v>0</v>
      </c>
      <c r="D19" s="42">
        <f t="shared" si="1"/>
        <v>0</v>
      </c>
      <c r="E19" s="41">
        <f>[2]NOV20!F19</f>
        <v>0</v>
      </c>
      <c r="F19" s="42">
        <f t="shared" si="2"/>
        <v>0</v>
      </c>
      <c r="G19" s="41">
        <f>[2]DEC20!H19</f>
        <v>0</v>
      </c>
      <c r="H19" s="42">
        <f t="shared" si="5"/>
        <v>0</v>
      </c>
      <c r="I19" s="41">
        <f>[2]DEC20!J19</f>
        <v>17.883327899999994</v>
      </c>
      <c r="J19" s="42">
        <f t="shared" si="3"/>
        <v>1.4038189910849494E-2</v>
      </c>
      <c r="K19" s="41">
        <f>[2]DEC20!L19</f>
        <v>34.555059650000004</v>
      </c>
      <c r="L19" s="44">
        <f t="shared" si="4"/>
        <v>2.7364134565788591E-2</v>
      </c>
      <c r="M19" s="41">
        <f>[2]DEC20!M19</f>
        <v>-1.023678426</v>
      </c>
      <c r="N19" s="41">
        <f>[2]DEC20!N19</f>
        <v>-1.0174646260000002</v>
      </c>
      <c r="O19" s="41">
        <f>[2]DEC20!P19</f>
        <v>1226.3944683599998</v>
      </c>
      <c r="Q19" s="43">
        <f>U19/1000</f>
        <v>1275.6921212800003</v>
      </c>
      <c r="R19" s="102">
        <v>-1.7865812090000002</v>
      </c>
      <c r="S19" s="61"/>
      <c r="T19" t="s">
        <v>144</v>
      </c>
      <c r="U19">
        <v>1275692.1212800003</v>
      </c>
    </row>
    <row r="20" spans="1:21" outlineLevel="1" x14ac:dyDescent="0.25">
      <c r="A20" s="40" t="s">
        <v>112</v>
      </c>
      <c r="B20" s="74" t="s">
        <v>44</v>
      </c>
      <c r="C20" s="41">
        <f>[2]NOV20!D20</f>
        <v>0</v>
      </c>
      <c r="D20" s="42">
        <f t="shared" si="1"/>
        <v>0</v>
      </c>
      <c r="E20" s="41">
        <f>[2]NOV20!F20</f>
        <v>0</v>
      </c>
      <c r="F20" s="42">
        <f t="shared" si="2"/>
        <v>0</v>
      </c>
      <c r="G20" s="41">
        <f>[2]DEC20!H20</f>
        <v>0</v>
      </c>
      <c r="H20" s="42">
        <f t="shared" si="5"/>
        <v>0</v>
      </c>
      <c r="I20" s="41">
        <f>[2]DEC20!J20</f>
        <v>11.129340690000005</v>
      </c>
      <c r="J20" s="42">
        <f t="shared" si="3"/>
        <v>1.4022373048425747E-2</v>
      </c>
      <c r="K20" s="41">
        <f>[2]DEC20!L20</f>
        <v>16.603359519999998</v>
      </c>
      <c r="L20" s="42">
        <f t="shared" si="4"/>
        <v>1.8664444291123173E-2</v>
      </c>
      <c r="M20" s="41">
        <f>[2]DEC20!M20</f>
        <v>-0.56387117699999989</v>
      </c>
      <c r="N20" s="41">
        <f>[2]DEC20!N20</f>
        <v>-0.48609321700000008</v>
      </c>
      <c r="O20" s="41">
        <f>[2]DEC20!P20</f>
        <v>859.84670919999996</v>
      </c>
      <c r="Q20" s="43">
        <f>U20/1000</f>
        <v>793.55057645999989</v>
      </c>
      <c r="R20" s="102">
        <v>0.13396263799999997</v>
      </c>
      <c r="S20" s="61"/>
      <c r="T20" t="s">
        <v>68</v>
      </c>
      <c r="U20">
        <v>793550.57645999989</v>
      </c>
    </row>
    <row r="21" spans="1:21" outlineLevel="1" x14ac:dyDescent="0.25">
      <c r="A21" s="40" t="s">
        <v>113</v>
      </c>
      <c r="B21" s="74" t="s">
        <v>42</v>
      </c>
      <c r="C21" s="41">
        <f>[2]NOV20!D21</f>
        <v>0</v>
      </c>
      <c r="D21" s="42">
        <f t="shared" si="1"/>
        <v>0</v>
      </c>
      <c r="E21" s="41">
        <f>[2]NOV20!F21</f>
        <v>0</v>
      </c>
      <c r="F21" s="42">
        <f t="shared" si="2"/>
        <v>0</v>
      </c>
      <c r="G21" s="41">
        <f>[2]DEC20!H21</f>
        <v>0.60690200000000005</v>
      </c>
      <c r="H21" s="42">
        <f t="shared" si="5"/>
        <v>1.6008232748825292E-3</v>
      </c>
      <c r="I21" s="41">
        <f>[2]DEC20!J21</f>
        <v>0.60690200000000005</v>
      </c>
      <c r="J21" s="42">
        <f t="shared" si="3"/>
        <v>1.6008232748825292E-3</v>
      </c>
      <c r="K21" s="41">
        <f>[2]DEC20!L21</f>
        <v>0.60690200000000005</v>
      </c>
      <c r="L21" s="42">
        <f t="shared" si="4"/>
        <v>1.5224811272843215E-3</v>
      </c>
      <c r="M21" s="41">
        <f>[2]DEC20!M21</f>
        <v>-1.690064E-3</v>
      </c>
      <c r="N21" s="41">
        <f>[2]DEC20!N21</f>
        <v>2.7502359999999992E-3</v>
      </c>
      <c r="O21" s="41">
        <f>[2]DEC20!P21</f>
        <v>397.51412216000006</v>
      </c>
      <c r="Q21" s="43">
        <f>U21/1000</f>
        <v>379.18292906000011</v>
      </c>
      <c r="R21" s="102">
        <v>-6.4253361999999967E-2</v>
      </c>
      <c r="S21" s="61"/>
      <c r="T21" t="s">
        <v>62</v>
      </c>
      <c r="U21">
        <v>379182.92906000011</v>
      </c>
    </row>
    <row r="22" spans="1:21" s="48" customFormat="1" x14ac:dyDescent="0.25">
      <c r="A22" s="45" t="s">
        <v>7</v>
      </c>
      <c r="B22" s="82" t="s">
        <v>114</v>
      </c>
      <c r="C22" s="46">
        <f>SUM(C18:C21)</f>
        <v>0</v>
      </c>
      <c r="D22" s="47">
        <f t="shared" si="1"/>
        <v>0</v>
      </c>
      <c r="E22" s="50">
        <f>SUM(E18:E21)</f>
        <v>0</v>
      </c>
      <c r="F22" s="47">
        <f t="shared" si="2"/>
        <v>0</v>
      </c>
      <c r="G22" s="46">
        <f>SUM(G18:G21)</f>
        <v>0.60690200000000005</v>
      </c>
      <c r="H22" s="47">
        <f t="shared" si="5"/>
        <v>2.0107419876368499E-4</v>
      </c>
      <c r="I22" s="46">
        <f>SUM(I18:I21)</f>
        <v>30.671370040000003</v>
      </c>
      <c r="J22" s="47">
        <f t="shared" si="3"/>
        <v>1.0161807269999922E-2</v>
      </c>
      <c r="K22" s="46">
        <f>SUM(K18:K21)</f>
        <v>73.924037119999994</v>
      </c>
      <c r="L22" s="47">
        <f t="shared" si="4"/>
        <v>2.2755377861807573E-2</v>
      </c>
      <c r="M22" s="46">
        <f>SUM(M18:M21)</f>
        <v>-3.2055868049999998</v>
      </c>
      <c r="N22" s="46">
        <f>SUM(N18:N21)</f>
        <v>-3.1153543650000004</v>
      </c>
      <c r="O22" s="46">
        <f>SUM(O18:O21)</f>
        <v>3110.88402094</v>
      </c>
      <c r="Q22" s="46">
        <f>SUM(Q18:Q21)</f>
        <v>3021.8358845600005</v>
      </c>
      <c r="R22" s="46">
        <f>SUM(R18:R21)</f>
        <v>-3.5371484140000002</v>
      </c>
      <c r="S22" s="61"/>
    </row>
    <row r="23" spans="1:21" outlineLevel="1" x14ac:dyDescent="0.25">
      <c r="A23" s="40" t="s">
        <v>115</v>
      </c>
      <c r="B23" s="83" t="s">
        <v>17</v>
      </c>
      <c r="C23" s="41">
        <f>[2]NOV20!D23</f>
        <v>0</v>
      </c>
      <c r="D23" s="42">
        <f t="shared" si="1"/>
        <v>0</v>
      </c>
      <c r="E23" s="41">
        <f>[2]NOV20!F23</f>
        <v>0</v>
      </c>
      <c r="F23" s="42">
        <f t="shared" si="2"/>
        <v>0</v>
      </c>
      <c r="G23" s="41">
        <f>[2]DEC20!H23</f>
        <v>0</v>
      </c>
      <c r="H23" s="42">
        <f t="shared" si="5"/>
        <v>0</v>
      </c>
      <c r="I23" s="41">
        <f>[2]DEC20!J23</f>
        <v>2.6791306000000001</v>
      </c>
      <c r="J23" s="42">
        <f t="shared" si="3"/>
        <v>4.0277223507991572E-3</v>
      </c>
      <c r="K23" s="41">
        <f>[2]DEC20!L23</f>
        <v>28.872151370000005</v>
      </c>
      <c r="L23" s="42">
        <f t="shared" si="4"/>
        <v>3.9826398911188568E-2</v>
      </c>
      <c r="M23" s="41">
        <f>[2]DEC20!M23</f>
        <v>-2.1541198049999997</v>
      </c>
      <c r="N23" s="41">
        <f>[2]DEC20!N23</f>
        <v>-2.1506731449999994</v>
      </c>
      <c r="O23" s="41">
        <f>[2]DEC20!P23</f>
        <v>673.01302312999997</v>
      </c>
      <c r="Q23" s="43">
        <f>U23/1000</f>
        <v>666.55367762999958</v>
      </c>
      <c r="R23" s="102">
        <v>-1.3810647589999998</v>
      </c>
      <c r="S23" s="61"/>
      <c r="T23" t="s">
        <v>66</v>
      </c>
      <c r="U23">
        <v>666553.67762999958</v>
      </c>
    </row>
    <row r="24" spans="1:21" outlineLevel="1" x14ac:dyDescent="0.25">
      <c r="A24" s="40" t="s">
        <v>116</v>
      </c>
      <c r="B24" s="83" t="s">
        <v>30</v>
      </c>
      <c r="C24" s="41">
        <f>[2]NOV20!D24</f>
        <v>0</v>
      </c>
      <c r="D24" s="42">
        <f t="shared" si="1"/>
        <v>0</v>
      </c>
      <c r="E24" s="41">
        <f>[2]NOV20!F24</f>
        <v>0</v>
      </c>
      <c r="F24" s="42">
        <f t="shared" si="2"/>
        <v>0</v>
      </c>
      <c r="G24" s="41">
        <f>[2]DEC20!H24</f>
        <v>0</v>
      </c>
      <c r="H24" s="42">
        <f t="shared" si="5"/>
        <v>0</v>
      </c>
      <c r="I24" s="41">
        <f>[2]DEC20!J24</f>
        <v>2.6709432499999997</v>
      </c>
      <c r="J24" s="42">
        <f t="shared" si="3"/>
        <v>2.0630048404148963E-3</v>
      </c>
      <c r="K24" s="41">
        <f>[2]DEC20!L24</f>
        <v>59.718480369999995</v>
      </c>
      <c r="L24" s="44">
        <f t="shared" si="4"/>
        <v>3.7448661639308198E-2</v>
      </c>
      <c r="M24" s="41">
        <f>[2]DEC20!M24</f>
        <v>-2.8689591910000001</v>
      </c>
      <c r="N24" s="41">
        <f>[2]DEC20!N24</f>
        <v>-2.8028992510000008</v>
      </c>
      <c r="O24" s="41">
        <f>[2]DEC20!P24</f>
        <v>1520.8683971999997</v>
      </c>
      <c r="Q24" s="43">
        <f>U24/1000</f>
        <v>1299.3282441199995</v>
      </c>
      <c r="R24" s="102">
        <v>-4.6423579429999986</v>
      </c>
      <c r="S24" s="61"/>
      <c r="T24" t="s">
        <v>67</v>
      </c>
      <c r="U24">
        <v>1299328.2441199995</v>
      </c>
    </row>
    <row r="25" spans="1:21" outlineLevel="1" x14ac:dyDescent="0.25">
      <c r="A25" s="40" t="s">
        <v>117</v>
      </c>
      <c r="B25" s="83" t="s">
        <v>20</v>
      </c>
      <c r="C25" s="41">
        <f>[2]NOV20!D25</f>
        <v>0</v>
      </c>
      <c r="D25" s="42">
        <f t="shared" si="1"/>
        <v>0</v>
      </c>
      <c r="E25" s="41">
        <f>[2]NOV20!F25</f>
        <v>0</v>
      </c>
      <c r="F25" s="42">
        <f t="shared" si="2"/>
        <v>0</v>
      </c>
      <c r="G25" s="41">
        <f>[2]DEC20!H25</f>
        <v>0</v>
      </c>
      <c r="H25" s="42">
        <f t="shared" si="5"/>
        <v>0</v>
      </c>
      <c r="I25" s="41">
        <f>[2]DEC20!J25</f>
        <v>1.9452585599999999</v>
      </c>
      <c r="J25" s="42">
        <f t="shared" si="3"/>
        <v>1.4911629405481058E-3</v>
      </c>
      <c r="K25" s="41">
        <f>[2]DEC20!L25</f>
        <v>9.2498978999999988</v>
      </c>
      <c r="L25" s="44">
        <f t="shared" si="4"/>
        <v>6.404083510168879E-3</v>
      </c>
      <c r="M25" s="41">
        <f>[2]DEC20!M25</f>
        <v>-0.90945942400000013</v>
      </c>
      <c r="N25" s="41">
        <f>[2]DEC20!N25</f>
        <v>-0.94651560400000012</v>
      </c>
      <c r="O25" s="41">
        <f>[2]DEC20!P25</f>
        <v>1303.3090570599995</v>
      </c>
      <c r="Q25" s="43">
        <f>U25/1000</f>
        <v>1305.21198779</v>
      </c>
      <c r="R25" s="102">
        <v>-0.68750753099999995</v>
      </c>
      <c r="S25" s="61"/>
      <c r="T25" t="s">
        <v>56</v>
      </c>
      <c r="U25">
        <v>1305211.9877899999</v>
      </c>
    </row>
    <row r="26" spans="1:21" outlineLevel="1" x14ac:dyDescent="0.25">
      <c r="A26" s="40" t="s">
        <v>118</v>
      </c>
      <c r="B26" s="83" t="s">
        <v>43</v>
      </c>
      <c r="C26" s="41">
        <f>[2]NOV20!D26</f>
        <v>0</v>
      </c>
      <c r="D26" s="42">
        <f t="shared" si="1"/>
        <v>0</v>
      </c>
      <c r="E26" s="41">
        <f>[2]NOV20!F26</f>
        <v>0</v>
      </c>
      <c r="F26" s="42">
        <f t="shared" si="2"/>
        <v>0</v>
      </c>
      <c r="G26" s="41">
        <f>[2]DEC20!H26</f>
        <v>0</v>
      </c>
      <c r="H26" s="42">
        <f t="shared" si="5"/>
        <v>0</v>
      </c>
      <c r="I26" s="41">
        <f>[2]DEC20!J26</f>
        <v>0</v>
      </c>
      <c r="J26" s="42">
        <f t="shared" si="3"/>
        <v>0</v>
      </c>
      <c r="K26" s="41">
        <f>[2]DEC20!L26</f>
        <v>4.1695915900000005</v>
      </c>
      <c r="L26" s="42">
        <f t="shared" si="4"/>
        <v>2.368690747968941E-2</v>
      </c>
      <c r="M26" s="41">
        <f>[2]DEC20!M26</f>
        <v>-0.180170408</v>
      </c>
      <c r="N26" s="41">
        <f>[2]DEC20!N26</f>
        <v>-0.160707458</v>
      </c>
      <c r="O26" s="41">
        <f>[2]DEC20!P26</f>
        <v>168.58375658000006</v>
      </c>
      <c r="Q26" s="43">
        <f>U26/1000</f>
        <v>154.57619602999995</v>
      </c>
      <c r="R26" s="102">
        <v>-8.7147967000000007E-2</v>
      </c>
      <c r="S26" s="61"/>
      <c r="T26" t="s">
        <v>119</v>
      </c>
      <c r="U26">
        <v>154576.19602999996</v>
      </c>
    </row>
    <row r="27" spans="1:21" s="48" customFormat="1" x14ac:dyDescent="0.25">
      <c r="A27" s="45" t="s">
        <v>18</v>
      </c>
      <c r="B27" s="82" t="s">
        <v>120</v>
      </c>
      <c r="C27" s="50">
        <f>SUM(C23:C26)</f>
        <v>0</v>
      </c>
      <c r="D27" s="47">
        <f t="shared" si="1"/>
        <v>0</v>
      </c>
      <c r="E27" s="50">
        <f>SUM(E23:E26)</f>
        <v>0</v>
      </c>
      <c r="F27" s="47">
        <f t="shared" si="2"/>
        <v>0</v>
      </c>
      <c r="G27" s="46">
        <f>SUM(G23:G26)</f>
        <v>0</v>
      </c>
      <c r="H27" s="47">
        <f t="shared" si="5"/>
        <v>0</v>
      </c>
      <c r="I27" s="46">
        <f>SUM(I23:I26)</f>
        <v>7.2953324099999994</v>
      </c>
      <c r="J27" s="47">
        <f t="shared" si="3"/>
        <v>2.1338419079733749E-3</v>
      </c>
      <c r="K27" s="46">
        <f>SUM(K23:K26)</f>
        <v>102.01012122999998</v>
      </c>
      <c r="L27" s="47">
        <f t="shared" si="4"/>
        <v>2.620353041657569E-2</v>
      </c>
      <c r="M27" s="46">
        <f>SUM(M23:M26)</f>
        <v>-6.1127088280000006</v>
      </c>
      <c r="N27" s="46">
        <f>SUM(N23:N26)</f>
        <v>-6.0607954580000003</v>
      </c>
      <c r="O27" s="46">
        <f>SUM(O23:O26)</f>
        <v>3665.7742339699998</v>
      </c>
      <c r="Q27" s="46">
        <f>SUM(Q23:Q26)</f>
        <v>3425.6701055699991</v>
      </c>
      <c r="R27" s="46">
        <f>SUM(R23:R26)</f>
        <v>-6.7980781999999982</v>
      </c>
      <c r="S27" s="61"/>
    </row>
    <row r="28" spans="1:21" s="79" customFormat="1" outlineLevel="1" x14ac:dyDescent="0.25">
      <c r="A28" s="40" t="s">
        <v>121</v>
      </c>
      <c r="B28" s="76" t="s">
        <v>21</v>
      </c>
      <c r="C28" s="41">
        <f>[2]NOV20!D28</f>
        <v>0</v>
      </c>
      <c r="D28" s="44">
        <f t="shared" si="1"/>
        <v>0</v>
      </c>
      <c r="E28" s="41">
        <f>[2]NOV20!F28</f>
        <v>0</v>
      </c>
      <c r="F28" s="44">
        <f t="shared" si="2"/>
        <v>0</v>
      </c>
      <c r="G28" s="41">
        <f>[2]DEC20!H28</f>
        <v>-2.3410871700000002</v>
      </c>
      <c r="H28" s="44">
        <f t="shared" si="5"/>
        <v>-1.8154019543746792E-3</v>
      </c>
      <c r="I28" s="41">
        <f>[2]DEC20!J28</f>
        <v>59.619784850000002</v>
      </c>
      <c r="J28" s="44">
        <f t="shared" si="3"/>
        <v>4.6232312629387429E-2</v>
      </c>
      <c r="K28" s="41">
        <f>[2]DEC20!L28</f>
        <v>235.38715569999994</v>
      </c>
      <c r="L28" s="44">
        <f t="shared" si="4"/>
        <v>0.1766106890486154</v>
      </c>
      <c r="M28" s="41">
        <f>[2]DEC20!M28</f>
        <v>-16.843105747999999</v>
      </c>
      <c r="N28" s="41">
        <f>[2]DEC20!N28</f>
        <v>-16.817436807999993</v>
      </c>
      <c r="O28" s="41">
        <f>[2]DEC20!P28</f>
        <v>1254.25131541</v>
      </c>
      <c r="P28" s="77"/>
      <c r="Q28" s="43">
        <f>U28/1000</f>
        <v>1294.4134065900007</v>
      </c>
      <c r="R28" s="102">
        <v>-4.8438077699999997</v>
      </c>
      <c r="S28" s="78"/>
      <c r="T28" s="79" t="s">
        <v>145</v>
      </c>
      <c r="U28">
        <v>1294413.4065900007</v>
      </c>
    </row>
    <row r="29" spans="1:21" s="79" customFormat="1" outlineLevel="1" x14ac:dyDescent="0.25">
      <c r="A29" s="40" t="s">
        <v>122</v>
      </c>
      <c r="B29" s="76" t="s">
        <v>31</v>
      </c>
      <c r="C29" s="41">
        <f>[2]NOV20!D29</f>
        <v>0</v>
      </c>
      <c r="D29" s="44">
        <f t="shared" si="1"/>
        <v>0</v>
      </c>
      <c r="E29" s="41">
        <f>[2]NOV20!F29</f>
        <v>0</v>
      </c>
      <c r="F29" s="44">
        <f t="shared" si="2"/>
        <v>0</v>
      </c>
      <c r="G29" s="41">
        <f>[2]DEC20!H29</f>
        <v>0</v>
      </c>
      <c r="H29" s="44">
        <f t="shared" si="5"/>
        <v>0</v>
      </c>
      <c r="I29" s="41">
        <f>[2]DEC20!J29</f>
        <v>0</v>
      </c>
      <c r="J29" s="44">
        <f t="shared" si="3"/>
        <v>0</v>
      </c>
      <c r="K29" s="41">
        <f>[2]DEC20!L29</f>
        <v>19.86526843</v>
      </c>
      <c r="L29" s="44">
        <f t="shared" si="4"/>
        <v>4.3158174277581722E-2</v>
      </c>
      <c r="M29" s="41">
        <f>[2]DEC20!M29</f>
        <v>-0.47554520400000005</v>
      </c>
      <c r="N29" s="41">
        <f>[2]DEC20!N29</f>
        <v>-0.46495929399999997</v>
      </c>
      <c r="O29" s="41">
        <f>[2]DEC20!P29</f>
        <v>449.73612404000005</v>
      </c>
      <c r="P29" s="77"/>
      <c r="Q29" s="43">
        <f>U29/1000</f>
        <v>434.92444092999995</v>
      </c>
      <c r="R29" s="102">
        <v>-1.5784107569999999</v>
      </c>
      <c r="S29" s="78"/>
      <c r="T29" s="79" t="s">
        <v>146</v>
      </c>
      <c r="U29">
        <v>434924.44092999992</v>
      </c>
    </row>
    <row r="30" spans="1:21" s="48" customFormat="1" x14ac:dyDescent="0.25">
      <c r="A30" s="45" t="s">
        <v>22</v>
      </c>
      <c r="B30" s="82" t="s">
        <v>123</v>
      </c>
      <c r="C30" s="50">
        <f>SUM(C28:C29)</f>
        <v>0</v>
      </c>
      <c r="D30" s="47">
        <f t="shared" si="1"/>
        <v>0</v>
      </c>
      <c r="E30" s="50">
        <f>SUM(E28:E29)</f>
        <v>0</v>
      </c>
      <c r="F30" s="47">
        <f t="shared" si="2"/>
        <v>0</v>
      </c>
      <c r="G30" s="46">
        <f>SUM(G28:G29)</f>
        <v>-2.3410871700000002</v>
      </c>
      <c r="H30" s="47">
        <f t="shared" si="5"/>
        <v>-1.3587938553719574E-3</v>
      </c>
      <c r="I30" s="46">
        <f>SUM(I28:I29)</f>
        <v>59.619784850000002</v>
      </c>
      <c r="J30" s="47">
        <f t="shared" si="3"/>
        <v>3.4604007211221491E-2</v>
      </c>
      <c r="K30" s="46">
        <f>SUM(K28:K29)</f>
        <v>255.25242412999995</v>
      </c>
      <c r="L30" s="47">
        <f t="shared" si="4"/>
        <v>0.14106424482238866</v>
      </c>
      <c r="M30" s="46">
        <f>SUM(M28:M29)</f>
        <v>-17.318650951999999</v>
      </c>
      <c r="N30" s="46">
        <f>SUM(N28:N29)</f>
        <v>-17.282396101999993</v>
      </c>
      <c r="O30" s="46">
        <f>SUM(O28:O29)</f>
        <v>1703.98743945</v>
      </c>
      <c r="Q30" s="46">
        <f>SUM(Q28:Q29)</f>
        <v>1729.3378475200007</v>
      </c>
      <c r="R30" s="46">
        <f>SUM(R28:R29)</f>
        <v>-6.4222185270000001</v>
      </c>
      <c r="S30" s="61"/>
    </row>
    <row r="31" spans="1:21" outlineLevel="1" x14ac:dyDescent="0.25">
      <c r="A31" s="40" t="s">
        <v>124</v>
      </c>
      <c r="B31" s="84" t="s">
        <v>40</v>
      </c>
      <c r="C31" s="41">
        <f>[2]NOV20!D31</f>
        <v>0</v>
      </c>
      <c r="D31" s="42">
        <f t="shared" si="1"/>
        <v>0</v>
      </c>
      <c r="E31" s="41">
        <f>[2]NOV20!F31</f>
        <v>0</v>
      </c>
      <c r="F31" s="42">
        <f t="shared" si="2"/>
        <v>0</v>
      </c>
      <c r="G31" s="41">
        <f>[2]DEC20!H31</f>
        <v>0</v>
      </c>
      <c r="H31" s="42">
        <f t="shared" si="5"/>
        <v>0</v>
      </c>
      <c r="I31" s="41">
        <f>[2]DEC20!J31</f>
        <v>1.4948976800000002</v>
      </c>
      <c r="J31" s="42">
        <f t="shared" si="3"/>
        <v>2.8540466779706738E-3</v>
      </c>
      <c r="K31" s="41">
        <f>[2]DEC20!L31</f>
        <v>54.584656969999998</v>
      </c>
      <c r="L31" s="42">
        <f t="shared" si="4"/>
        <v>9.919521151230512E-2</v>
      </c>
      <c r="M31" s="41">
        <f>[2]DEC20!M31</f>
        <v>-7.2574093789999985</v>
      </c>
      <c r="N31" s="41">
        <f>[2]DEC20!N31</f>
        <v>-7.2401381189999992</v>
      </c>
      <c r="O31" s="41">
        <f>[2]DEC20!P31</f>
        <v>484.35235824999978</v>
      </c>
      <c r="Q31" s="43">
        <f>U31/1000</f>
        <v>539.04497719000005</v>
      </c>
      <c r="R31" s="102">
        <v>-15.263186395000005</v>
      </c>
      <c r="S31" s="61"/>
      <c r="T31" t="s">
        <v>125</v>
      </c>
      <c r="U31">
        <v>539044.97719000001</v>
      </c>
    </row>
    <row r="32" spans="1:21" outlineLevel="1" x14ac:dyDescent="0.25">
      <c r="A32" s="40" t="s">
        <v>126</v>
      </c>
      <c r="B32" s="76" t="s">
        <v>19</v>
      </c>
      <c r="C32" s="41">
        <f>[2]NOV20!D32</f>
        <v>0</v>
      </c>
      <c r="D32" s="42">
        <f t="shared" si="1"/>
        <v>0</v>
      </c>
      <c r="E32" s="41">
        <f>[2]NOV20!F32</f>
        <v>0</v>
      </c>
      <c r="F32" s="42">
        <f t="shared" si="2"/>
        <v>0</v>
      </c>
      <c r="G32" s="41">
        <f>[2]DEC20!H32</f>
        <v>0</v>
      </c>
      <c r="H32" s="42">
        <f t="shared" si="5"/>
        <v>0</v>
      </c>
      <c r="I32" s="41">
        <f>[2]DEC20!J32</f>
        <v>0</v>
      </c>
      <c r="J32" s="42">
        <f t="shared" si="3"/>
        <v>0</v>
      </c>
      <c r="K32" s="41">
        <f>[2]DEC20!L32</f>
        <v>16.774629339999997</v>
      </c>
      <c r="L32" s="44">
        <f t="shared" si="4"/>
        <v>4.5285413004555859E-2</v>
      </c>
      <c r="M32" s="41">
        <f>[2]DEC20!M32</f>
        <v>-1.0340610139999999</v>
      </c>
      <c r="N32" s="41">
        <f>[2]DEC20!N32</f>
        <v>-1.0294965939999998</v>
      </c>
      <c r="O32" s="41">
        <f>[2]DEC20!P32</f>
        <v>348.61533675000004</v>
      </c>
      <c r="Q32" s="43">
        <f>U32/1000</f>
        <v>409.43224856</v>
      </c>
      <c r="R32" s="102">
        <v>-1.1287498569999996</v>
      </c>
      <c r="S32" s="61"/>
      <c r="T32" t="s">
        <v>71</v>
      </c>
      <c r="U32">
        <v>409432.24855999998</v>
      </c>
    </row>
    <row r="33" spans="1:21" outlineLevel="1" x14ac:dyDescent="0.25">
      <c r="A33" s="40" t="s">
        <v>127</v>
      </c>
      <c r="B33" s="74" t="s">
        <v>29</v>
      </c>
      <c r="C33" s="41">
        <f>[2]NOV20!D33</f>
        <v>0</v>
      </c>
      <c r="D33" s="42">
        <f t="shared" si="1"/>
        <v>0</v>
      </c>
      <c r="E33" s="41">
        <f>[2]NOV20!F33</f>
        <v>0</v>
      </c>
      <c r="F33" s="42">
        <f t="shared" si="2"/>
        <v>0</v>
      </c>
      <c r="G33" s="41">
        <f>[2]DEC20!H33</f>
        <v>0</v>
      </c>
      <c r="H33" s="42">
        <f t="shared" si="5"/>
        <v>0</v>
      </c>
      <c r="I33" s="41">
        <f>[2]DEC20!J33</f>
        <v>0</v>
      </c>
      <c r="J33" s="42">
        <f t="shared" si="3"/>
        <v>0</v>
      </c>
      <c r="K33" s="41">
        <f>[2]DEC20!L33</f>
        <v>22.215533749999999</v>
      </c>
      <c r="L33" s="44">
        <f t="shared" si="4"/>
        <v>0.16276423916225449</v>
      </c>
      <c r="M33" s="41">
        <f>[2]DEC20!M33</f>
        <v>-1.3547600579999999</v>
      </c>
      <c r="N33" s="41">
        <f>[2]DEC20!N33</f>
        <v>-1.3395290279999998</v>
      </c>
      <c r="O33" s="41">
        <f>[2]DEC20!P33</f>
        <v>129.50511256999999</v>
      </c>
      <c r="Q33" s="43">
        <f>U33/1000</f>
        <v>119.94133124999999</v>
      </c>
      <c r="R33" s="102">
        <v>-1.0728753340000001</v>
      </c>
      <c r="S33" s="61"/>
      <c r="T33" t="s">
        <v>70</v>
      </c>
      <c r="U33">
        <v>119941.33124999999</v>
      </c>
    </row>
    <row r="34" spans="1:21" outlineLevel="1" x14ac:dyDescent="0.25">
      <c r="A34" s="40" t="s">
        <v>128</v>
      </c>
      <c r="B34" s="74" t="s">
        <v>39</v>
      </c>
      <c r="C34" s="41">
        <f>[2]NOV20!D34</f>
        <v>0</v>
      </c>
      <c r="D34" s="42">
        <f t="shared" si="1"/>
        <v>0</v>
      </c>
      <c r="E34" s="41">
        <f>[2]NOV20!F34</f>
        <v>0</v>
      </c>
      <c r="F34" s="42">
        <f t="shared" si="2"/>
        <v>0</v>
      </c>
      <c r="G34" s="41">
        <f>[2]DEC20!H34</f>
        <v>0</v>
      </c>
      <c r="H34" s="42">
        <f t="shared" si="5"/>
        <v>0</v>
      </c>
      <c r="I34" s="41">
        <f>[2]DEC20!J34</f>
        <v>6.9544769999999992E-2</v>
      </c>
      <c r="J34" s="42">
        <f t="shared" si="3"/>
        <v>1.5729165088066354E-4</v>
      </c>
      <c r="K34" s="41">
        <f>[2]DEC20!L34</f>
        <v>11.335078950000002</v>
      </c>
      <c r="L34" s="44">
        <f t="shared" si="4"/>
        <v>1.9087167132328969E-2</v>
      </c>
      <c r="M34" s="41">
        <f>[2]DEC20!M34</f>
        <v>-1.5762947589999998</v>
      </c>
      <c r="N34" s="41">
        <f>[2]DEC20!N34</f>
        <v>-1.5757930689999999</v>
      </c>
      <c r="O34" s="41">
        <f>[2]DEC20!P34</f>
        <v>512.85041666000006</v>
      </c>
      <c r="Q34" s="43">
        <f>U34/1000</f>
        <v>443.33083455000008</v>
      </c>
      <c r="R34" s="102">
        <v>-1.191855077</v>
      </c>
      <c r="S34" s="61"/>
      <c r="T34" t="s">
        <v>73</v>
      </c>
      <c r="U34">
        <v>443330.83455000009</v>
      </c>
    </row>
    <row r="35" spans="1:21" outlineLevel="1" x14ac:dyDescent="0.25">
      <c r="A35" s="40" t="s">
        <v>129</v>
      </c>
      <c r="B35" s="74" t="s">
        <v>13</v>
      </c>
      <c r="C35" s="41">
        <f>[2]NOV20!D35</f>
        <v>0</v>
      </c>
      <c r="D35" s="42">
        <f t="shared" si="1"/>
        <v>0</v>
      </c>
      <c r="E35" s="41">
        <f>[2]NOV20!F35</f>
        <v>0</v>
      </c>
      <c r="F35" s="42">
        <f t="shared" si="2"/>
        <v>0</v>
      </c>
      <c r="G35" s="41">
        <f>[2]DEC20!H35</f>
        <v>0</v>
      </c>
      <c r="H35" s="42">
        <f t="shared" si="5"/>
        <v>0</v>
      </c>
      <c r="I35" s="41">
        <f>[2]DEC20!J35</f>
        <v>4.09099521</v>
      </c>
      <c r="J35" s="42">
        <f t="shared" si="3"/>
        <v>1.1171690233358404E-2</v>
      </c>
      <c r="K35" s="41">
        <f>[2]DEC20!L35</f>
        <v>9.2068750799999997</v>
      </c>
      <c r="L35" s="42">
        <f t="shared" si="4"/>
        <v>2.9187441710897905E-2</v>
      </c>
      <c r="M35" s="41">
        <f>[2]DEC20!M35</f>
        <v>-0.37343965099999993</v>
      </c>
      <c r="N35" s="41">
        <f>[2]DEC20!N35</f>
        <v>-0.37161064099999996</v>
      </c>
      <c r="O35" s="41">
        <f>[2]DEC20!P35</f>
        <v>303.01668369999999</v>
      </c>
      <c r="Q35" s="43">
        <f>U35/1000</f>
        <v>367.03709453999988</v>
      </c>
      <c r="R35" s="102">
        <v>-0.84405440500000006</v>
      </c>
      <c r="S35" s="61"/>
      <c r="T35" t="s">
        <v>74</v>
      </c>
      <c r="U35">
        <v>367037.0945399999</v>
      </c>
    </row>
    <row r="36" spans="1:21" s="48" customFormat="1" x14ac:dyDescent="0.25">
      <c r="A36" s="45" t="s">
        <v>14</v>
      </c>
      <c r="B36" s="82" t="s">
        <v>130</v>
      </c>
      <c r="C36" s="50">
        <f>SUM(C31:C35)</f>
        <v>0</v>
      </c>
      <c r="D36" s="47">
        <f t="shared" si="1"/>
        <v>0</v>
      </c>
      <c r="E36" s="50">
        <f>SUM(E31:E35)</f>
        <v>0</v>
      </c>
      <c r="F36" s="47">
        <f t="shared" si="2"/>
        <v>0</v>
      </c>
      <c r="G36" s="46">
        <f>SUM(G31:G35)</f>
        <v>0</v>
      </c>
      <c r="H36" s="47">
        <f t="shared" si="5"/>
        <v>0</v>
      </c>
      <c r="I36" s="46">
        <f>SUM(I31:I35)</f>
        <v>5.6554376600000005</v>
      </c>
      <c r="J36" s="47">
        <f t="shared" si="3"/>
        <v>3.0417258962519306E-3</v>
      </c>
      <c r="K36" s="46">
        <f>SUM(K31:K35)</f>
        <v>114.11677408999998</v>
      </c>
      <c r="L36" s="47">
        <f t="shared" si="4"/>
        <v>5.8026814539243479E-2</v>
      </c>
      <c r="M36" s="46">
        <f>SUM(M31:M35)</f>
        <v>-11.595964860999999</v>
      </c>
      <c r="N36" s="46">
        <f>SUM(N31:N35)</f>
        <v>-11.556567450999998</v>
      </c>
      <c r="O36" s="46">
        <f>SUM(O31:O35)</f>
        <v>1778.3399079299998</v>
      </c>
      <c r="Q36" s="46">
        <f>SUM(Q31:Q35)</f>
        <v>1878.7864860900004</v>
      </c>
      <c r="R36" s="46">
        <f>SUM(R31:R35)</f>
        <v>-19.500721068000004</v>
      </c>
      <c r="S36" s="61"/>
    </row>
    <row r="37" spans="1:21" outlineLevel="1" x14ac:dyDescent="0.25">
      <c r="A37" s="40" t="s">
        <v>131</v>
      </c>
      <c r="B37" s="74" t="s">
        <v>15</v>
      </c>
      <c r="C37" s="41">
        <f>[2]NOV20!D37</f>
        <v>0</v>
      </c>
      <c r="D37" s="42">
        <f t="shared" si="1"/>
        <v>0</v>
      </c>
      <c r="E37" s="41">
        <f>[2]NOV20!F37</f>
        <v>0</v>
      </c>
      <c r="F37" s="42">
        <f t="shared" si="2"/>
        <v>0</v>
      </c>
      <c r="G37" s="41">
        <f>[2]DEC20!H37</f>
        <v>0</v>
      </c>
      <c r="H37" s="42">
        <f t="shared" si="5"/>
        <v>0</v>
      </c>
      <c r="I37" s="41">
        <f>[2]DEC20!J37</f>
        <v>12.102442210000001</v>
      </c>
      <c r="J37" s="42">
        <f t="shared" si="3"/>
        <v>1.2141724714250218E-2</v>
      </c>
      <c r="K37" s="41">
        <f>[2]DEC20!L37</f>
        <v>167.89165708000002</v>
      </c>
      <c r="L37" s="42">
        <f t="shared" si="4"/>
        <v>0.16712621350642756</v>
      </c>
      <c r="M37" s="41">
        <f>[2]DEC20!M37</f>
        <v>-11.272970750999999</v>
      </c>
      <c r="N37" s="41">
        <f>[2]DEC20!N37</f>
        <v>-11.215324610999998</v>
      </c>
      <c r="O37" s="41">
        <f>[2]DEC20!P37</f>
        <v>948.34351678999985</v>
      </c>
      <c r="Q37" s="43">
        <f>U37/1000</f>
        <v>1004.3107611</v>
      </c>
      <c r="R37" s="102">
        <v>-7.5460925849999985</v>
      </c>
      <c r="S37" s="61"/>
      <c r="T37" t="s">
        <v>58</v>
      </c>
      <c r="U37">
        <v>1004310.7611</v>
      </c>
    </row>
    <row r="38" spans="1:21" outlineLevel="1" x14ac:dyDescent="0.25">
      <c r="A38" s="40" t="s">
        <v>132</v>
      </c>
      <c r="B38" s="76" t="s">
        <v>36</v>
      </c>
      <c r="C38" s="41">
        <f>[2]NOV20!D38</f>
        <v>0</v>
      </c>
      <c r="D38" s="42">
        <f t="shared" si="1"/>
        <v>0</v>
      </c>
      <c r="E38" s="41">
        <f>[2]NOV20!F38</f>
        <v>0</v>
      </c>
      <c r="F38" s="42">
        <f t="shared" si="2"/>
        <v>0</v>
      </c>
      <c r="G38" s="41">
        <f>[2]DEC20!H38</f>
        <v>0</v>
      </c>
      <c r="H38" s="42">
        <f t="shared" si="5"/>
        <v>0</v>
      </c>
      <c r="I38" s="41">
        <f>[2]DEC20!J38</f>
        <v>1.4551915228366851E-17</v>
      </c>
      <c r="J38" s="42">
        <f t="shared" si="3"/>
        <v>8.5454649343310078E-20</v>
      </c>
      <c r="K38" s="41">
        <f>[2]DEC20!L38</f>
        <v>25.154764880000002</v>
      </c>
      <c r="L38" s="44">
        <f t="shared" si="4"/>
        <v>0.15355369437258753</v>
      </c>
      <c r="M38" s="41">
        <f>[2]DEC20!M38</f>
        <v>-0.91357038000000013</v>
      </c>
      <c r="N38" s="41">
        <f>[2]DEC20!N38</f>
        <v>-0.93334933000000009</v>
      </c>
      <c r="O38" s="41">
        <f>[2]DEC20!P38</f>
        <v>158.80121828</v>
      </c>
      <c r="Q38" s="43">
        <f>U38/1000</f>
        <v>170.76179229000002</v>
      </c>
      <c r="R38" s="102">
        <v>-0.47362961900000011</v>
      </c>
      <c r="S38" s="61"/>
      <c r="T38" t="s">
        <v>133</v>
      </c>
      <c r="U38">
        <v>170761.79229000001</v>
      </c>
    </row>
    <row r="39" spans="1:21" outlineLevel="1" x14ac:dyDescent="0.25">
      <c r="A39" s="40" t="s">
        <v>134</v>
      </c>
      <c r="B39" s="76" t="s">
        <v>28</v>
      </c>
      <c r="C39" s="41">
        <f>[2]NOV20!D39</f>
        <v>0</v>
      </c>
      <c r="D39" s="42">
        <f t="shared" si="1"/>
        <v>0</v>
      </c>
      <c r="E39" s="41">
        <f>[2]NOV20!F39</f>
        <v>0</v>
      </c>
      <c r="F39" s="42">
        <f t="shared" si="2"/>
        <v>0</v>
      </c>
      <c r="G39" s="41">
        <f>[2]DEC20!H39</f>
        <v>0</v>
      </c>
      <c r="H39" s="42">
        <f t="shared" si="5"/>
        <v>0</v>
      </c>
      <c r="I39" s="41">
        <f>[2]DEC20!J39</f>
        <v>3.4649363600000003</v>
      </c>
      <c r="J39" s="42">
        <f t="shared" si="3"/>
        <v>7.3312059905261675E-3</v>
      </c>
      <c r="K39" s="41">
        <f>[2]DEC20!L39</f>
        <v>82.355588309999987</v>
      </c>
      <c r="L39" s="42">
        <f t="shared" si="4"/>
        <v>0.16252483239675949</v>
      </c>
      <c r="M39" s="41">
        <f>[2]DEC20!M39</f>
        <v>-7.2823104669999985</v>
      </c>
      <c r="N39" s="41">
        <f>[2]DEC20!N39</f>
        <v>-7.347440797</v>
      </c>
      <c r="O39" s="41">
        <f>[2]DEC20!P39</f>
        <v>469.26625490000004</v>
      </c>
      <c r="Q39" s="43">
        <f>U39/1000</f>
        <v>477.66408827000009</v>
      </c>
      <c r="R39" s="102">
        <v>-5.0356606309999989</v>
      </c>
      <c r="S39" s="61"/>
      <c r="T39" t="s">
        <v>69</v>
      </c>
      <c r="U39">
        <v>477664.08827000007</v>
      </c>
    </row>
    <row r="40" spans="1:21" s="48" customFormat="1" x14ac:dyDescent="0.25">
      <c r="A40" s="45" t="s">
        <v>16</v>
      </c>
      <c r="B40" s="85" t="s">
        <v>135</v>
      </c>
      <c r="C40" s="46">
        <f>SUM(C37:C39)</f>
        <v>0</v>
      </c>
      <c r="D40" s="47">
        <f t="shared" si="1"/>
        <v>0</v>
      </c>
      <c r="E40" s="46">
        <f>SUM(E37:E39)</f>
        <v>0</v>
      </c>
      <c r="F40" s="47">
        <f t="shared" si="2"/>
        <v>0</v>
      </c>
      <c r="G40" s="46">
        <f>SUM(G37:G39)</f>
        <v>0</v>
      </c>
      <c r="H40" s="47">
        <f t="shared" si="5"/>
        <v>0</v>
      </c>
      <c r="I40" s="46">
        <f>SUM(I37:I39)</f>
        <v>15.567378570000002</v>
      </c>
      <c r="J40" s="47">
        <f t="shared" si="3"/>
        <v>9.4941492355383929E-3</v>
      </c>
      <c r="K40" s="46">
        <f>SUM(K37:K39)</f>
        <v>275.40201027000001</v>
      </c>
      <c r="L40" s="47">
        <f t="shared" si="4"/>
        <v>0.16438481174756764</v>
      </c>
      <c r="M40" s="46">
        <f>SUM(M37:M39)</f>
        <v>-19.468851597999997</v>
      </c>
      <c r="N40" s="46">
        <f>SUM(N37:N39)</f>
        <v>-19.496114737999999</v>
      </c>
      <c r="O40" s="46">
        <f>SUM(O37:O39)</f>
        <v>1576.4109899699997</v>
      </c>
      <c r="Q40" s="46">
        <f>SUM(Q37:Q39)</f>
        <v>1652.73664166</v>
      </c>
      <c r="R40" s="46">
        <f>SUM(R37:R39)</f>
        <v>-13.055382834999998</v>
      </c>
      <c r="S40" s="61"/>
    </row>
    <row r="41" spans="1:21" outlineLevel="1" x14ac:dyDescent="0.25">
      <c r="A41" s="40" t="s">
        <v>136</v>
      </c>
      <c r="B41" s="76" t="s">
        <v>75</v>
      </c>
      <c r="C41" s="41">
        <f>[2]NOV20!D41</f>
        <v>0</v>
      </c>
      <c r="D41" s="42">
        <f t="shared" si="1"/>
        <v>0</v>
      </c>
      <c r="E41" s="41">
        <f>[2]NOV20!F41</f>
        <v>0</v>
      </c>
      <c r="F41" s="42">
        <f t="shared" si="2"/>
        <v>0</v>
      </c>
      <c r="G41" s="41">
        <f>[2]DEC20!H41</f>
        <v>0</v>
      </c>
      <c r="H41" s="42">
        <f t="shared" si="5"/>
        <v>0</v>
      </c>
      <c r="I41" s="41">
        <f>[2]DEC20!J41</f>
        <v>4.9801929200000004</v>
      </c>
      <c r="J41" s="42">
        <f t="shared" si="3"/>
        <v>1.5846004390027119E-2</v>
      </c>
      <c r="K41" s="41">
        <f>[2]DEC20!L41</f>
        <v>26.903732789999999</v>
      </c>
      <c r="L41" s="42">
        <f t="shared" si="4"/>
        <v>7.9351177148987345E-2</v>
      </c>
      <c r="M41" s="41">
        <f>[2]DEC20!M41</f>
        <v>-1.0259058199999997</v>
      </c>
      <c r="N41" s="41">
        <f>[2]DEC20!N41</f>
        <v>-1.0274377799999992</v>
      </c>
      <c r="O41" s="41">
        <f>[2]DEC20!P41</f>
        <v>327.14518296999995</v>
      </c>
      <c r="Q41" s="43">
        <f>U41/1000</f>
        <v>314.66799014000014</v>
      </c>
      <c r="R41" s="102">
        <v>-0.38100665700000003</v>
      </c>
      <c r="S41" s="61"/>
      <c r="T41" t="s">
        <v>137</v>
      </c>
      <c r="U41">
        <v>314667.99014000013</v>
      </c>
    </row>
    <row r="42" spans="1:21" outlineLevel="1" x14ac:dyDescent="0.25">
      <c r="A42" s="40" t="s">
        <v>138</v>
      </c>
      <c r="B42" s="74" t="s">
        <v>41</v>
      </c>
      <c r="C42" s="41">
        <f>[2]NOV20!D42</f>
        <v>0</v>
      </c>
      <c r="D42" s="42">
        <f t="shared" si="1"/>
        <v>0</v>
      </c>
      <c r="E42" s="41">
        <f>[2]NOV20!F42</f>
        <v>0</v>
      </c>
      <c r="F42" s="42">
        <f t="shared" si="2"/>
        <v>0</v>
      </c>
      <c r="G42" s="41">
        <f>[2]DEC20!H42</f>
        <v>0</v>
      </c>
      <c r="H42" s="42">
        <f t="shared" si="5"/>
        <v>0</v>
      </c>
      <c r="I42" s="41">
        <f>[2]DEC20!J42</f>
        <v>0</v>
      </c>
      <c r="J42" s="42">
        <f t="shared" si="3"/>
        <v>0</v>
      </c>
      <c r="K42" s="41">
        <f>[2]DEC20!L42</f>
        <v>43.765273089999994</v>
      </c>
      <c r="L42" s="42">
        <f t="shared" si="4"/>
        <v>4.9323395962331824E-2</v>
      </c>
      <c r="M42" s="41">
        <f>[2]DEC20!M42</f>
        <v>-1.7707802730000002</v>
      </c>
      <c r="N42" s="41">
        <f>[2]DEC20!N42</f>
        <v>-1.8411721429999999</v>
      </c>
      <c r="O42" s="41">
        <f>[2]DEC20!P42</f>
        <v>853.25239389000012</v>
      </c>
      <c r="Q42" s="43">
        <f>U42/1000</f>
        <v>954.00449705000005</v>
      </c>
      <c r="R42" s="102">
        <v>-7.6162436890000009</v>
      </c>
      <c r="S42" s="61"/>
      <c r="T42" t="s">
        <v>72</v>
      </c>
      <c r="U42">
        <v>954004.49705000001</v>
      </c>
    </row>
    <row r="43" spans="1:21" outlineLevel="1" x14ac:dyDescent="0.25">
      <c r="A43" s="40" t="s">
        <v>139</v>
      </c>
      <c r="B43" s="74" t="s">
        <v>34</v>
      </c>
      <c r="C43" s="41">
        <f>[2]NOV20!D43</f>
        <v>0</v>
      </c>
      <c r="D43" s="42">
        <f t="shared" si="1"/>
        <v>0</v>
      </c>
      <c r="E43" s="41">
        <f>[2]NOV20!F43</f>
        <v>0</v>
      </c>
      <c r="F43" s="42">
        <f t="shared" si="2"/>
        <v>0</v>
      </c>
      <c r="G43" s="41">
        <f>[2]DEC20!H43</f>
        <v>0</v>
      </c>
      <c r="H43" s="42">
        <f t="shared" si="5"/>
        <v>0</v>
      </c>
      <c r="I43" s="41">
        <f>[2]DEC20!J43</f>
        <v>0</v>
      </c>
      <c r="J43" s="42">
        <f t="shared" si="3"/>
        <v>0</v>
      </c>
      <c r="K43" s="41">
        <f>[2]DEC20!L43</f>
        <v>35.594834880000001</v>
      </c>
      <c r="L43" s="42">
        <f t="shared" si="4"/>
        <v>4.9726294525508204E-2</v>
      </c>
      <c r="M43" s="41">
        <f>[2]DEC20!M43</f>
        <v>-2.497917487</v>
      </c>
      <c r="N43" s="41">
        <f>[2]DEC20!N43</f>
        <v>-2.4647006070000015</v>
      </c>
      <c r="O43" s="41">
        <f>[2]DEC20!P43</f>
        <v>668.04651619999993</v>
      </c>
      <c r="Q43" s="43">
        <f>U43/1000</f>
        <v>697.5818649800002</v>
      </c>
      <c r="R43" s="102">
        <v>-1.3252529169999998</v>
      </c>
      <c r="S43" s="61"/>
      <c r="T43" t="s">
        <v>59</v>
      </c>
      <c r="U43">
        <v>697581.86498000019</v>
      </c>
    </row>
    <row r="44" spans="1:21" outlineLevel="1" x14ac:dyDescent="0.25">
      <c r="A44" s="40" t="s">
        <v>140</v>
      </c>
      <c r="B44" s="74" t="s">
        <v>76</v>
      </c>
      <c r="C44" s="41">
        <f>[2]NOV20!D44</f>
        <v>0</v>
      </c>
      <c r="D44" s="42">
        <f t="shared" si="1"/>
        <v>0</v>
      </c>
      <c r="E44" s="41">
        <f>[2]NOV20!F44</f>
        <v>0</v>
      </c>
      <c r="F44" s="42">
        <f t="shared" si="2"/>
        <v>0</v>
      </c>
      <c r="G44" s="41">
        <f>[2]DEC20!H44</f>
        <v>0</v>
      </c>
      <c r="H44" s="42">
        <f t="shared" si="5"/>
        <v>0</v>
      </c>
      <c r="I44" s="41">
        <f>[2]DEC20!J44</f>
        <v>0.90382430000000002</v>
      </c>
      <c r="J44" s="42">
        <f t="shared" si="3"/>
        <v>2.0948367090493137E-3</v>
      </c>
      <c r="K44" s="41">
        <f>[2]DEC20!L44</f>
        <v>0.93926323</v>
      </c>
      <c r="L44" s="42">
        <f t="shared" si="4"/>
        <v>2.3011192775858982E-3</v>
      </c>
      <c r="M44" s="41">
        <f>[2]DEC20!M44</f>
        <v>-4.7027830000000003E-3</v>
      </c>
      <c r="N44" s="41">
        <f>[2]DEC20!N44</f>
        <v>3.3274669999999976E-3</v>
      </c>
      <c r="O44" s="41">
        <f>[2]DEC20!P44</f>
        <v>406.12966011999998</v>
      </c>
      <c r="Q44" s="43">
        <f>U44/1000</f>
        <v>431.39620219999995</v>
      </c>
      <c r="R44" s="102">
        <v>5.7140247000000005E-2</v>
      </c>
      <c r="S44" s="61"/>
      <c r="T44" t="s">
        <v>60</v>
      </c>
      <c r="U44">
        <v>431396.20219999994</v>
      </c>
    </row>
    <row r="45" spans="1:21" s="48" customFormat="1" x14ac:dyDescent="0.25">
      <c r="A45" s="45" t="s">
        <v>35</v>
      </c>
      <c r="B45" s="81" t="s">
        <v>141</v>
      </c>
      <c r="C45" s="46">
        <f>SUM(C41:C44)</f>
        <v>0</v>
      </c>
      <c r="D45" s="47">
        <f t="shared" si="1"/>
        <v>0</v>
      </c>
      <c r="E45" s="46">
        <f>SUM(E41:E44)</f>
        <v>0</v>
      </c>
      <c r="F45" s="47">
        <f t="shared" si="2"/>
        <v>0</v>
      </c>
      <c r="G45" s="46">
        <f>SUM(G41:G44)</f>
        <v>0</v>
      </c>
      <c r="H45" s="47">
        <f t="shared" si="5"/>
        <v>0</v>
      </c>
      <c r="I45" s="46">
        <f>SUM(I41:I44)</f>
        <v>5.8840172200000005</v>
      </c>
      <c r="J45" s="47">
        <f t="shared" si="3"/>
        <v>2.4635964254427021E-3</v>
      </c>
      <c r="K45" s="46">
        <f>SUM(K41:K44)</f>
        <v>107.20310398999999</v>
      </c>
      <c r="L45" s="47">
        <f t="shared" si="4"/>
        <v>4.5305804102193516E-2</v>
      </c>
      <c r="M45" s="46">
        <f>SUM(M41:M44)</f>
        <v>-5.2993063630000004</v>
      </c>
      <c r="N45" s="46">
        <f>SUM(N41:N44)</f>
        <v>-5.3299830630000002</v>
      </c>
      <c r="O45" s="46">
        <f>SUM(O41:O44)</f>
        <v>2254.57375318</v>
      </c>
      <c r="Q45" s="46">
        <f>SUM(Q41:Q44)</f>
        <v>2397.6505543700005</v>
      </c>
      <c r="R45" s="46">
        <f>SUM(R41:R44)</f>
        <v>-9.265363016000002</v>
      </c>
      <c r="S45" s="61"/>
    </row>
    <row r="46" spans="1:21" ht="15.75" thickBot="1" x14ac:dyDescent="0.3">
      <c r="A46" s="62" t="s">
        <v>46</v>
      </c>
      <c r="B46" s="67" t="s">
        <v>142</v>
      </c>
      <c r="C46" s="51">
        <f>C17+C27+C30+C22+C36+C45+C9+C40</f>
        <v>0</v>
      </c>
      <c r="D46" s="52">
        <f t="shared" si="1"/>
        <v>0</v>
      </c>
      <c r="E46" s="51">
        <f>E17+E27+E30+E22+E36+E45+E9+E40</f>
        <v>0</v>
      </c>
      <c r="F46" s="52">
        <f t="shared" si="2"/>
        <v>0</v>
      </c>
      <c r="G46" s="51">
        <f>G17+G27+G30+G22+G36+G45+G9+G40</f>
        <v>9.9434767099999988</v>
      </c>
      <c r="H46" s="52">
        <f t="shared" si="5"/>
        <v>3.9165698385854156E-4</v>
      </c>
      <c r="I46" s="51">
        <f>I17+I27+I30+I22+I36+I45+I9+I40</f>
        <v>282.44231411000004</v>
      </c>
      <c r="J46" s="52">
        <f t="shared" si="3"/>
        <v>1.1124932263088633E-2</v>
      </c>
      <c r="K46" s="51">
        <f>K17+K27+K30+K22+K36+K45+K9+K40</f>
        <v>1876.1011199499999</v>
      </c>
      <c r="L46" s="68">
        <f t="shared" si="4"/>
        <v>6.8291500422779775E-2</v>
      </c>
      <c r="M46" s="51">
        <f>M17+M27+M30+M22+M36+M45+M9+M40</f>
        <v>-94.216451483</v>
      </c>
      <c r="N46" s="51">
        <f>N17+N27+N30+N22+N36+N45+N9+N40</f>
        <v>-92.490318872999993</v>
      </c>
      <c r="O46" s="51">
        <f>O17+O27+O30+O22+O36+O45+O9+O40</f>
        <v>26184.824759259995</v>
      </c>
      <c r="Q46" s="51">
        <f>Q17+Q27+Q30+Q22+Q36+Q45+Q9+Q40</f>
        <v>25505.260049570006</v>
      </c>
      <c r="R46" s="51">
        <f>R17+R27+R30+R22+R36+R45+R9+R40</f>
        <v>-117.03228955800002</v>
      </c>
    </row>
    <row r="47" spans="1:21" x14ac:dyDescent="0.25">
      <c r="A47" s="53"/>
      <c r="B47" s="54"/>
      <c r="C47" s="55"/>
      <c r="D47" s="56"/>
      <c r="E47" s="55"/>
      <c r="F47" s="56"/>
      <c r="G47" s="55"/>
      <c r="H47" s="56"/>
      <c r="I47" s="55"/>
      <c r="J47" s="56"/>
      <c r="K47" s="55"/>
      <c r="L47" s="56"/>
      <c r="M47" s="56"/>
      <c r="N47" s="56"/>
      <c r="O47" s="55"/>
    </row>
    <row r="48" spans="1:21" x14ac:dyDescent="0.25">
      <c r="B48" s="57"/>
      <c r="C48" s="58"/>
      <c r="I48" s="59"/>
      <c r="K48" s="59"/>
    </row>
    <row r="49" spans="9:11" ht="15" customHeight="1" x14ac:dyDescent="0.25">
      <c r="I49" s="59"/>
      <c r="K49" s="59"/>
    </row>
    <row r="50" spans="9:11" ht="15" customHeight="1" x14ac:dyDescent="0.25">
      <c r="K50" s="59"/>
    </row>
    <row r="51" spans="9:11" ht="15" customHeight="1" x14ac:dyDescent="0.25">
      <c r="K51" s="59"/>
    </row>
  </sheetData>
  <mergeCells count="11">
    <mergeCell ref="R1:R2"/>
    <mergeCell ref="A4:A5"/>
    <mergeCell ref="B4:B5"/>
    <mergeCell ref="C4:D4"/>
    <mergeCell ref="E4:F4"/>
    <mergeCell ref="G4:H4"/>
    <mergeCell ref="G1:H1"/>
    <mergeCell ref="I4:J4"/>
    <mergeCell ref="K4:L4"/>
    <mergeCell ref="M4:N4"/>
    <mergeCell ref="Q1:Q2"/>
  </mergeCells>
  <printOptions horizontalCentered="1"/>
  <pageMargins left="0.5" right="0.5" top="0.9" bottom="0.7" header="0.5" footer="0.5"/>
  <pageSetup paperSize="9" scale="67" orientation="landscape" r:id="rId1"/>
  <headerFooter alignWithMargins="0">
    <oddHeader>&amp;C&amp;"Arial Black,Regular"&amp;12BUSINESS BANKING
&amp;"Arial,Bold Italic"&amp;11Task Force Report&amp;R
&amp;"+,Regular"Annexure A3</oddHeader>
    <oddFooter>&amp;L&amp;8&amp;D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65"/>
  <sheetViews>
    <sheetView topLeftCell="A250" workbookViewId="0">
      <selection activeCell="A260" activeCellId="29" sqref="A6:A19 A21:A29 A31:A37 A39:A42 A45 A47:A49 A51:A56 A58 A60:A64 A66 A68:A80 A83:A100 A102:A117 A119 A121:A123 A126:A136 A138:A145 A147:A153 A155 A158:A171 A173:A174 A177:A186 A188:A199 A201:A209 A211:A217 A219:A221 A224:A243 A245:A248 A250:A257 A260:A261 A263:A264"/>
    </sheetView>
  </sheetViews>
  <sheetFormatPr defaultRowHeight="15" x14ac:dyDescent="0.25"/>
  <cols>
    <col min="1" max="1" width="22.7109375" bestFit="1" customWidth="1"/>
    <col min="2" max="2" width="25.7109375" bestFit="1" customWidth="1"/>
  </cols>
  <sheetData>
    <row r="3" spans="1:1" x14ac:dyDescent="0.25">
      <c r="A3" s="70" t="s">
        <v>151</v>
      </c>
    </row>
    <row r="4" spans="1:1" x14ac:dyDescent="0.25">
      <c r="A4" s="71" t="s">
        <v>12</v>
      </c>
    </row>
    <row r="5" spans="1:1" x14ac:dyDescent="0.25">
      <c r="A5" s="72" t="s">
        <v>11</v>
      </c>
    </row>
    <row r="6" spans="1:1" x14ac:dyDescent="0.25">
      <c r="A6" s="73">
        <v>1444682</v>
      </c>
    </row>
    <row r="7" spans="1:1" x14ac:dyDescent="0.25">
      <c r="A7" s="73">
        <v>5716754</v>
      </c>
    </row>
    <row r="8" spans="1:1" x14ac:dyDescent="0.25">
      <c r="A8" s="73">
        <v>6049432</v>
      </c>
    </row>
    <row r="9" spans="1:1" x14ac:dyDescent="0.25">
      <c r="A9" s="73">
        <v>6297464</v>
      </c>
    </row>
    <row r="10" spans="1:1" x14ac:dyDescent="0.25">
      <c r="A10" s="73">
        <v>8001041</v>
      </c>
    </row>
    <row r="11" spans="1:1" x14ac:dyDescent="0.25">
      <c r="A11" s="73">
        <v>9997967</v>
      </c>
    </row>
    <row r="12" spans="1:1" x14ac:dyDescent="0.25">
      <c r="A12" s="73">
        <v>12952595</v>
      </c>
    </row>
    <row r="13" spans="1:1" x14ac:dyDescent="0.25">
      <c r="A13" s="73">
        <v>13304184</v>
      </c>
    </row>
    <row r="14" spans="1:1" x14ac:dyDescent="0.25">
      <c r="A14" s="73">
        <v>15656587</v>
      </c>
    </row>
    <row r="15" spans="1:1" x14ac:dyDescent="0.25">
      <c r="A15" s="73">
        <v>21070806</v>
      </c>
    </row>
    <row r="16" spans="1:1" x14ac:dyDescent="0.25">
      <c r="A16" s="73">
        <v>22500209</v>
      </c>
    </row>
    <row r="17" spans="1:1" x14ac:dyDescent="0.25">
      <c r="A17" s="73">
        <v>23193721</v>
      </c>
    </row>
    <row r="18" spans="1:1" x14ac:dyDescent="0.25">
      <c r="A18" s="73">
        <v>23197943</v>
      </c>
    </row>
    <row r="19" spans="1:1" x14ac:dyDescent="0.25">
      <c r="A19" s="73">
        <v>23713567</v>
      </c>
    </row>
    <row r="20" spans="1:1" x14ac:dyDescent="0.25">
      <c r="A20" s="72" t="s">
        <v>33</v>
      </c>
    </row>
    <row r="21" spans="1:1" x14ac:dyDescent="0.25">
      <c r="A21" s="73">
        <v>5523993</v>
      </c>
    </row>
    <row r="22" spans="1:1" x14ac:dyDescent="0.25">
      <c r="A22" s="73">
        <v>6022287</v>
      </c>
    </row>
    <row r="23" spans="1:1" x14ac:dyDescent="0.25">
      <c r="A23" s="73">
        <v>9590585</v>
      </c>
    </row>
    <row r="24" spans="1:1" x14ac:dyDescent="0.25">
      <c r="A24" s="73">
        <v>13195034</v>
      </c>
    </row>
    <row r="25" spans="1:1" x14ac:dyDescent="0.25">
      <c r="A25" s="73">
        <v>14060537</v>
      </c>
    </row>
    <row r="26" spans="1:1" x14ac:dyDescent="0.25">
      <c r="A26" s="73">
        <v>16853419</v>
      </c>
    </row>
    <row r="27" spans="1:1" x14ac:dyDescent="0.25">
      <c r="A27" s="73">
        <v>18390582</v>
      </c>
    </row>
    <row r="28" spans="1:1" x14ac:dyDescent="0.25">
      <c r="A28" s="73">
        <v>19037729</v>
      </c>
    </row>
    <row r="29" spans="1:1" x14ac:dyDescent="0.25">
      <c r="A29" s="73">
        <v>20135312</v>
      </c>
    </row>
    <row r="30" spans="1:1" x14ac:dyDescent="0.25">
      <c r="A30" s="72" t="s">
        <v>25</v>
      </c>
    </row>
    <row r="31" spans="1:1" x14ac:dyDescent="0.25">
      <c r="A31" s="73">
        <v>7943120</v>
      </c>
    </row>
    <row r="32" spans="1:1" x14ac:dyDescent="0.25">
      <c r="A32" s="73">
        <v>13277565</v>
      </c>
    </row>
    <row r="33" spans="1:1" x14ac:dyDescent="0.25">
      <c r="A33" s="73">
        <v>14116705</v>
      </c>
    </row>
    <row r="34" spans="1:1" x14ac:dyDescent="0.25">
      <c r="A34" s="73">
        <v>16096128</v>
      </c>
    </row>
    <row r="35" spans="1:1" x14ac:dyDescent="0.25">
      <c r="A35" s="73">
        <v>16838843</v>
      </c>
    </row>
    <row r="36" spans="1:1" x14ac:dyDescent="0.25">
      <c r="A36" s="73">
        <v>17253133</v>
      </c>
    </row>
    <row r="37" spans="1:1" x14ac:dyDescent="0.25">
      <c r="A37" s="73">
        <v>18900536</v>
      </c>
    </row>
    <row r="38" spans="1:1" x14ac:dyDescent="0.25">
      <c r="A38" s="72" t="s">
        <v>32</v>
      </c>
    </row>
    <row r="39" spans="1:1" x14ac:dyDescent="0.25">
      <c r="A39" s="73">
        <v>13345026</v>
      </c>
    </row>
    <row r="40" spans="1:1" x14ac:dyDescent="0.25">
      <c r="A40" s="73">
        <v>15062147</v>
      </c>
    </row>
    <row r="41" spans="1:1" x14ac:dyDescent="0.25">
      <c r="A41" s="73">
        <v>18341538</v>
      </c>
    </row>
    <row r="42" spans="1:1" x14ac:dyDescent="0.25">
      <c r="A42" s="73">
        <v>18576722</v>
      </c>
    </row>
    <row r="43" spans="1:1" x14ac:dyDescent="0.25">
      <c r="A43" s="71" t="s">
        <v>9</v>
      </c>
    </row>
    <row r="44" spans="1:1" x14ac:dyDescent="0.25">
      <c r="A44" s="72" t="s">
        <v>37</v>
      </c>
    </row>
    <row r="45" spans="1:1" x14ac:dyDescent="0.25">
      <c r="A45" s="73">
        <v>5909009</v>
      </c>
    </row>
    <row r="46" spans="1:1" x14ac:dyDescent="0.25">
      <c r="A46" s="72" t="s">
        <v>26</v>
      </c>
    </row>
    <row r="47" spans="1:1" x14ac:dyDescent="0.25">
      <c r="A47" s="73">
        <v>4639692</v>
      </c>
    </row>
    <row r="48" spans="1:1" x14ac:dyDescent="0.25">
      <c r="A48" s="73">
        <v>15460274</v>
      </c>
    </row>
    <row r="49" spans="1:1" x14ac:dyDescent="0.25">
      <c r="A49" s="73">
        <v>16659815</v>
      </c>
    </row>
    <row r="50" spans="1:1" x14ac:dyDescent="0.25">
      <c r="A50" s="72" t="s">
        <v>23</v>
      </c>
    </row>
    <row r="51" spans="1:1" x14ac:dyDescent="0.25">
      <c r="A51" s="73">
        <v>8050295</v>
      </c>
    </row>
    <row r="52" spans="1:1" x14ac:dyDescent="0.25">
      <c r="A52" s="73">
        <v>9818674</v>
      </c>
    </row>
    <row r="53" spans="1:1" x14ac:dyDescent="0.25">
      <c r="A53" s="73">
        <v>14515347</v>
      </c>
    </row>
    <row r="54" spans="1:1" x14ac:dyDescent="0.25">
      <c r="A54" s="73">
        <v>17886308</v>
      </c>
    </row>
    <row r="55" spans="1:1" x14ac:dyDescent="0.25">
      <c r="A55" s="73">
        <v>20400827</v>
      </c>
    </row>
    <row r="56" spans="1:1" x14ac:dyDescent="0.25">
      <c r="A56" s="73">
        <v>22366185</v>
      </c>
    </row>
    <row r="57" spans="1:1" x14ac:dyDescent="0.25">
      <c r="A57" s="72" t="s">
        <v>27</v>
      </c>
    </row>
    <row r="58" spans="1:1" x14ac:dyDescent="0.25">
      <c r="A58" s="73">
        <v>21640295</v>
      </c>
    </row>
    <row r="59" spans="1:1" x14ac:dyDescent="0.25">
      <c r="A59" s="72" t="s">
        <v>24</v>
      </c>
    </row>
    <row r="60" spans="1:1" x14ac:dyDescent="0.25">
      <c r="A60" s="73">
        <v>6691619</v>
      </c>
    </row>
    <row r="61" spans="1:1" x14ac:dyDescent="0.25">
      <c r="A61" s="73">
        <v>7487468</v>
      </c>
    </row>
    <row r="62" spans="1:1" x14ac:dyDescent="0.25">
      <c r="A62" s="73">
        <v>14529922</v>
      </c>
    </row>
    <row r="63" spans="1:1" x14ac:dyDescent="0.25">
      <c r="A63" s="73">
        <v>15134112</v>
      </c>
    </row>
    <row r="64" spans="1:1" x14ac:dyDescent="0.25">
      <c r="A64" s="73">
        <v>19431686</v>
      </c>
    </row>
    <row r="65" spans="1:1" x14ac:dyDescent="0.25">
      <c r="A65" s="72" t="s">
        <v>8</v>
      </c>
    </row>
    <row r="66" spans="1:1" x14ac:dyDescent="0.25">
      <c r="A66" s="73">
        <v>23553395</v>
      </c>
    </row>
    <row r="67" spans="1:1" x14ac:dyDescent="0.25">
      <c r="A67" s="72" t="s">
        <v>38</v>
      </c>
    </row>
    <row r="68" spans="1:1" x14ac:dyDescent="0.25">
      <c r="A68" s="73">
        <v>5681563</v>
      </c>
    </row>
    <row r="69" spans="1:1" x14ac:dyDescent="0.25">
      <c r="A69" s="73">
        <v>9495676</v>
      </c>
    </row>
    <row r="70" spans="1:1" x14ac:dyDescent="0.25">
      <c r="A70" s="73">
        <v>13110034</v>
      </c>
    </row>
    <row r="71" spans="1:1" x14ac:dyDescent="0.25">
      <c r="A71" s="73">
        <v>15958757</v>
      </c>
    </row>
    <row r="72" spans="1:1" x14ac:dyDescent="0.25">
      <c r="A72" s="73">
        <v>15959555</v>
      </c>
    </row>
    <row r="73" spans="1:1" x14ac:dyDescent="0.25">
      <c r="A73" s="73">
        <v>16724914</v>
      </c>
    </row>
    <row r="74" spans="1:1" x14ac:dyDescent="0.25">
      <c r="A74" s="73">
        <v>16938238</v>
      </c>
    </row>
    <row r="75" spans="1:1" x14ac:dyDescent="0.25">
      <c r="A75" s="73">
        <v>16938272</v>
      </c>
    </row>
    <row r="76" spans="1:1" x14ac:dyDescent="0.25">
      <c r="A76" s="73">
        <v>17603629</v>
      </c>
    </row>
    <row r="77" spans="1:1" x14ac:dyDescent="0.25">
      <c r="A77" s="73">
        <v>18550644</v>
      </c>
    </row>
    <row r="78" spans="1:1" x14ac:dyDescent="0.25">
      <c r="A78" s="73">
        <v>20047437</v>
      </c>
    </row>
    <row r="79" spans="1:1" x14ac:dyDescent="0.25">
      <c r="A79" s="73">
        <v>20048594</v>
      </c>
    </row>
    <row r="80" spans="1:1" x14ac:dyDescent="0.25">
      <c r="A80" s="73">
        <v>22331239</v>
      </c>
    </row>
    <row r="81" spans="1:1" x14ac:dyDescent="0.25">
      <c r="A81" s="71" t="s">
        <v>7</v>
      </c>
    </row>
    <row r="82" spans="1:1" x14ac:dyDescent="0.25">
      <c r="A82" s="72" t="s">
        <v>6</v>
      </c>
    </row>
    <row r="83" spans="1:1" x14ac:dyDescent="0.25">
      <c r="A83" s="73">
        <v>11952273</v>
      </c>
    </row>
    <row r="84" spans="1:1" x14ac:dyDescent="0.25">
      <c r="A84" s="73">
        <v>13280868</v>
      </c>
    </row>
    <row r="85" spans="1:1" x14ac:dyDescent="0.25">
      <c r="A85" s="73">
        <v>14114155</v>
      </c>
    </row>
    <row r="86" spans="1:1" x14ac:dyDescent="0.25">
      <c r="A86" s="73">
        <v>15185990</v>
      </c>
    </row>
    <row r="87" spans="1:1" x14ac:dyDescent="0.25">
      <c r="A87" s="73">
        <v>15318751</v>
      </c>
    </row>
    <row r="88" spans="1:1" x14ac:dyDescent="0.25">
      <c r="A88" s="73">
        <v>15434923</v>
      </c>
    </row>
    <row r="89" spans="1:1" x14ac:dyDescent="0.25">
      <c r="A89" s="73">
        <v>17019168</v>
      </c>
    </row>
    <row r="90" spans="1:1" x14ac:dyDescent="0.25">
      <c r="A90" s="73">
        <v>17467727</v>
      </c>
    </row>
    <row r="91" spans="1:1" x14ac:dyDescent="0.25">
      <c r="A91" s="73">
        <v>17739232</v>
      </c>
    </row>
    <row r="92" spans="1:1" x14ac:dyDescent="0.25">
      <c r="A92" s="73">
        <v>18431796</v>
      </c>
    </row>
    <row r="93" spans="1:1" x14ac:dyDescent="0.25">
      <c r="A93" s="73">
        <v>18537451</v>
      </c>
    </row>
    <row r="94" spans="1:1" x14ac:dyDescent="0.25">
      <c r="A94" s="73">
        <v>18714684</v>
      </c>
    </row>
    <row r="95" spans="1:1" x14ac:dyDescent="0.25">
      <c r="A95" s="73">
        <v>19444101</v>
      </c>
    </row>
    <row r="96" spans="1:1" x14ac:dyDescent="0.25">
      <c r="A96" s="73">
        <v>19804838</v>
      </c>
    </row>
    <row r="97" spans="1:1" x14ac:dyDescent="0.25">
      <c r="A97" s="73">
        <v>20147233</v>
      </c>
    </row>
    <row r="98" spans="1:1" x14ac:dyDescent="0.25">
      <c r="A98" s="73">
        <v>20177297</v>
      </c>
    </row>
    <row r="99" spans="1:1" x14ac:dyDescent="0.25">
      <c r="A99" s="73">
        <v>20384443</v>
      </c>
    </row>
    <row r="100" spans="1:1" x14ac:dyDescent="0.25">
      <c r="A100" s="73">
        <v>21186467</v>
      </c>
    </row>
    <row r="101" spans="1:1" x14ac:dyDescent="0.25">
      <c r="A101" s="72" t="s">
        <v>10</v>
      </c>
    </row>
    <row r="102" spans="1:1" x14ac:dyDescent="0.25">
      <c r="A102" s="73">
        <v>5045762</v>
      </c>
    </row>
    <row r="103" spans="1:1" x14ac:dyDescent="0.25">
      <c r="A103" s="73">
        <v>5909019</v>
      </c>
    </row>
    <row r="104" spans="1:1" x14ac:dyDescent="0.25">
      <c r="A104" s="73">
        <v>6809848</v>
      </c>
    </row>
    <row r="105" spans="1:1" x14ac:dyDescent="0.25">
      <c r="A105" s="73">
        <v>7080135</v>
      </c>
    </row>
    <row r="106" spans="1:1" x14ac:dyDescent="0.25">
      <c r="A106" s="73">
        <v>8984918</v>
      </c>
    </row>
    <row r="107" spans="1:1" x14ac:dyDescent="0.25">
      <c r="A107" s="73">
        <v>9882237</v>
      </c>
    </row>
    <row r="108" spans="1:1" x14ac:dyDescent="0.25">
      <c r="A108" s="73">
        <v>11733369</v>
      </c>
    </row>
    <row r="109" spans="1:1" x14ac:dyDescent="0.25">
      <c r="A109" s="73">
        <v>14113493</v>
      </c>
    </row>
    <row r="110" spans="1:1" x14ac:dyDescent="0.25">
      <c r="A110" s="73">
        <v>14114155</v>
      </c>
    </row>
    <row r="111" spans="1:1" x14ac:dyDescent="0.25">
      <c r="A111" s="73">
        <v>15185990</v>
      </c>
    </row>
    <row r="112" spans="1:1" x14ac:dyDescent="0.25">
      <c r="A112" s="73">
        <v>17868456</v>
      </c>
    </row>
    <row r="113" spans="1:1" x14ac:dyDescent="0.25">
      <c r="A113" s="73">
        <v>19812295</v>
      </c>
    </row>
    <row r="114" spans="1:1" x14ac:dyDescent="0.25">
      <c r="A114" s="73">
        <v>19886308</v>
      </c>
    </row>
    <row r="115" spans="1:1" x14ac:dyDescent="0.25">
      <c r="A115" s="73">
        <v>20516612</v>
      </c>
    </row>
    <row r="116" spans="1:1" x14ac:dyDescent="0.25">
      <c r="A116" s="73">
        <v>22695074</v>
      </c>
    </row>
    <row r="117" spans="1:1" x14ac:dyDescent="0.25">
      <c r="A117" s="73">
        <v>23674702</v>
      </c>
    </row>
    <row r="118" spans="1:1" x14ac:dyDescent="0.25">
      <c r="A118" s="72" t="s">
        <v>44</v>
      </c>
    </row>
    <row r="119" spans="1:1" x14ac:dyDescent="0.25">
      <c r="A119" s="73">
        <v>9843461</v>
      </c>
    </row>
    <row r="120" spans="1:1" x14ac:dyDescent="0.25">
      <c r="A120" s="72" t="s">
        <v>42</v>
      </c>
    </row>
    <row r="121" spans="1:1" x14ac:dyDescent="0.25">
      <c r="A121" s="73">
        <v>7050191</v>
      </c>
    </row>
    <row r="122" spans="1:1" x14ac:dyDescent="0.25">
      <c r="A122" s="73">
        <v>16083376</v>
      </c>
    </row>
    <row r="123" spans="1:1" x14ac:dyDescent="0.25">
      <c r="A123" s="73">
        <v>19244429</v>
      </c>
    </row>
    <row r="124" spans="1:1" x14ac:dyDescent="0.25">
      <c r="A124" s="71" t="s">
        <v>18</v>
      </c>
    </row>
    <row r="125" spans="1:1" x14ac:dyDescent="0.25">
      <c r="A125" s="72" t="s">
        <v>17</v>
      </c>
    </row>
    <row r="126" spans="1:1" x14ac:dyDescent="0.25">
      <c r="A126" s="73">
        <v>5197128</v>
      </c>
    </row>
    <row r="127" spans="1:1" x14ac:dyDescent="0.25">
      <c r="A127" s="73">
        <v>6998331</v>
      </c>
    </row>
    <row r="128" spans="1:1" x14ac:dyDescent="0.25">
      <c r="A128" s="73">
        <v>7480790</v>
      </c>
    </row>
    <row r="129" spans="1:1" x14ac:dyDescent="0.25">
      <c r="A129" s="73">
        <v>14307072</v>
      </c>
    </row>
    <row r="130" spans="1:1" x14ac:dyDescent="0.25">
      <c r="A130" s="73">
        <v>15034343</v>
      </c>
    </row>
    <row r="131" spans="1:1" x14ac:dyDescent="0.25">
      <c r="A131" s="73">
        <v>16032223</v>
      </c>
    </row>
    <row r="132" spans="1:1" x14ac:dyDescent="0.25">
      <c r="A132" s="73">
        <v>16083028</v>
      </c>
    </row>
    <row r="133" spans="1:1" x14ac:dyDescent="0.25">
      <c r="A133" s="73">
        <v>16715365</v>
      </c>
    </row>
    <row r="134" spans="1:1" x14ac:dyDescent="0.25">
      <c r="A134" s="73">
        <v>22079512</v>
      </c>
    </row>
    <row r="135" spans="1:1" x14ac:dyDescent="0.25">
      <c r="A135" s="73">
        <v>22177081</v>
      </c>
    </row>
    <row r="136" spans="1:1" x14ac:dyDescent="0.25">
      <c r="A136" s="73">
        <v>23207022</v>
      </c>
    </row>
    <row r="137" spans="1:1" x14ac:dyDescent="0.25">
      <c r="A137" s="72" t="s">
        <v>30</v>
      </c>
    </row>
    <row r="138" spans="1:1" x14ac:dyDescent="0.25">
      <c r="A138" s="73">
        <v>4041735</v>
      </c>
    </row>
    <row r="139" spans="1:1" x14ac:dyDescent="0.25">
      <c r="A139" s="73">
        <v>5940030</v>
      </c>
    </row>
    <row r="140" spans="1:1" x14ac:dyDescent="0.25">
      <c r="A140" s="73">
        <v>6465238</v>
      </c>
    </row>
    <row r="141" spans="1:1" x14ac:dyDescent="0.25">
      <c r="A141" s="73">
        <v>9071500</v>
      </c>
    </row>
    <row r="142" spans="1:1" x14ac:dyDescent="0.25">
      <c r="A142" s="73">
        <v>19942093</v>
      </c>
    </row>
    <row r="143" spans="1:1" x14ac:dyDescent="0.25">
      <c r="A143" s="73">
        <v>19959843</v>
      </c>
    </row>
    <row r="144" spans="1:1" x14ac:dyDescent="0.25">
      <c r="A144" s="73">
        <v>22223585</v>
      </c>
    </row>
    <row r="145" spans="1:1" x14ac:dyDescent="0.25">
      <c r="A145" s="73">
        <v>23189242</v>
      </c>
    </row>
    <row r="146" spans="1:1" x14ac:dyDescent="0.25">
      <c r="A146" s="72" t="s">
        <v>20</v>
      </c>
    </row>
    <row r="147" spans="1:1" x14ac:dyDescent="0.25">
      <c r="A147" s="73">
        <v>15414274</v>
      </c>
    </row>
    <row r="148" spans="1:1" x14ac:dyDescent="0.25">
      <c r="A148" s="73">
        <v>16286184</v>
      </c>
    </row>
    <row r="149" spans="1:1" x14ac:dyDescent="0.25">
      <c r="A149" s="73">
        <v>20121984</v>
      </c>
    </row>
    <row r="150" spans="1:1" x14ac:dyDescent="0.25">
      <c r="A150" s="73">
        <v>20303167</v>
      </c>
    </row>
    <row r="151" spans="1:1" x14ac:dyDescent="0.25">
      <c r="A151" s="73">
        <v>20860860</v>
      </c>
    </row>
    <row r="152" spans="1:1" x14ac:dyDescent="0.25">
      <c r="A152" s="73">
        <v>21424191</v>
      </c>
    </row>
    <row r="153" spans="1:1" x14ac:dyDescent="0.25">
      <c r="A153" s="73">
        <v>21475800</v>
      </c>
    </row>
    <row r="154" spans="1:1" x14ac:dyDescent="0.25">
      <c r="A154" s="72" t="s">
        <v>43</v>
      </c>
    </row>
    <row r="155" spans="1:1" x14ac:dyDescent="0.25">
      <c r="A155" s="73">
        <v>2468644</v>
      </c>
    </row>
    <row r="156" spans="1:1" x14ac:dyDescent="0.25">
      <c r="A156" s="71" t="s">
        <v>22</v>
      </c>
    </row>
    <row r="157" spans="1:1" x14ac:dyDescent="0.25">
      <c r="A157" s="72" t="s">
        <v>21</v>
      </c>
    </row>
    <row r="158" spans="1:1" x14ac:dyDescent="0.25">
      <c r="A158" s="73">
        <v>2468644</v>
      </c>
    </row>
    <row r="159" spans="1:1" x14ac:dyDescent="0.25">
      <c r="A159" s="73">
        <v>7272871</v>
      </c>
    </row>
    <row r="160" spans="1:1" x14ac:dyDescent="0.25">
      <c r="A160" s="73">
        <v>10006226</v>
      </c>
    </row>
    <row r="161" spans="1:1" x14ac:dyDescent="0.25">
      <c r="A161" s="73">
        <v>13248675</v>
      </c>
    </row>
    <row r="162" spans="1:1" x14ac:dyDescent="0.25">
      <c r="A162" s="73">
        <v>15636335</v>
      </c>
    </row>
    <row r="163" spans="1:1" x14ac:dyDescent="0.25">
      <c r="A163" s="73">
        <v>16317471</v>
      </c>
    </row>
    <row r="164" spans="1:1" x14ac:dyDescent="0.25">
      <c r="A164" s="73">
        <v>16326058</v>
      </c>
    </row>
    <row r="165" spans="1:1" x14ac:dyDescent="0.25">
      <c r="A165" s="73">
        <v>16506927</v>
      </c>
    </row>
    <row r="166" spans="1:1" x14ac:dyDescent="0.25">
      <c r="A166" s="73">
        <v>17971479</v>
      </c>
    </row>
    <row r="167" spans="1:1" x14ac:dyDescent="0.25">
      <c r="A167" s="73">
        <v>18849358</v>
      </c>
    </row>
    <row r="168" spans="1:1" x14ac:dyDescent="0.25">
      <c r="A168" s="73">
        <v>19962596</v>
      </c>
    </row>
    <row r="169" spans="1:1" x14ac:dyDescent="0.25">
      <c r="A169" s="73">
        <v>21489470</v>
      </c>
    </row>
    <row r="170" spans="1:1" x14ac:dyDescent="0.25">
      <c r="A170" s="73">
        <v>22441323</v>
      </c>
    </row>
    <row r="171" spans="1:1" x14ac:dyDescent="0.25">
      <c r="A171" s="73">
        <v>22843745</v>
      </c>
    </row>
    <row r="172" spans="1:1" x14ac:dyDescent="0.25">
      <c r="A172" s="72" t="s">
        <v>31</v>
      </c>
    </row>
    <row r="173" spans="1:1" x14ac:dyDescent="0.25">
      <c r="A173" s="73">
        <v>15782702</v>
      </c>
    </row>
    <row r="174" spans="1:1" x14ac:dyDescent="0.25">
      <c r="A174" s="73">
        <v>20306172</v>
      </c>
    </row>
    <row r="175" spans="1:1" x14ac:dyDescent="0.25">
      <c r="A175" s="71" t="s">
        <v>14</v>
      </c>
    </row>
    <row r="176" spans="1:1" x14ac:dyDescent="0.25">
      <c r="A176" s="72" t="s">
        <v>40</v>
      </c>
    </row>
    <row r="177" spans="1:1" x14ac:dyDescent="0.25">
      <c r="A177" s="73">
        <v>5714352</v>
      </c>
    </row>
    <row r="178" spans="1:1" x14ac:dyDescent="0.25">
      <c r="A178" s="73">
        <v>11090900</v>
      </c>
    </row>
    <row r="179" spans="1:1" x14ac:dyDescent="0.25">
      <c r="A179" s="73">
        <v>12081755</v>
      </c>
    </row>
    <row r="180" spans="1:1" x14ac:dyDescent="0.25">
      <c r="A180" s="73">
        <v>16001994</v>
      </c>
    </row>
    <row r="181" spans="1:1" x14ac:dyDescent="0.25">
      <c r="A181" s="73">
        <v>16724603</v>
      </c>
    </row>
    <row r="182" spans="1:1" x14ac:dyDescent="0.25">
      <c r="A182" s="73">
        <v>16932590</v>
      </c>
    </row>
    <row r="183" spans="1:1" x14ac:dyDescent="0.25">
      <c r="A183" s="73">
        <v>17085869</v>
      </c>
    </row>
    <row r="184" spans="1:1" x14ac:dyDescent="0.25">
      <c r="A184" s="73">
        <v>18447476</v>
      </c>
    </row>
    <row r="185" spans="1:1" x14ac:dyDescent="0.25">
      <c r="A185" s="73">
        <v>19426115</v>
      </c>
    </row>
    <row r="186" spans="1:1" x14ac:dyDescent="0.25">
      <c r="A186" s="73">
        <v>20240700</v>
      </c>
    </row>
    <row r="187" spans="1:1" x14ac:dyDescent="0.25">
      <c r="A187" s="72" t="s">
        <v>19</v>
      </c>
    </row>
    <row r="188" spans="1:1" x14ac:dyDescent="0.25">
      <c r="A188" s="73">
        <v>7702660</v>
      </c>
    </row>
    <row r="189" spans="1:1" x14ac:dyDescent="0.25">
      <c r="A189" s="73">
        <v>8134412</v>
      </c>
    </row>
    <row r="190" spans="1:1" x14ac:dyDescent="0.25">
      <c r="A190" s="73">
        <v>10106212</v>
      </c>
    </row>
    <row r="191" spans="1:1" x14ac:dyDescent="0.25">
      <c r="A191" s="73">
        <v>13833778</v>
      </c>
    </row>
    <row r="192" spans="1:1" x14ac:dyDescent="0.25">
      <c r="A192" s="73">
        <v>15101326</v>
      </c>
    </row>
    <row r="193" spans="1:1" x14ac:dyDescent="0.25">
      <c r="A193" s="73">
        <v>15286192</v>
      </c>
    </row>
    <row r="194" spans="1:1" x14ac:dyDescent="0.25">
      <c r="A194" s="73">
        <v>16684671</v>
      </c>
    </row>
    <row r="195" spans="1:1" x14ac:dyDescent="0.25">
      <c r="A195" s="73">
        <v>17376331</v>
      </c>
    </row>
    <row r="196" spans="1:1" x14ac:dyDescent="0.25">
      <c r="A196" s="73">
        <v>17621592</v>
      </c>
    </row>
    <row r="197" spans="1:1" x14ac:dyDescent="0.25">
      <c r="A197" s="73">
        <v>18574470</v>
      </c>
    </row>
    <row r="198" spans="1:1" x14ac:dyDescent="0.25">
      <c r="A198" s="73">
        <v>19917507</v>
      </c>
    </row>
    <row r="199" spans="1:1" x14ac:dyDescent="0.25">
      <c r="A199" s="73">
        <v>20581085</v>
      </c>
    </row>
    <row r="200" spans="1:1" x14ac:dyDescent="0.25">
      <c r="A200" s="72" t="s">
        <v>29</v>
      </c>
    </row>
    <row r="201" spans="1:1" x14ac:dyDescent="0.25">
      <c r="A201" s="73">
        <v>1424815</v>
      </c>
    </row>
    <row r="202" spans="1:1" x14ac:dyDescent="0.25">
      <c r="A202" s="73">
        <v>4559054</v>
      </c>
    </row>
    <row r="203" spans="1:1" x14ac:dyDescent="0.25">
      <c r="A203" s="73">
        <v>7101719</v>
      </c>
    </row>
    <row r="204" spans="1:1" x14ac:dyDescent="0.25">
      <c r="A204" s="73">
        <v>7230976</v>
      </c>
    </row>
    <row r="205" spans="1:1" x14ac:dyDescent="0.25">
      <c r="A205" s="73">
        <v>7430078</v>
      </c>
    </row>
    <row r="206" spans="1:1" x14ac:dyDescent="0.25">
      <c r="A206" s="73">
        <v>11242264</v>
      </c>
    </row>
    <row r="207" spans="1:1" x14ac:dyDescent="0.25">
      <c r="A207" s="73">
        <v>13020342</v>
      </c>
    </row>
    <row r="208" spans="1:1" x14ac:dyDescent="0.25">
      <c r="A208" s="73">
        <v>19714455</v>
      </c>
    </row>
    <row r="209" spans="1:1" x14ac:dyDescent="0.25">
      <c r="A209" s="73">
        <v>22009351</v>
      </c>
    </row>
    <row r="210" spans="1:1" x14ac:dyDescent="0.25">
      <c r="A210" s="72" t="s">
        <v>39</v>
      </c>
    </row>
    <row r="211" spans="1:1" x14ac:dyDescent="0.25">
      <c r="A211" s="73">
        <v>7087242</v>
      </c>
    </row>
    <row r="212" spans="1:1" x14ac:dyDescent="0.25">
      <c r="A212" s="73">
        <v>7479699</v>
      </c>
    </row>
    <row r="213" spans="1:1" x14ac:dyDescent="0.25">
      <c r="A213" s="73">
        <v>9407387</v>
      </c>
    </row>
    <row r="214" spans="1:1" x14ac:dyDescent="0.25">
      <c r="A214" s="73">
        <v>11090900</v>
      </c>
    </row>
    <row r="215" spans="1:1" x14ac:dyDescent="0.25">
      <c r="A215" s="73">
        <v>13862573</v>
      </c>
    </row>
    <row r="216" spans="1:1" x14ac:dyDescent="0.25">
      <c r="A216" s="73">
        <v>15501887</v>
      </c>
    </row>
    <row r="217" spans="1:1" x14ac:dyDescent="0.25">
      <c r="A217" s="73">
        <v>21458678</v>
      </c>
    </row>
    <row r="218" spans="1:1" x14ac:dyDescent="0.25">
      <c r="A218" s="72" t="s">
        <v>13</v>
      </c>
    </row>
    <row r="219" spans="1:1" x14ac:dyDescent="0.25">
      <c r="A219" s="73">
        <v>15634315</v>
      </c>
    </row>
    <row r="220" spans="1:1" x14ac:dyDescent="0.25">
      <c r="A220" s="73">
        <v>17289192</v>
      </c>
    </row>
    <row r="221" spans="1:1" x14ac:dyDescent="0.25">
      <c r="A221" s="73">
        <v>19416523</v>
      </c>
    </row>
    <row r="222" spans="1:1" x14ac:dyDescent="0.25">
      <c r="A222" s="71" t="s">
        <v>16</v>
      </c>
    </row>
    <row r="223" spans="1:1" x14ac:dyDescent="0.25">
      <c r="A223" s="72" t="s">
        <v>15</v>
      </c>
    </row>
    <row r="224" spans="1:1" x14ac:dyDescent="0.25">
      <c r="A224" s="73">
        <v>5395769</v>
      </c>
    </row>
    <row r="225" spans="1:1" x14ac:dyDescent="0.25">
      <c r="A225" s="73">
        <v>6183201</v>
      </c>
    </row>
    <row r="226" spans="1:1" x14ac:dyDescent="0.25">
      <c r="A226" s="73">
        <v>6391468</v>
      </c>
    </row>
    <row r="227" spans="1:1" x14ac:dyDescent="0.25">
      <c r="A227" s="73">
        <v>7637291</v>
      </c>
    </row>
    <row r="228" spans="1:1" x14ac:dyDescent="0.25">
      <c r="A228" s="73">
        <v>7949388</v>
      </c>
    </row>
    <row r="229" spans="1:1" x14ac:dyDescent="0.25">
      <c r="A229" s="73">
        <v>10418386</v>
      </c>
    </row>
    <row r="230" spans="1:1" x14ac:dyDescent="0.25">
      <c r="A230" s="73">
        <v>12050694</v>
      </c>
    </row>
    <row r="231" spans="1:1" x14ac:dyDescent="0.25">
      <c r="A231" s="73">
        <v>13777823</v>
      </c>
    </row>
    <row r="232" spans="1:1" x14ac:dyDescent="0.25">
      <c r="A232" s="73">
        <v>14989818</v>
      </c>
    </row>
    <row r="233" spans="1:1" x14ac:dyDescent="0.25">
      <c r="A233" s="73">
        <v>15511184</v>
      </c>
    </row>
    <row r="234" spans="1:1" x14ac:dyDescent="0.25">
      <c r="A234" s="73">
        <v>15605404</v>
      </c>
    </row>
    <row r="235" spans="1:1" x14ac:dyDescent="0.25">
      <c r="A235" s="73">
        <v>16089776</v>
      </c>
    </row>
    <row r="236" spans="1:1" x14ac:dyDescent="0.25">
      <c r="A236" s="73">
        <v>16987246</v>
      </c>
    </row>
    <row r="237" spans="1:1" x14ac:dyDescent="0.25">
      <c r="A237" s="73">
        <v>18772887</v>
      </c>
    </row>
    <row r="238" spans="1:1" x14ac:dyDescent="0.25">
      <c r="A238" s="73">
        <v>20186853</v>
      </c>
    </row>
    <row r="239" spans="1:1" x14ac:dyDescent="0.25">
      <c r="A239" s="73">
        <v>20466785</v>
      </c>
    </row>
    <row r="240" spans="1:1" x14ac:dyDescent="0.25">
      <c r="A240" s="73">
        <v>20470511</v>
      </c>
    </row>
    <row r="241" spans="1:1" x14ac:dyDescent="0.25">
      <c r="A241" s="73">
        <v>21020337</v>
      </c>
    </row>
    <row r="242" spans="1:1" x14ac:dyDescent="0.25">
      <c r="A242" s="73">
        <v>21159877</v>
      </c>
    </row>
    <row r="243" spans="1:1" x14ac:dyDescent="0.25">
      <c r="A243" s="73">
        <v>22854614</v>
      </c>
    </row>
    <row r="244" spans="1:1" x14ac:dyDescent="0.25">
      <c r="A244" s="72" t="s">
        <v>36</v>
      </c>
    </row>
    <row r="245" spans="1:1" x14ac:dyDescent="0.25">
      <c r="A245" s="73">
        <v>7216321</v>
      </c>
    </row>
    <row r="246" spans="1:1" x14ac:dyDescent="0.25">
      <c r="A246" s="73">
        <v>15946881</v>
      </c>
    </row>
    <row r="247" spans="1:1" x14ac:dyDescent="0.25">
      <c r="A247" s="73">
        <v>15949976</v>
      </c>
    </row>
    <row r="248" spans="1:1" x14ac:dyDescent="0.25">
      <c r="A248" s="73">
        <v>20332097</v>
      </c>
    </row>
    <row r="249" spans="1:1" x14ac:dyDescent="0.25">
      <c r="A249" s="72" t="s">
        <v>28</v>
      </c>
    </row>
    <row r="250" spans="1:1" x14ac:dyDescent="0.25">
      <c r="A250" s="73">
        <v>12075047</v>
      </c>
    </row>
    <row r="251" spans="1:1" x14ac:dyDescent="0.25">
      <c r="A251" s="73">
        <v>16004448</v>
      </c>
    </row>
    <row r="252" spans="1:1" x14ac:dyDescent="0.25">
      <c r="A252" s="73">
        <v>16445882</v>
      </c>
    </row>
    <row r="253" spans="1:1" x14ac:dyDescent="0.25">
      <c r="A253" s="73">
        <v>17032818</v>
      </c>
    </row>
    <row r="254" spans="1:1" x14ac:dyDescent="0.25">
      <c r="A254" s="73">
        <v>19152375</v>
      </c>
    </row>
    <row r="255" spans="1:1" x14ac:dyDescent="0.25">
      <c r="A255" s="73">
        <v>19397881</v>
      </c>
    </row>
    <row r="256" spans="1:1" x14ac:dyDescent="0.25">
      <c r="A256" s="73">
        <v>19422431</v>
      </c>
    </row>
    <row r="257" spans="1:1" x14ac:dyDescent="0.25">
      <c r="A257" s="73">
        <v>19909215</v>
      </c>
    </row>
    <row r="258" spans="1:1" x14ac:dyDescent="0.25">
      <c r="A258" s="71" t="s">
        <v>35</v>
      </c>
    </row>
    <row r="259" spans="1:1" x14ac:dyDescent="0.25">
      <c r="A259" s="72" t="s">
        <v>41</v>
      </c>
    </row>
    <row r="260" spans="1:1" x14ac:dyDescent="0.25">
      <c r="A260" s="73">
        <v>7535837</v>
      </c>
    </row>
    <row r="261" spans="1:1" x14ac:dyDescent="0.25">
      <c r="A261" s="73">
        <v>13083125</v>
      </c>
    </row>
    <row r="262" spans="1:1" x14ac:dyDescent="0.25">
      <c r="A262" s="72" t="s">
        <v>34</v>
      </c>
    </row>
    <row r="263" spans="1:1" x14ac:dyDescent="0.25">
      <c r="A263" s="73">
        <v>8917694</v>
      </c>
    </row>
    <row r="264" spans="1:1" x14ac:dyDescent="0.25">
      <c r="A264" s="73">
        <v>9682289</v>
      </c>
    </row>
    <row r="265" spans="1:1" x14ac:dyDescent="0.25">
      <c r="A265" s="71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1"/>
  <sheetViews>
    <sheetView tabSelected="1" zoomScale="85" zoomScaleNormal="85" workbookViewId="0">
      <pane xSplit="3" ySplit="4" topLeftCell="D249" activePane="bottomRight" state="frozen"/>
      <selection activeCell="L287" sqref="L287"/>
      <selection pane="topRight" activeCell="L287" sqref="L287"/>
      <selection pane="bottomLeft" activeCell="L287" sqref="L287"/>
      <selection pane="bottomRight" activeCell="G13" sqref="G13"/>
    </sheetView>
  </sheetViews>
  <sheetFormatPr defaultColWidth="8.85546875" defaultRowHeight="15" x14ac:dyDescent="0.25"/>
  <cols>
    <col min="1" max="2" width="12.28515625" style="110" customWidth="1"/>
    <col min="3" max="3" width="38.42578125" style="110" bestFit="1" customWidth="1"/>
    <col min="4" max="4" width="19" style="116" bestFit="1" customWidth="1"/>
    <col min="5" max="5" width="7.5703125" style="110" bestFit="1" customWidth="1"/>
    <col min="6" max="6" width="16.85546875" style="174" customWidth="1"/>
    <col min="7" max="7" width="14.85546875" style="174" customWidth="1"/>
    <col min="8" max="8" width="16.85546875" style="178" customWidth="1"/>
    <col min="9" max="9" width="13.5703125" style="165" bestFit="1" customWidth="1"/>
    <col min="10" max="10" width="13.7109375" style="165" bestFit="1" customWidth="1"/>
    <col min="11" max="11" width="24" style="165" customWidth="1"/>
    <col min="12" max="12" width="14.5703125" style="165" customWidth="1"/>
    <col min="13" max="13" width="14.42578125" style="110" customWidth="1"/>
    <col min="14" max="16" width="8.85546875" style="115"/>
    <col min="17" max="16384" width="8.85546875" style="110"/>
  </cols>
  <sheetData>
    <row r="1" spans="1:18" x14ac:dyDescent="0.25">
      <c r="A1" s="109" t="s">
        <v>3101</v>
      </c>
      <c r="D1" s="111">
        <v>44166</v>
      </c>
      <c r="E1" s="112"/>
      <c r="F1" s="166"/>
      <c r="G1" s="166"/>
      <c r="H1" s="167"/>
      <c r="I1" s="113"/>
      <c r="J1" s="113"/>
      <c r="K1" s="113"/>
      <c r="L1" s="113"/>
      <c r="M1" s="114"/>
    </row>
    <row r="2" spans="1:18" x14ac:dyDescent="0.25">
      <c r="E2" s="117"/>
      <c r="F2" s="167"/>
      <c r="G2" s="167"/>
      <c r="H2" s="167"/>
      <c r="I2" s="113"/>
      <c r="J2" s="113"/>
      <c r="K2" s="113"/>
      <c r="L2" s="113"/>
      <c r="M2" s="114"/>
    </row>
    <row r="3" spans="1:18" x14ac:dyDescent="0.25">
      <c r="E3" s="117"/>
      <c r="F3" s="167"/>
      <c r="G3" s="167"/>
      <c r="H3" s="167"/>
      <c r="I3" s="191" t="s">
        <v>157</v>
      </c>
      <c r="J3" s="192"/>
      <c r="K3" s="113"/>
      <c r="L3" s="113"/>
      <c r="M3" s="114"/>
    </row>
    <row r="4" spans="1:18" ht="25.5" x14ac:dyDescent="0.2">
      <c r="A4" s="118" t="s">
        <v>3102</v>
      </c>
      <c r="B4" s="118" t="s">
        <v>3103</v>
      </c>
      <c r="C4" s="118" t="s">
        <v>3104</v>
      </c>
      <c r="D4" s="118" t="s">
        <v>3105</v>
      </c>
      <c r="E4" s="119" t="s">
        <v>45</v>
      </c>
      <c r="F4" s="168" t="s">
        <v>3106</v>
      </c>
      <c r="G4" s="168" t="s">
        <v>3107</v>
      </c>
      <c r="H4" s="176" t="s">
        <v>156</v>
      </c>
      <c r="I4" s="120" t="s">
        <v>158</v>
      </c>
      <c r="J4" s="120" t="s">
        <v>159</v>
      </c>
      <c r="K4" s="121" t="s">
        <v>3108</v>
      </c>
      <c r="L4" s="122">
        <v>43983</v>
      </c>
      <c r="M4" s="122" t="s">
        <v>3109</v>
      </c>
    </row>
    <row r="5" spans="1:18" ht="12.75" x14ac:dyDescent="0.2">
      <c r="A5" s="123">
        <v>41883</v>
      </c>
      <c r="B5" s="124">
        <v>18550644</v>
      </c>
      <c r="C5" s="125" t="s">
        <v>3110</v>
      </c>
      <c r="D5" s="126" t="s">
        <v>38</v>
      </c>
      <c r="E5" s="127" t="s">
        <v>9</v>
      </c>
      <c r="F5" s="169">
        <v>461747088</v>
      </c>
      <c r="G5" s="169">
        <f t="shared" ref="G5:G68" si="0">+H5-F5</f>
        <v>0</v>
      </c>
      <c r="H5" s="177">
        <v>461747088</v>
      </c>
      <c r="I5" s="128">
        <v>461747088</v>
      </c>
      <c r="J5" s="128">
        <v>0</v>
      </c>
      <c r="K5" s="128" t="s">
        <v>3111</v>
      </c>
      <c r="L5" s="123">
        <v>41883</v>
      </c>
      <c r="M5" s="129"/>
    </row>
    <row r="6" spans="1:18" s="134" customFormat="1" ht="13.15" customHeight="1" x14ac:dyDescent="0.25">
      <c r="A6" s="130">
        <v>43739</v>
      </c>
      <c r="B6" s="124">
        <v>2476098</v>
      </c>
      <c r="C6" s="131" t="s">
        <v>3112</v>
      </c>
      <c r="D6" s="132" t="s">
        <v>21</v>
      </c>
      <c r="E6" s="133" t="s">
        <v>22</v>
      </c>
      <c r="F6" s="169">
        <v>136432206.42000002</v>
      </c>
      <c r="G6" s="169">
        <f t="shared" si="0"/>
        <v>49.849999934434891</v>
      </c>
      <c r="H6" s="177">
        <v>136432256.26999995</v>
      </c>
      <c r="I6" s="128">
        <v>136432256.26999995</v>
      </c>
      <c r="J6" s="128">
        <v>0</v>
      </c>
      <c r="K6" s="128" t="s">
        <v>3111</v>
      </c>
      <c r="L6" s="130">
        <v>43739</v>
      </c>
      <c r="M6" s="129"/>
      <c r="N6" s="115"/>
      <c r="O6" s="115"/>
      <c r="P6" s="115"/>
      <c r="Q6" s="110"/>
      <c r="R6" s="110"/>
    </row>
    <row r="7" spans="1:18" s="135" customFormat="1" ht="13.15" customHeight="1" x14ac:dyDescent="0.2">
      <c r="A7" s="123">
        <v>41883</v>
      </c>
      <c r="B7" s="124">
        <v>5681563</v>
      </c>
      <c r="C7" s="125" t="s">
        <v>3113</v>
      </c>
      <c r="D7" s="126" t="s">
        <v>38</v>
      </c>
      <c r="E7" s="127" t="s">
        <v>9</v>
      </c>
      <c r="F7" s="169">
        <v>10063340</v>
      </c>
      <c r="G7" s="169">
        <f t="shared" si="0"/>
        <v>0</v>
      </c>
      <c r="H7" s="177">
        <v>10063340</v>
      </c>
      <c r="I7" s="128">
        <v>10063340</v>
      </c>
      <c r="J7" s="128">
        <v>0</v>
      </c>
      <c r="K7" s="128" t="s">
        <v>3111</v>
      </c>
      <c r="L7" s="123">
        <v>41883</v>
      </c>
      <c r="M7" s="129"/>
      <c r="N7" s="115"/>
      <c r="O7" s="115"/>
      <c r="P7" s="115"/>
      <c r="Q7" s="110"/>
      <c r="R7" s="110"/>
    </row>
    <row r="8" spans="1:18" ht="13.15" customHeight="1" x14ac:dyDescent="0.2">
      <c r="A8" s="123">
        <v>42156</v>
      </c>
      <c r="B8" s="124">
        <v>20466785</v>
      </c>
      <c r="C8" s="125" t="s">
        <v>3114</v>
      </c>
      <c r="D8" s="126" t="s">
        <v>15</v>
      </c>
      <c r="E8" s="127" t="s">
        <v>16</v>
      </c>
      <c r="F8" s="169">
        <v>52000000</v>
      </c>
      <c r="G8" s="169">
        <f t="shared" si="0"/>
        <v>0</v>
      </c>
      <c r="H8" s="177">
        <v>52000000</v>
      </c>
      <c r="I8" s="128">
        <v>52000000</v>
      </c>
      <c r="J8" s="128">
        <v>0</v>
      </c>
      <c r="K8" s="128" t="s">
        <v>3111</v>
      </c>
      <c r="L8" s="123">
        <v>42156</v>
      </c>
      <c r="M8" s="129"/>
      <c r="N8" s="136"/>
      <c r="O8" s="136"/>
      <c r="P8" s="136"/>
    </row>
    <row r="9" spans="1:18" ht="13.15" customHeight="1" x14ac:dyDescent="0.2">
      <c r="A9" s="123">
        <v>43191</v>
      </c>
      <c r="B9" s="124">
        <v>12075047</v>
      </c>
      <c r="C9" s="125" t="s">
        <v>3115</v>
      </c>
      <c r="D9" s="126" t="s">
        <v>28</v>
      </c>
      <c r="E9" s="127" t="s">
        <v>16</v>
      </c>
      <c r="F9" s="169">
        <v>48937083.639999986</v>
      </c>
      <c r="G9" s="169">
        <f t="shared" si="0"/>
        <v>0</v>
      </c>
      <c r="H9" s="177">
        <v>48937083.639999986</v>
      </c>
      <c r="I9" s="128">
        <v>48937083.639999986</v>
      </c>
      <c r="J9" s="128">
        <v>0</v>
      </c>
      <c r="K9" s="128" t="s">
        <v>3111</v>
      </c>
      <c r="L9" s="123">
        <v>43191</v>
      </c>
      <c r="M9" s="129"/>
    </row>
    <row r="10" spans="1:18" ht="13.15" customHeight="1" x14ac:dyDescent="0.2">
      <c r="A10" s="123">
        <v>43435</v>
      </c>
      <c r="B10" s="124">
        <v>11450889</v>
      </c>
      <c r="C10" s="125" t="s">
        <v>3116</v>
      </c>
      <c r="D10" s="126" t="s">
        <v>38</v>
      </c>
      <c r="E10" s="127" t="s">
        <v>9</v>
      </c>
      <c r="F10" s="169">
        <v>41980869.719999999</v>
      </c>
      <c r="G10" s="169">
        <f t="shared" si="0"/>
        <v>0</v>
      </c>
      <c r="H10" s="177">
        <v>41980869.719999999</v>
      </c>
      <c r="I10" s="128">
        <v>41980869.719999999</v>
      </c>
      <c r="J10" s="128">
        <v>0</v>
      </c>
      <c r="K10" s="128" t="s">
        <v>3111</v>
      </c>
      <c r="L10" s="123">
        <v>43435</v>
      </c>
      <c r="M10" s="129"/>
    </row>
    <row r="11" spans="1:18" ht="13.15" customHeight="1" x14ac:dyDescent="0.2">
      <c r="A11" s="123">
        <v>42370</v>
      </c>
      <c r="B11" s="124">
        <v>7535837</v>
      </c>
      <c r="C11" s="125" t="s">
        <v>3117</v>
      </c>
      <c r="D11" s="126" t="s">
        <v>41</v>
      </c>
      <c r="E11" s="127" t="s">
        <v>35</v>
      </c>
      <c r="F11" s="169">
        <v>38988622.619999997</v>
      </c>
      <c r="G11" s="169">
        <f t="shared" si="0"/>
        <v>0</v>
      </c>
      <c r="H11" s="177">
        <v>38988622.619999997</v>
      </c>
      <c r="I11" s="128">
        <v>20443868.239999998</v>
      </c>
      <c r="J11" s="128">
        <v>18544754.379999999</v>
      </c>
      <c r="K11" s="128" t="s">
        <v>3111</v>
      </c>
      <c r="L11" s="123">
        <v>42370</v>
      </c>
      <c r="M11" s="129"/>
    </row>
    <row r="12" spans="1:18" ht="13.15" customHeight="1" x14ac:dyDescent="0.2">
      <c r="A12" s="123">
        <v>42826</v>
      </c>
      <c r="B12" s="124">
        <v>9682289</v>
      </c>
      <c r="C12" s="125" t="s">
        <v>3118</v>
      </c>
      <c r="D12" s="126" t="s">
        <v>34</v>
      </c>
      <c r="E12" s="127" t="s">
        <v>35</v>
      </c>
      <c r="F12" s="169">
        <v>35594784.600000001</v>
      </c>
      <c r="G12" s="169">
        <f t="shared" si="0"/>
        <v>0</v>
      </c>
      <c r="H12" s="177">
        <v>35594784.600000001</v>
      </c>
      <c r="I12" s="128">
        <v>30527052.060000002</v>
      </c>
      <c r="J12" s="128">
        <v>5067732.54</v>
      </c>
      <c r="K12" s="128" t="s">
        <v>3111</v>
      </c>
      <c r="L12" s="123">
        <v>42826</v>
      </c>
      <c r="M12" s="129"/>
    </row>
    <row r="13" spans="1:18" ht="13.15" customHeight="1" x14ac:dyDescent="0.2">
      <c r="A13" s="123">
        <v>42795</v>
      </c>
      <c r="B13" s="124">
        <v>5940030</v>
      </c>
      <c r="C13" s="125" t="s">
        <v>3119</v>
      </c>
      <c r="D13" s="126" t="s">
        <v>30</v>
      </c>
      <c r="E13" s="127" t="s">
        <v>18</v>
      </c>
      <c r="F13" s="169">
        <v>36645643.140000001</v>
      </c>
      <c r="G13" s="169">
        <f t="shared" si="0"/>
        <v>0</v>
      </c>
      <c r="H13" s="177">
        <v>36645643.140000001</v>
      </c>
      <c r="I13" s="128">
        <v>36645643.140000001</v>
      </c>
      <c r="J13" s="128">
        <v>0</v>
      </c>
      <c r="K13" s="128" t="s">
        <v>3111</v>
      </c>
      <c r="L13" s="123">
        <v>42795</v>
      </c>
      <c r="M13" s="129"/>
      <c r="N13" s="136"/>
      <c r="O13" s="136"/>
      <c r="P13" s="136"/>
    </row>
    <row r="14" spans="1:18" ht="13.15" customHeight="1" x14ac:dyDescent="0.25">
      <c r="A14" s="123">
        <v>43617</v>
      </c>
      <c r="B14" s="124">
        <v>20495442</v>
      </c>
      <c r="C14" s="131" t="s">
        <v>3120</v>
      </c>
      <c r="D14" s="132" t="s">
        <v>8</v>
      </c>
      <c r="E14" s="133" t="s">
        <v>9</v>
      </c>
      <c r="F14" s="169">
        <v>33017524.899999999</v>
      </c>
      <c r="G14" s="169">
        <f t="shared" si="0"/>
        <v>0</v>
      </c>
      <c r="H14" s="177">
        <v>33017524.899999999</v>
      </c>
      <c r="I14" s="128">
        <v>0</v>
      </c>
      <c r="J14" s="128">
        <v>33017524.899999999</v>
      </c>
      <c r="K14" s="128" t="s">
        <v>3111</v>
      </c>
      <c r="L14" s="123">
        <v>43617</v>
      </c>
      <c r="M14" s="129"/>
      <c r="Q14" s="137"/>
      <c r="R14" s="137"/>
    </row>
    <row r="15" spans="1:18" ht="13.15" customHeight="1" x14ac:dyDescent="0.25">
      <c r="A15" s="123">
        <v>43497</v>
      </c>
      <c r="B15" s="124">
        <v>14571937</v>
      </c>
      <c r="C15" s="125" t="s">
        <v>3121</v>
      </c>
      <c r="D15" s="126" t="s">
        <v>25</v>
      </c>
      <c r="E15" s="133" t="s">
        <v>12</v>
      </c>
      <c r="F15" s="169">
        <v>34730688.18</v>
      </c>
      <c r="G15" s="169">
        <f t="shared" si="0"/>
        <v>0</v>
      </c>
      <c r="H15" s="177">
        <v>34730688.18</v>
      </c>
      <c r="I15" s="128">
        <v>34730688.18</v>
      </c>
      <c r="J15" s="128">
        <v>0</v>
      </c>
      <c r="K15" s="128" t="s">
        <v>3111</v>
      </c>
      <c r="L15" s="123">
        <v>43497</v>
      </c>
      <c r="M15" s="129"/>
      <c r="N15" s="136"/>
      <c r="O15" s="136"/>
      <c r="P15" s="136"/>
    </row>
    <row r="16" spans="1:18" ht="13.15" customHeight="1" x14ac:dyDescent="0.25">
      <c r="A16" s="130">
        <v>43739</v>
      </c>
      <c r="B16" s="124">
        <v>16462107</v>
      </c>
      <c r="C16" s="131" t="s">
        <v>3122</v>
      </c>
      <c r="D16" s="132" t="s">
        <v>15</v>
      </c>
      <c r="E16" s="133" t="s">
        <v>16</v>
      </c>
      <c r="F16" s="169">
        <v>30174133.329999998</v>
      </c>
      <c r="G16" s="169">
        <f t="shared" si="0"/>
        <v>0</v>
      </c>
      <c r="H16" s="177">
        <v>30174133.329999998</v>
      </c>
      <c r="I16" s="128">
        <v>30174133.329999998</v>
      </c>
      <c r="J16" s="128">
        <v>0</v>
      </c>
      <c r="K16" s="128" t="s">
        <v>3111</v>
      </c>
      <c r="L16" s="130">
        <v>43739</v>
      </c>
      <c r="M16" s="129"/>
      <c r="N16" s="136"/>
      <c r="O16" s="136"/>
      <c r="P16" s="136"/>
      <c r="Q16" s="137"/>
      <c r="R16" s="137"/>
    </row>
    <row r="17" spans="1:18" ht="13.15" customHeight="1" x14ac:dyDescent="0.2">
      <c r="A17" s="123">
        <v>42064</v>
      </c>
      <c r="B17" s="124">
        <v>20400827</v>
      </c>
      <c r="C17" s="125" t="s">
        <v>3123</v>
      </c>
      <c r="D17" s="126" t="s">
        <v>23</v>
      </c>
      <c r="E17" s="127" t="s">
        <v>9</v>
      </c>
      <c r="F17" s="169">
        <v>26804003.530000001</v>
      </c>
      <c r="G17" s="169">
        <f t="shared" si="0"/>
        <v>0</v>
      </c>
      <c r="H17" s="177">
        <v>26804003.530000001</v>
      </c>
      <c r="I17" s="128">
        <v>0</v>
      </c>
      <c r="J17" s="128">
        <v>26804003.530000001</v>
      </c>
      <c r="K17" s="128" t="s">
        <v>3111</v>
      </c>
      <c r="L17" s="123">
        <v>42064</v>
      </c>
      <c r="M17" s="129"/>
      <c r="Q17" s="134"/>
      <c r="R17" s="134"/>
    </row>
    <row r="18" spans="1:18" ht="13.15" customHeight="1" x14ac:dyDescent="0.2">
      <c r="A18" s="123">
        <v>43313</v>
      </c>
      <c r="B18" s="124">
        <v>22609595</v>
      </c>
      <c r="C18" s="125" t="s">
        <v>3124</v>
      </c>
      <c r="D18" s="126" t="s">
        <v>11</v>
      </c>
      <c r="E18" s="127" t="s">
        <v>12</v>
      </c>
      <c r="F18" s="169">
        <v>21268721.609999999</v>
      </c>
      <c r="G18" s="169">
        <f t="shared" si="0"/>
        <v>0</v>
      </c>
      <c r="H18" s="177">
        <v>21268721.609999999</v>
      </c>
      <c r="I18" s="128">
        <v>0</v>
      </c>
      <c r="J18" s="128">
        <v>21268721.609999999</v>
      </c>
      <c r="K18" s="128" t="s">
        <v>3111</v>
      </c>
      <c r="L18" s="123">
        <v>43313</v>
      </c>
      <c r="M18" s="129"/>
    </row>
    <row r="19" spans="1:18" ht="13.15" customHeight="1" x14ac:dyDescent="0.25">
      <c r="A19" s="123">
        <v>43556</v>
      </c>
      <c r="B19" s="124">
        <v>17765201</v>
      </c>
      <c r="C19" s="131" t="s">
        <v>3125</v>
      </c>
      <c r="D19" s="132" t="s">
        <v>75</v>
      </c>
      <c r="E19" s="133" t="s">
        <v>35</v>
      </c>
      <c r="F19" s="169">
        <v>0</v>
      </c>
      <c r="G19" s="169">
        <f t="shared" si="0"/>
        <v>19442708.579999998</v>
      </c>
      <c r="H19" s="177">
        <v>19442708.579999998</v>
      </c>
      <c r="I19" s="128">
        <v>19442708.579999998</v>
      </c>
      <c r="J19" s="128">
        <v>0</v>
      </c>
      <c r="K19" s="128" t="s">
        <v>3126</v>
      </c>
      <c r="L19" s="123">
        <v>43556</v>
      </c>
      <c r="M19" s="129"/>
      <c r="N19" s="136"/>
      <c r="O19" s="136"/>
      <c r="P19" s="136"/>
    </row>
    <row r="20" spans="1:18" ht="13.15" customHeight="1" x14ac:dyDescent="0.2">
      <c r="A20" s="123">
        <v>42767</v>
      </c>
      <c r="B20" s="124">
        <v>23189242</v>
      </c>
      <c r="C20" s="125" t="s">
        <v>3127</v>
      </c>
      <c r="D20" s="126" t="s">
        <v>30</v>
      </c>
      <c r="E20" s="127" t="s">
        <v>18</v>
      </c>
      <c r="F20" s="169">
        <v>20400000</v>
      </c>
      <c r="G20" s="169">
        <f t="shared" si="0"/>
        <v>0</v>
      </c>
      <c r="H20" s="177">
        <v>20400000</v>
      </c>
      <c r="I20" s="128">
        <v>20400000</v>
      </c>
      <c r="J20" s="128">
        <v>0</v>
      </c>
      <c r="K20" s="128" t="s">
        <v>3111</v>
      </c>
      <c r="L20" s="123">
        <v>42767</v>
      </c>
      <c r="M20" s="129"/>
    </row>
    <row r="21" spans="1:18" ht="13.15" customHeight="1" x14ac:dyDescent="0.2">
      <c r="A21" s="123">
        <v>43191</v>
      </c>
      <c r="B21" s="124">
        <v>19641504</v>
      </c>
      <c r="C21" s="125" t="s">
        <v>3128</v>
      </c>
      <c r="D21" s="126" t="s">
        <v>15</v>
      </c>
      <c r="E21" s="127" t="s">
        <v>16</v>
      </c>
      <c r="F21" s="169">
        <v>21137866.43</v>
      </c>
      <c r="G21" s="169">
        <f t="shared" si="0"/>
        <v>0</v>
      </c>
      <c r="H21" s="177">
        <v>21137866.43</v>
      </c>
      <c r="I21" s="128">
        <v>21137866.43</v>
      </c>
      <c r="J21" s="128">
        <v>0</v>
      </c>
      <c r="K21" s="128" t="s">
        <v>3111</v>
      </c>
      <c r="L21" s="123">
        <v>43191</v>
      </c>
      <c r="M21" s="129"/>
      <c r="N21" s="136"/>
      <c r="O21" s="136"/>
      <c r="P21" s="136"/>
      <c r="Q21" s="137"/>
      <c r="R21" s="137"/>
    </row>
    <row r="22" spans="1:18" ht="13.15" customHeight="1" x14ac:dyDescent="0.25">
      <c r="A22" s="123">
        <v>43617</v>
      </c>
      <c r="B22" s="124">
        <v>20963587</v>
      </c>
      <c r="C22" s="131" t="s">
        <v>3129</v>
      </c>
      <c r="D22" s="132" t="s">
        <v>28</v>
      </c>
      <c r="E22" s="133" t="s">
        <v>16</v>
      </c>
      <c r="F22" s="169">
        <v>13830667.15</v>
      </c>
      <c r="G22" s="169">
        <f t="shared" si="0"/>
        <v>5355812.2500000019</v>
      </c>
      <c r="H22" s="177">
        <v>19186479.400000002</v>
      </c>
      <c r="I22" s="128">
        <v>0</v>
      </c>
      <c r="J22" s="128">
        <v>19186479.400000002</v>
      </c>
      <c r="K22" s="128" t="s">
        <v>3111</v>
      </c>
      <c r="L22" s="123">
        <v>43617</v>
      </c>
      <c r="M22" s="129"/>
      <c r="Q22" s="137"/>
      <c r="R22" s="137"/>
    </row>
    <row r="23" spans="1:18" ht="13.15" customHeight="1" x14ac:dyDescent="0.2">
      <c r="A23" s="123">
        <v>42767</v>
      </c>
      <c r="B23" s="124">
        <v>20306172</v>
      </c>
      <c r="C23" s="125" t="s">
        <v>3130</v>
      </c>
      <c r="D23" s="126" t="s">
        <v>31</v>
      </c>
      <c r="E23" s="127" t="s">
        <v>22</v>
      </c>
      <c r="F23" s="169">
        <v>14445152.949999999</v>
      </c>
      <c r="G23" s="169">
        <f t="shared" si="0"/>
        <v>0</v>
      </c>
      <c r="H23" s="177">
        <v>14445152.949999999</v>
      </c>
      <c r="I23" s="128">
        <v>14445152.949999999</v>
      </c>
      <c r="J23" s="128">
        <v>0</v>
      </c>
      <c r="K23" s="128" t="s">
        <v>3111</v>
      </c>
      <c r="L23" s="123">
        <v>42767</v>
      </c>
      <c r="M23" s="129"/>
      <c r="N23" s="136"/>
      <c r="O23" s="136"/>
      <c r="P23" s="136"/>
    </row>
    <row r="24" spans="1:18" ht="13.15" customHeight="1" x14ac:dyDescent="0.2">
      <c r="A24" s="123">
        <v>42917</v>
      </c>
      <c r="B24" s="124">
        <v>21640295</v>
      </c>
      <c r="C24" s="125" t="s">
        <v>3131</v>
      </c>
      <c r="D24" s="126" t="s">
        <v>27</v>
      </c>
      <c r="E24" s="127" t="s">
        <v>9</v>
      </c>
      <c r="F24" s="169">
        <v>19500441.93</v>
      </c>
      <c r="G24" s="169">
        <f t="shared" si="0"/>
        <v>0</v>
      </c>
      <c r="H24" s="177">
        <v>19500441.93</v>
      </c>
      <c r="I24" s="128">
        <v>0</v>
      </c>
      <c r="J24" s="128">
        <v>19500441.93</v>
      </c>
      <c r="K24" s="128" t="s">
        <v>3111</v>
      </c>
      <c r="L24" s="123">
        <v>42917</v>
      </c>
      <c r="M24" s="129"/>
    </row>
    <row r="25" spans="1:18" ht="13.15" customHeight="1" x14ac:dyDescent="0.2">
      <c r="A25" s="123">
        <v>42856</v>
      </c>
      <c r="B25" s="124">
        <v>18900536</v>
      </c>
      <c r="C25" s="125" t="s">
        <v>3132</v>
      </c>
      <c r="D25" s="126" t="s">
        <v>25</v>
      </c>
      <c r="E25" s="127" t="s">
        <v>12</v>
      </c>
      <c r="F25" s="169">
        <v>18225143.719999999</v>
      </c>
      <c r="G25" s="169">
        <f t="shared" si="0"/>
        <v>0</v>
      </c>
      <c r="H25" s="177">
        <v>18225143.719999999</v>
      </c>
      <c r="I25" s="128">
        <v>18225143.719999999</v>
      </c>
      <c r="J25" s="128">
        <v>0</v>
      </c>
      <c r="K25" s="128" t="s">
        <v>3111</v>
      </c>
      <c r="L25" s="123">
        <v>42856</v>
      </c>
      <c r="M25" s="129"/>
      <c r="Q25" s="137"/>
      <c r="R25" s="137"/>
    </row>
    <row r="26" spans="1:18" ht="13.15" customHeight="1" x14ac:dyDescent="0.25">
      <c r="A26" s="123">
        <v>42156</v>
      </c>
      <c r="B26" s="126">
        <v>21020337</v>
      </c>
      <c r="C26" s="125" t="s">
        <v>3133</v>
      </c>
      <c r="D26" s="132" t="s">
        <v>15</v>
      </c>
      <c r="E26" s="127" t="s">
        <v>16</v>
      </c>
      <c r="F26" s="169">
        <v>15067000</v>
      </c>
      <c r="G26" s="169">
        <f t="shared" si="0"/>
        <v>0</v>
      </c>
      <c r="H26" s="177">
        <v>15067000</v>
      </c>
      <c r="I26" s="128">
        <v>15067000</v>
      </c>
      <c r="J26" s="128">
        <v>0</v>
      </c>
      <c r="K26" s="128" t="s">
        <v>3111</v>
      </c>
      <c r="L26" s="123">
        <v>42156</v>
      </c>
      <c r="M26" s="129"/>
      <c r="N26" s="136"/>
      <c r="O26" s="136"/>
      <c r="P26" s="136"/>
    </row>
    <row r="27" spans="1:18" ht="13.15" customHeight="1" x14ac:dyDescent="0.25">
      <c r="A27" s="123">
        <v>43525</v>
      </c>
      <c r="B27" s="124">
        <v>14487861</v>
      </c>
      <c r="C27" s="131" t="s">
        <v>3134</v>
      </c>
      <c r="D27" s="132" t="s">
        <v>40</v>
      </c>
      <c r="E27" s="133" t="s">
        <v>14</v>
      </c>
      <c r="F27" s="169">
        <v>12899572.68</v>
      </c>
      <c r="G27" s="169">
        <f t="shared" si="0"/>
        <v>7983.4499999992549</v>
      </c>
      <c r="H27" s="177">
        <v>12907556.129999999</v>
      </c>
      <c r="I27" s="128">
        <v>12907556.129999999</v>
      </c>
      <c r="J27" s="128">
        <v>0</v>
      </c>
      <c r="K27" s="128" t="s">
        <v>3111</v>
      </c>
      <c r="L27" s="123">
        <v>43525</v>
      </c>
      <c r="M27" s="129"/>
      <c r="Q27" s="137"/>
      <c r="R27" s="137"/>
    </row>
    <row r="28" spans="1:18" ht="13.15" customHeight="1" x14ac:dyDescent="0.2">
      <c r="A28" s="123">
        <v>43132</v>
      </c>
      <c r="B28" s="124">
        <v>17739232</v>
      </c>
      <c r="C28" s="125" t="s">
        <v>3135</v>
      </c>
      <c r="D28" s="126" t="s">
        <v>6</v>
      </c>
      <c r="E28" s="127" t="s">
        <v>7</v>
      </c>
      <c r="F28" s="169">
        <v>12732970.859999999</v>
      </c>
      <c r="G28" s="169">
        <f t="shared" si="0"/>
        <v>0</v>
      </c>
      <c r="H28" s="177">
        <v>12732970.859999999</v>
      </c>
      <c r="I28" s="128">
        <v>12732970.859999999</v>
      </c>
      <c r="J28" s="128">
        <v>0</v>
      </c>
      <c r="K28" s="128" t="s">
        <v>3111</v>
      </c>
      <c r="L28" s="123">
        <v>43132</v>
      </c>
      <c r="M28" s="129"/>
    </row>
    <row r="29" spans="1:18" ht="13.15" customHeight="1" x14ac:dyDescent="0.2">
      <c r="A29" s="123">
        <v>42767</v>
      </c>
      <c r="B29" s="124">
        <v>11242264</v>
      </c>
      <c r="C29" s="125" t="s">
        <v>3136</v>
      </c>
      <c r="D29" s="126" t="s">
        <v>29</v>
      </c>
      <c r="E29" s="127" t="s">
        <v>14</v>
      </c>
      <c r="F29" s="169">
        <v>11601071.26</v>
      </c>
      <c r="G29" s="169">
        <f t="shared" si="0"/>
        <v>0</v>
      </c>
      <c r="H29" s="177">
        <v>11601071.26</v>
      </c>
      <c r="I29" s="128">
        <v>0</v>
      </c>
      <c r="J29" s="128">
        <v>11601071.26</v>
      </c>
      <c r="K29" s="128" t="s">
        <v>3111</v>
      </c>
      <c r="L29" s="123">
        <v>42767</v>
      </c>
      <c r="M29" s="129"/>
    </row>
    <row r="30" spans="1:18" ht="13.15" customHeight="1" x14ac:dyDescent="0.2">
      <c r="A30" s="123">
        <v>42522</v>
      </c>
      <c r="B30" s="124">
        <v>15949976</v>
      </c>
      <c r="C30" s="125" t="s">
        <v>3137</v>
      </c>
      <c r="D30" s="126" t="s">
        <v>36</v>
      </c>
      <c r="E30" s="127" t="s">
        <v>16</v>
      </c>
      <c r="F30" s="169">
        <v>11750000</v>
      </c>
      <c r="G30" s="169">
        <f t="shared" si="0"/>
        <v>0</v>
      </c>
      <c r="H30" s="177">
        <v>11750000</v>
      </c>
      <c r="I30" s="128">
        <v>11750000</v>
      </c>
      <c r="J30" s="128">
        <v>0</v>
      </c>
      <c r="K30" s="128" t="s">
        <v>3111</v>
      </c>
      <c r="L30" s="123">
        <v>42522</v>
      </c>
      <c r="M30" s="129"/>
    </row>
    <row r="31" spans="1:18" ht="13.15" customHeight="1" x14ac:dyDescent="0.2">
      <c r="A31" s="123">
        <v>42522</v>
      </c>
      <c r="B31" s="124">
        <v>15946881</v>
      </c>
      <c r="C31" s="125" t="s">
        <v>3138</v>
      </c>
      <c r="D31" s="126" t="s">
        <v>36</v>
      </c>
      <c r="E31" s="127" t="s">
        <v>16</v>
      </c>
      <c r="F31" s="169">
        <v>11750000</v>
      </c>
      <c r="G31" s="169">
        <f t="shared" si="0"/>
        <v>0</v>
      </c>
      <c r="H31" s="177">
        <v>11750000</v>
      </c>
      <c r="I31" s="128">
        <v>11750000</v>
      </c>
      <c r="J31" s="128">
        <v>0</v>
      </c>
      <c r="K31" s="128" t="s">
        <v>3111</v>
      </c>
      <c r="L31" s="123">
        <v>42522</v>
      </c>
      <c r="M31" s="129"/>
    </row>
    <row r="32" spans="1:18" ht="13.15" customHeight="1" x14ac:dyDescent="0.25">
      <c r="A32" s="123">
        <v>43497</v>
      </c>
      <c r="B32" s="124">
        <v>14114396</v>
      </c>
      <c r="C32" s="125" t="s">
        <v>3139</v>
      </c>
      <c r="D32" s="126" t="s">
        <v>24</v>
      </c>
      <c r="E32" s="133" t="s">
        <v>9</v>
      </c>
      <c r="F32" s="169">
        <v>10683178.560000001</v>
      </c>
      <c r="G32" s="169">
        <f t="shared" si="0"/>
        <v>0</v>
      </c>
      <c r="H32" s="177">
        <v>10683178.560000001</v>
      </c>
      <c r="I32" s="128">
        <v>10683178.560000001</v>
      </c>
      <c r="J32" s="128">
        <v>0</v>
      </c>
      <c r="K32" s="128" t="s">
        <v>3111</v>
      </c>
      <c r="L32" s="123">
        <v>43497</v>
      </c>
      <c r="M32" s="129"/>
    </row>
    <row r="33" spans="1:18" ht="13.15" customHeight="1" x14ac:dyDescent="0.2">
      <c r="A33" s="123">
        <v>40335</v>
      </c>
      <c r="B33" s="124">
        <v>7230976</v>
      </c>
      <c r="C33" s="125" t="s">
        <v>3140</v>
      </c>
      <c r="D33" s="126" t="s">
        <v>29</v>
      </c>
      <c r="E33" s="127" t="s">
        <v>14</v>
      </c>
      <c r="F33" s="169">
        <v>7821431.54</v>
      </c>
      <c r="G33" s="169">
        <f t="shared" si="0"/>
        <v>0</v>
      </c>
      <c r="H33" s="177">
        <v>7821431.54</v>
      </c>
      <c r="I33" s="128">
        <v>7821431.54</v>
      </c>
      <c r="J33" s="128">
        <v>0</v>
      </c>
      <c r="K33" s="128" t="s">
        <v>3111</v>
      </c>
      <c r="L33" s="123">
        <v>40335</v>
      </c>
      <c r="M33" s="129"/>
      <c r="Q33" s="137"/>
      <c r="R33" s="137"/>
    </row>
    <row r="34" spans="1:18" ht="13.15" customHeight="1" x14ac:dyDescent="0.25">
      <c r="A34" s="123">
        <v>43556</v>
      </c>
      <c r="B34" s="124">
        <v>4286174</v>
      </c>
      <c r="C34" s="131" t="s">
        <v>3141</v>
      </c>
      <c r="D34" s="132" t="s">
        <v>33</v>
      </c>
      <c r="E34" s="133" t="s">
        <v>12</v>
      </c>
      <c r="F34" s="169">
        <v>10327344.18</v>
      </c>
      <c r="G34" s="169">
        <f t="shared" si="0"/>
        <v>0</v>
      </c>
      <c r="H34" s="177">
        <v>10327344.18</v>
      </c>
      <c r="I34" s="128">
        <v>10327344.18</v>
      </c>
      <c r="J34" s="128">
        <v>0</v>
      </c>
      <c r="K34" s="128" t="s">
        <v>3111</v>
      </c>
      <c r="L34" s="123">
        <v>43556</v>
      </c>
      <c r="M34" s="129"/>
    </row>
    <row r="35" spans="1:18" ht="13.15" customHeight="1" x14ac:dyDescent="0.25">
      <c r="A35" s="123">
        <v>43617</v>
      </c>
      <c r="B35" s="124">
        <v>19851765</v>
      </c>
      <c r="C35" s="131" t="s">
        <v>3142</v>
      </c>
      <c r="D35" s="132" t="s">
        <v>21</v>
      </c>
      <c r="E35" s="133" t="s">
        <v>22</v>
      </c>
      <c r="F35" s="169">
        <v>10186752.08</v>
      </c>
      <c r="G35" s="169">
        <f t="shared" si="0"/>
        <v>0</v>
      </c>
      <c r="H35" s="177">
        <v>10186752.08</v>
      </c>
      <c r="I35" s="128">
        <v>10186752.08</v>
      </c>
      <c r="J35" s="128">
        <v>0</v>
      </c>
      <c r="K35" s="128" t="s">
        <v>3111</v>
      </c>
      <c r="L35" s="123">
        <v>43617</v>
      </c>
      <c r="M35" s="129"/>
    </row>
    <row r="36" spans="1:18" ht="13.15" customHeight="1" x14ac:dyDescent="0.2">
      <c r="A36" s="123">
        <v>42309</v>
      </c>
      <c r="B36" s="124">
        <v>19426115</v>
      </c>
      <c r="C36" s="125" t="s">
        <v>3143</v>
      </c>
      <c r="D36" s="126" t="s">
        <v>40</v>
      </c>
      <c r="E36" s="127" t="s">
        <v>14</v>
      </c>
      <c r="F36" s="169">
        <v>10161912.869999999</v>
      </c>
      <c r="G36" s="169">
        <f t="shared" si="0"/>
        <v>0</v>
      </c>
      <c r="H36" s="177">
        <v>10161912.869999999</v>
      </c>
      <c r="I36" s="128">
        <v>10161912.869999999</v>
      </c>
      <c r="J36" s="128">
        <v>0</v>
      </c>
      <c r="K36" s="128" t="s">
        <v>3111</v>
      </c>
      <c r="L36" s="123">
        <v>42309</v>
      </c>
      <c r="M36" s="129"/>
    </row>
    <row r="37" spans="1:18" ht="13.15" customHeight="1" x14ac:dyDescent="0.25">
      <c r="A37" s="123">
        <v>43709</v>
      </c>
      <c r="B37" s="124">
        <v>7954946</v>
      </c>
      <c r="C37" s="131" t="s">
        <v>3144</v>
      </c>
      <c r="D37" s="132" t="s">
        <v>17</v>
      </c>
      <c r="E37" s="133" t="s">
        <v>18</v>
      </c>
      <c r="F37" s="169">
        <v>7144947.2199999997</v>
      </c>
      <c r="G37" s="169">
        <f t="shared" si="0"/>
        <v>0</v>
      </c>
      <c r="H37" s="177">
        <v>7144947.2199999997</v>
      </c>
      <c r="I37" s="128">
        <v>0</v>
      </c>
      <c r="J37" s="128">
        <v>7144947.2199999997</v>
      </c>
      <c r="K37" s="128" t="s">
        <v>3111</v>
      </c>
      <c r="L37" s="123">
        <v>43709</v>
      </c>
      <c r="M37" s="129"/>
    </row>
    <row r="38" spans="1:18" ht="13.15" customHeight="1" x14ac:dyDescent="0.2">
      <c r="A38" s="123">
        <v>42309</v>
      </c>
      <c r="B38" s="124">
        <v>16001994</v>
      </c>
      <c r="C38" s="125" t="s">
        <v>3145</v>
      </c>
      <c r="D38" s="126" t="s">
        <v>40</v>
      </c>
      <c r="E38" s="127" t="s">
        <v>14</v>
      </c>
      <c r="F38" s="169">
        <v>8755043.089999998</v>
      </c>
      <c r="G38" s="169">
        <f t="shared" si="0"/>
        <v>0</v>
      </c>
      <c r="H38" s="177">
        <v>8755043.089999998</v>
      </c>
      <c r="I38" s="128">
        <v>8755043.089999998</v>
      </c>
      <c r="J38" s="128">
        <v>0</v>
      </c>
      <c r="K38" s="128" t="s">
        <v>3111</v>
      </c>
      <c r="L38" s="123">
        <v>42309</v>
      </c>
      <c r="M38" s="129"/>
    </row>
    <row r="39" spans="1:18" ht="13.15" customHeight="1" x14ac:dyDescent="0.25">
      <c r="A39" s="123">
        <v>43647</v>
      </c>
      <c r="B39" s="124">
        <v>19892342</v>
      </c>
      <c r="C39" s="131" t="s">
        <v>3146</v>
      </c>
      <c r="D39" s="132" t="s">
        <v>21</v>
      </c>
      <c r="E39" s="133" t="s">
        <v>22</v>
      </c>
      <c r="F39" s="169">
        <v>8313881.9299999997</v>
      </c>
      <c r="G39" s="169">
        <f t="shared" si="0"/>
        <v>0</v>
      </c>
      <c r="H39" s="177">
        <v>8313881.9299999997</v>
      </c>
      <c r="I39" s="128">
        <v>8313881.9299999997</v>
      </c>
      <c r="J39" s="128">
        <v>0</v>
      </c>
      <c r="K39" s="128" t="s">
        <v>3111</v>
      </c>
      <c r="L39" s="123">
        <v>43647</v>
      </c>
      <c r="M39" s="129"/>
      <c r="Q39" s="137"/>
      <c r="R39" s="137"/>
    </row>
    <row r="40" spans="1:18" ht="13.15" customHeight="1" x14ac:dyDescent="0.25">
      <c r="A40" s="130">
        <v>43800</v>
      </c>
      <c r="B40" s="124">
        <v>7564550</v>
      </c>
      <c r="C40" s="131" t="s">
        <v>3147</v>
      </c>
      <c r="D40" s="132" t="s">
        <v>75</v>
      </c>
      <c r="E40" s="133" t="s">
        <v>35</v>
      </c>
      <c r="F40" s="169">
        <v>0</v>
      </c>
      <c r="G40" s="169">
        <f t="shared" si="0"/>
        <v>906864.78999999992</v>
      </c>
      <c r="H40" s="177">
        <v>906864.78999999992</v>
      </c>
      <c r="I40" s="128">
        <v>906864.78999999992</v>
      </c>
      <c r="J40" s="128">
        <v>0</v>
      </c>
      <c r="K40" s="128" t="s">
        <v>3126</v>
      </c>
      <c r="L40" s="130">
        <v>43800</v>
      </c>
      <c r="M40" s="129"/>
    </row>
    <row r="41" spans="1:18" ht="13.15" customHeight="1" x14ac:dyDescent="0.2">
      <c r="A41" s="123">
        <v>41426</v>
      </c>
      <c r="B41" s="124">
        <v>10418386</v>
      </c>
      <c r="C41" s="125" t="s">
        <v>3148</v>
      </c>
      <c r="D41" s="126" t="s">
        <v>15</v>
      </c>
      <c r="E41" s="127" t="s">
        <v>16</v>
      </c>
      <c r="F41" s="169">
        <v>6585180</v>
      </c>
      <c r="G41" s="169">
        <f t="shared" si="0"/>
        <v>0</v>
      </c>
      <c r="H41" s="177">
        <v>6585180</v>
      </c>
      <c r="I41" s="128">
        <v>6585180</v>
      </c>
      <c r="J41" s="128">
        <v>0</v>
      </c>
      <c r="K41" s="128" t="s">
        <v>3111</v>
      </c>
      <c r="L41" s="123">
        <v>41426</v>
      </c>
      <c r="M41" s="129"/>
      <c r="N41" s="136"/>
      <c r="O41" s="136"/>
      <c r="P41" s="136"/>
      <c r="Q41" s="137"/>
      <c r="R41" s="137"/>
    </row>
    <row r="42" spans="1:18" ht="13.15" customHeight="1" x14ac:dyDescent="0.2">
      <c r="A42" s="123">
        <v>43313</v>
      </c>
      <c r="B42" s="124">
        <v>13453690</v>
      </c>
      <c r="C42" s="125" t="s">
        <v>3149</v>
      </c>
      <c r="D42" s="126" t="s">
        <v>19</v>
      </c>
      <c r="E42" s="127" t="s">
        <v>14</v>
      </c>
      <c r="F42" s="169">
        <v>7499228.4500000011</v>
      </c>
      <c r="G42" s="169">
        <f t="shared" si="0"/>
        <v>0</v>
      </c>
      <c r="H42" s="177">
        <v>7499228.4500000011</v>
      </c>
      <c r="I42" s="128">
        <v>0</v>
      </c>
      <c r="J42" s="128">
        <v>7499228.4500000011</v>
      </c>
      <c r="K42" s="128" t="s">
        <v>3111</v>
      </c>
      <c r="L42" s="123">
        <v>43313</v>
      </c>
      <c r="M42" s="129"/>
    </row>
    <row r="43" spans="1:18" ht="13.15" customHeight="1" x14ac:dyDescent="0.2">
      <c r="A43" s="123">
        <v>42309</v>
      </c>
      <c r="B43" s="124">
        <v>17085869</v>
      </c>
      <c r="C43" s="125" t="s">
        <v>3150</v>
      </c>
      <c r="D43" s="126" t="s">
        <v>40</v>
      </c>
      <c r="E43" s="127" t="s">
        <v>14</v>
      </c>
      <c r="F43" s="169">
        <v>7567751.3400000008</v>
      </c>
      <c r="G43" s="169">
        <f t="shared" si="0"/>
        <v>0</v>
      </c>
      <c r="H43" s="177">
        <v>7567751.3400000008</v>
      </c>
      <c r="I43" s="128">
        <v>7567751.3400000008</v>
      </c>
      <c r="J43" s="128">
        <v>0</v>
      </c>
      <c r="K43" s="128" t="s">
        <v>3111</v>
      </c>
      <c r="L43" s="123">
        <v>42309</v>
      </c>
      <c r="M43" s="129"/>
    </row>
    <row r="44" spans="1:18" ht="13.15" customHeight="1" x14ac:dyDescent="0.2">
      <c r="A44" s="123">
        <v>43435</v>
      </c>
      <c r="B44" s="124">
        <v>7796732</v>
      </c>
      <c r="C44" s="125" t="s">
        <v>3151</v>
      </c>
      <c r="D44" s="126" t="s">
        <v>28</v>
      </c>
      <c r="E44" s="127" t="s">
        <v>16</v>
      </c>
      <c r="F44" s="169">
        <v>7299913.75</v>
      </c>
      <c r="G44" s="169">
        <f t="shared" si="0"/>
        <v>0</v>
      </c>
      <c r="H44" s="177">
        <v>7299913.75</v>
      </c>
      <c r="I44" s="128">
        <v>7299913.75</v>
      </c>
      <c r="J44" s="128">
        <v>0</v>
      </c>
      <c r="K44" s="128" t="s">
        <v>3111</v>
      </c>
      <c r="L44" s="123">
        <v>43435</v>
      </c>
      <c r="M44" s="129"/>
    </row>
    <row r="45" spans="1:18" ht="13.15" customHeight="1" x14ac:dyDescent="0.2">
      <c r="A45" s="123">
        <v>42979</v>
      </c>
      <c r="B45" s="124">
        <v>15605404</v>
      </c>
      <c r="C45" s="125" t="s">
        <v>3152</v>
      </c>
      <c r="D45" s="126" t="s">
        <v>15</v>
      </c>
      <c r="E45" s="127" t="s">
        <v>16</v>
      </c>
      <c r="F45" s="169">
        <v>6267696.9199999999</v>
      </c>
      <c r="G45" s="169">
        <f t="shared" si="0"/>
        <v>0</v>
      </c>
      <c r="H45" s="177">
        <v>6267696.9199999999</v>
      </c>
      <c r="I45" s="128">
        <v>6267696.9199999999</v>
      </c>
      <c r="J45" s="128">
        <v>0</v>
      </c>
      <c r="K45" s="128" t="s">
        <v>3111</v>
      </c>
      <c r="L45" s="123">
        <v>42979</v>
      </c>
      <c r="M45" s="129"/>
    </row>
    <row r="46" spans="1:18" ht="13.15" customHeight="1" x14ac:dyDescent="0.2">
      <c r="A46" s="123">
        <v>43405</v>
      </c>
      <c r="B46" s="124">
        <v>22395407</v>
      </c>
      <c r="C46" s="125" t="s">
        <v>3153</v>
      </c>
      <c r="D46" s="126" t="s">
        <v>15</v>
      </c>
      <c r="E46" s="127" t="s">
        <v>16</v>
      </c>
      <c r="F46" s="169">
        <v>1722429.33</v>
      </c>
      <c r="G46" s="169">
        <f t="shared" si="0"/>
        <v>0</v>
      </c>
      <c r="H46" s="177">
        <v>1722429.33</v>
      </c>
      <c r="I46" s="128">
        <v>1722429.33</v>
      </c>
      <c r="J46" s="128">
        <v>0</v>
      </c>
      <c r="K46" s="128" t="s">
        <v>3111</v>
      </c>
      <c r="L46" s="123">
        <v>43405</v>
      </c>
      <c r="M46" s="129"/>
    </row>
    <row r="47" spans="1:18" ht="13.15" customHeight="1" x14ac:dyDescent="0.2">
      <c r="A47" s="123">
        <v>43344</v>
      </c>
      <c r="B47" s="124">
        <v>15034343</v>
      </c>
      <c r="C47" s="125" t="s">
        <v>3154</v>
      </c>
      <c r="D47" s="126" t="s">
        <v>17</v>
      </c>
      <c r="E47" s="127" t="s">
        <v>18</v>
      </c>
      <c r="F47" s="169">
        <v>5657879.3099999996</v>
      </c>
      <c r="G47" s="169">
        <f t="shared" si="0"/>
        <v>0</v>
      </c>
      <c r="H47" s="177">
        <v>5657879.3099999996</v>
      </c>
      <c r="I47" s="128">
        <v>5657879.3099999996</v>
      </c>
      <c r="J47" s="128">
        <v>0</v>
      </c>
      <c r="K47" s="128" t="s">
        <v>3111</v>
      </c>
      <c r="L47" s="123">
        <v>43344</v>
      </c>
      <c r="M47" s="129"/>
    </row>
    <row r="48" spans="1:18" ht="13.15" customHeight="1" x14ac:dyDescent="0.2">
      <c r="A48" s="123">
        <v>43040</v>
      </c>
      <c r="B48" s="124">
        <v>5045762</v>
      </c>
      <c r="C48" s="125" t="s">
        <v>3155</v>
      </c>
      <c r="D48" s="126" t="s">
        <v>10</v>
      </c>
      <c r="E48" s="127" t="s">
        <v>7</v>
      </c>
      <c r="F48" s="169">
        <v>6279251.2300000004</v>
      </c>
      <c r="G48" s="169">
        <f t="shared" si="0"/>
        <v>0</v>
      </c>
      <c r="H48" s="177">
        <v>6279251.2300000004</v>
      </c>
      <c r="I48" s="128">
        <v>0</v>
      </c>
      <c r="J48" s="128">
        <v>6279251.2300000004</v>
      </c>
      <c r="K48" s="128" t="s">
        <v>3111</v>
      </c>
      <c r="L48" s="123">
        <v>43040</v>
      </c>
      <c r="M48" s="129"/>
      <c r="N48" s="136"/>
      <c r="O48" s="136"/>
      <c r="P48" s="136"/>
    </row>
    <row r="49" spans="1:18" ht="13.15" customHeight="1" x14ac:dyDescent="0.2">
      <c r="A49" s="123">
        <v>41699</v>
      </c>
      <c r="B49" s="124">
        <v>13833778</v>
      </c>
      <c r="C49" s="125" t="s">
        <v>3156</v>
      </c>
      <c r="D49" s="126" t="s">
        <v>19</v>
      </c>
      <c r="E49" s="127" t="s">
        <v>14</v>
      </c>
      <c r="F49" s="169">
        <v>6070000</v>
      </c>
      <c r="G49" s="169">
        <f t="shared" si="0"/>
        <v>0</v>
      </c>
      <c r="H49" s="177">
        <v>6070000</v>
      </c>
      <c r="I49" s="128">
        <v>0</v>
      </c>
      <c r="J49" s="128">
        <v>6070000</v>
      </c>
      <c r="K49" s="128" t="s">
        <v>3111</v>
      </c>
      <c r="L49" s="123">
        <v>41699</v>
      </c>
      <c r="M49" s="129"/>
    </row>
    <row r="50" spans="1:18" ht="13.15" customHeight="1" x14ac:dyDescent="0.2">
      <c r="A50" s="123">
        <v>40335</v>
      </c>
      <c r="B50" s="124">
        <v>16326058</v>
      </c>
      <c r="C50" s="125" t="s">
        <v>3157</v>
      </c>
      <c r="D50" s="126" t="s">
        <v>21</v>
      </c>
      <c r="E50" s="127" t="s">
        <v>22</v>
      </c>
      <c r="F50" s="169">
        <v>2178485.8800000004</v>
      </c>
      <c r="G50" s="169">
        <f t="shared" si="0"/>
        <v>0</v>
      </c>
      <c r="H50" s="177">
        <v>2178485.88</v>
      </c>
      <c r="I50" s="128">
        <v>2178485.88</v>
      </c>
      <c r="J50" s="128">
        <v>0</v>
      </c>
      <c r="K50" s="128" t="s">
        <v>3111</v>
      </c>
      <c r="L50" s="123">
        <v>40335</v>
      </c>
      <c r="M50" s="129"/>
    </row>
    <row r="51" spans="1:18" ht="13.15" customHeight="1" x14ac:dyDescent="0.2">
      <c r="A51" s="123">
        <v>43497</v>
      </c>
      <c r="B51" s="124">
        <v>24799070</v>
      </c>
      <c r="C51" s="125" t="s">
        <v>3158</v>
      </c>
      <c r="D51" s="126" t="s">
        <v>15</v>
      </c>
      <c r="E51" s="127" t="s">
        <v>16</v>
      </c>
      <c r="F51" s="169">
        <v>5822559.7999999998</v>
      </c>
      <c r="G51" s="169">
        <f t="shared" si="0"/>
        <v>0</v>
      </c>
      <c r="H51" s="177">
        <v>5822559.7999999998</v>
      </c>
      <c r="I51" s="128">
        <v>5822559.7999999998</v>
      </c>
      <c r="J51" s="128">
        <v>0</v>
      </c>
      <c r="K51" s="128" t="s">
        <v>3111</v>
      </c>
      <c r="L51" s="123">
        <v>43497</v>
      </c>
      <c r="M51" s="129"/>
    </row>
    <row r="52" spans="1:18" ht="13.15" customHeight="1" x14ac:dyDescent="0.25">
      <c r="A52" s="123">
        <v>43678</v>
      </c>
      <c r="B52" s="124">
        <v>17162574</v>
      </c>
      <c r="C52" s="131" t="s">
        <v>3159</v>
      </c>
      <c r="D52" s="132" t="s">
        <v>25</v>
      </c>
      <c r="E52" s="133" t="s">
        <v>12</v>
      </c>
      <c r="F52" s="169">
        <v>6327362.8499999996</v>
      </c>
      <c r="G52" s="169">
        <f t="shared" si="0"/>
        <v>0</v>
      </c>
      <c r="H52" s="177">
        <v>6327362.8499999996</v>
      </c>
      <c r="I52" s="128">
        <v>6327362.8499999996</v>
      </c>
      <c r="J52" s="128">
        <v>0</v>
      </c>
      <c r="K52" s="128" t="s">
        <v>3111</v>
      </c>
      <c r="L52" s="123">
        <v>43678</v>
      </c>
      <c r="M52" s="129"/>
      <c r="N52" s="136"/>
      <c r="O52" s="136"/>
      <c r="P52" s="136"/>
    </row>
    <row r="53" spans="1:18" ht="13.15" customHeight="1" x14ac:dyDescent="0.2">
      <c r="A53" s="123">
        <v>43282</v>
      </c>
      <c r="B53" s="124">
        <v>17253133</v>
      </c>
      <c r="C53" s="125" t="s">
        <v>3160</v>
      </c>
      <c r="D53" s="126" t="s">
        <v>25</v>
      </c>
      <c r="E53" s="127" t="s">
        <v>12</v>
      </c>
      <c r="F53" s="169">
        <v>5483631.1200000001</v>
      </c>
      <c r="G53" s="169">
        <f t="shared" si="0"/>
        <v>0</v>
      </c>
      <c r="H53" s="177">
        <v>5483631.1200000001</v>
      </c>
      <c r="I53" s="128">
        <v>0</v>
      </c>
      <c r="J53" s="128">
        <v>5483631.1200000001</v>
      </c>
      <c r="K53" s="128" t="s">
        <v>3111</v>
      </c>
      <c r="L53" s="123">
        <v>43282</v>
      </c>
      <c r="M53" s="129"/>
      <c r="Q53" s="134"/>
      <c r="R53" s="134"/>
    </row>
    <row r="54" spans="1:18" ht="13.15" customHeight="1" x14ac:dyDescent="0.2">
      <c r="A54" s="123">
        <v>42856</v>
      </c>
      <c r="B54" s="124">
        <v>5197128</v>
      </c>
      <c r="C54" s="125" t="s">
        <v>3161</v>
      </c>
      <c r="D54" s="126" t="s">
        <v>17</v>
      </c>
      <c r="E54" s="127" t="s">
        <v>18</v>
      </c>
      <c r="F54" s="169">
        <v>5270000</v>
      </c>
      <c r="G54" s="169">
        <f t="shared" si="0"/>
        <v>0</v>
      </c>
      <c r="H54" s="177">
        <v>5270000</v>
      </c>
      <c r="I54" s="128">
        <v>5270000</v>
      </c>
      <c r="J54" s="128">
        <v>0</v>
      </c>
      <c r="K54" s="128" t="s">
        <v>3111</v>
      </c>
      <c r="L54" s="123">
        <v>42856</v>
      </c>
      <c r="M54" s="129"/>
      <c r="N54" s="136"/>
      <c r="O54" s="136"/>
      <c r="P54" s="136"/>
    </row>
    <row r="55" spans="1:18" ht="13.15" customHeight="1" x14ac:dyDescent="0.25">
      <c r="A55" s="130">
        <v>43739</v>
      </c>
      <c r="B55" s="124">
        <v>23593212</v>
      </c>
      <c r="C55" s="131" t="s">
        <v>3162</v>
      </c>
      <c r="D55" s="132" t="s">
        <v>15</v>
      </c>
      <c r="E55" s="133" t="s">
        <v>16</v>
      </c>
      <c r="F55" s="169">
        <v>3987169.52</v>
      </c>
      <c r="G55" s="169">
        <f t="shared" si="0"/>
        <v>0</v>
      </c>
      <c r="H55" s="177">
        <v>3987169.5199999996</v>
      </c>
      <c r="I55" s="128">
        <v>3987169.5199999996</v>
      </c>
      <c r="J55" s="128">
        <v>0</v>
      </c>
      <c r="K55" s="128" t="s">
        <v>3111</v>
      </c>
      <c r="L55" s="130">
        <v>43739</v>
      </c>
      <c r="M55" s="129"/>
    </row>
    <row r="56" spans="1:18" ht="13.15" customHeight="1" x14ac:dyDescent="0.2">
      <c r="A56" s="123">
        <v>43434</v>
      </c>
      <c r="B56" s="124">
        <v>16006366</v>
      </c>
      <c r="C56" s="125" t="s">
        <v>3163</v>
      </c>
      <c r="D56" s="126" t="s">
        <v>6</v>
      </c>
      <c r="E56" s="127" t="s">
        <v>7</v>
      </c>
      <c r="F56" s="169">
        <v>2965583.48</v>
      </c>
      <c r="G56" s="169">
        <f t="shared" si="0"/>
        <v>0</v>
      </c>
      <c r="H56" s="177">
        <v>2965583.48</v>
      </c>
      <c r="I56" s="128">
        <v>429937.79</v>
      </c>
      <c r="J56" s="128">
        <v>2535645.69</v>
      </c>
      <c r="K56" s="128" t="s">
        <v>3111</v>
      </c>
      <c r="L56" s="123">
        <v>43434</v>
      </c>
      <c r="M56" s="129"/>
    </row>
    <row r="57" spans="1:18" ht="13.15" customHeight="1" x14ac:dyDescent="0.2">
      <c r="A57" s="123">
        <v>43282</v>
      </c>
      <c r="B57" s="124">
        <v>7090286</v>
      </c>
      <c r="C57" s="125" t="s">
        <v>3164</v>
      </c>
      <c r="D57" s="126" t="s">
        <v>15</v>
      </c>
      <c r="E57" s="127" t="s">
        <v>16</v>
      </c>
      <c r="F57" s="169">
        <v>4801885.83</v>
      </c>
      <c r="G57" s="169">
        <f t="shared" si="0"/>
        <v>0</v>
      </c>
      <c r="H57" s="177">
        <v>4801885.83</v>
      </c>
      <c r="I57" s="128">
        <v>4801885.83</v>
      </c>
      <c r="J57" s="128">
        <v>0</v>
      </c>
      <c r="K57" s="128" t="s">
        <v>3111</v>
      </c>
      <c r="L57" s="123">
        <v>43282</v>
      </c>
      <c r="M57" s="129"/>
    </row>
    <row r="58" spans="1:18" ht="13.15" customHeight="1" x14ac:dyDescent="0.2">
      <c r="A58" s="123">
        <v>42795</v>
      </c>
      <c r="B58" s="124">
        <v>20048594</v>
      </c>
      <c r="C58" s="125" t="s">
        <v>3165</v>
      </c>
      <c r="D58" s="126" t="s">
        <v>38</v>
      </c>
      <c r="E58" s="127" t="s">
        <v>9</v>
      </c>
      <c r="F58" s="169">
        <v>5075533.1900000004</v>
      </c>
      <c r="G58" s="169">
        <f t="shared" si="0"/>
        <v>0</v>
      </c>
      <c r="H58" s="177">
        <v>5075533.1899999995</v>
      </c>
      <c r="I58" s="128">
        <v>5075533.1899999995</v>
      </c>
      <c r="J58" s="128">
        <v>0</v>
      </c>
      <c r="K58" s="128" t="s">
        <v>3111</v>
      </c>
      <c r="L58" s="123">
        <v>42795</v>
      </c>
      <c r="M58" s="129"/>
      <c r="N58" s="136"/>
      <c r="O58" s="136"/>
      <c r="P58" s="136"/>
    </row>
    <row r="59" spans="1:18" ht="13.15" customHeight="1" x14ac:dyDescent="0.2">
      <c r="A59" s="123">
        <v>43313</v>
      </c>
      <c r="B59" s="124">
        <v>15929278</v>
      </c>
      <c r="C59" s="125" t="s">
        <v>3166</v>
      </c>
      <c r="D59" s="126" t="s">
        <v>38</v>
      </c>
      <c r="E59" s="127" t="s">
        <v>9</v>
      </c>
      <c r="F59" s="169">
        <v>1148958.58</v>
      </c>
      <c r="G59" s="169">
        <f t="shared" si="0"/>
        <v>0</v>
      </c>
      <c r="H59" s="177">
        <v>1148958.58</v>
      </c>
      <c r="I59" s="128">
        <v>1148958.58</v>
      </c>
      <c r="J59" s="128">
        <v>0</v>
      </c>
      <c r="K59" s="128" t="s">
        <v>3111</v>
      </c>
      <c r="L59" s="123">
        <v>43313</v>
      </c>
      <c r="M59" s="129"/>
    </row>
    <row r="60" spans="1:18" ht="13.15" customHeight="1" x14ac:dyDescent="0.25">
      <c r="A60" s="123">
        <v>43586</v>
      </c>
      <c r="B60" s="124">
        <v>13355156</v>
      </c>
      <c r="C60" s="131" t="s">
        <v>3167</v>
      </c>
      <c r="D60" s="132" t="s">
        <v>6</v>
      </c>
      <c r="E60" s="133" t="s">
        <v>7</v>
      </c>
      <c r="F60" s="169">
        <v>5317646.57</v>
      </c>
      <c r="G60" s="169">
        <f t="shared" si="0"/>
        <v>0</v>
      </c>
      <c r="H60" s="177">
        <v>5317646.57</v>
      </c>
      <c r="I60" s="128">
        <v>5317646.57</v>
      </c>
      <c r="J60" s="128">
        <v>0</v>
      </c>
      <c r="K60" s="128" t="s">
        <v>3111</v>
      </c>
      <c r="L60" s="123">
        <v>43586</v>
      </c>
      <c r="M60" s="129"/>
      <c r="Q60" s="137"/>
      <c r="R60" s="137"/>
    </row>
    <row r="61" spans="1:18" ht="13.15" customHeight="1" x14ac:dyDescent="0.2">
      <c r="A61" s="123">
        <v>42277</v>
      </c>
      <c r="B61" s="124">
        <v>22331239</v>
      </c>
      <c r="C61" s="125" t="s">
        <v>3168</v>
      </c>
      <c r="D61" s="126" t="s">
        <v>38</v>
      </c>
      <c r="E61" s="127" t="s">
        <v>9</v>
      </c>
      <c r="F61" s="169">
        <v>4846157.8</v>
      </c>
      <c r="G61" s="169">
        <f t="shared" si="0"/>
        <v>0</v>
      </c>
      <c r="H61" s="177">
        <v>4846157.8</v>
      </c>
      <c r="I61" s="128">
        <v>0</v>
      </c>
      <c r="J61" s="128">
        <v>4846157.8</v>
      </c>
      <c r="K61" s="128" t="s">
        <v>3111</v>
      </c>
      <c r="L61" s="123">
        <v>42277</v>
      </c>
      <c r="M61" s="129"/>
      <c r="N61" s="136"/>
      <c r="O61" s="136"/>
      <c r="P61" s="136"/>
    </row>
    <row r="62" spans="1:18" ht="13.15" customHeight="1" x14ac:dyDescent="0.2">
      <c r="A62" s="123">
        <v>43344</v>
      </c>
      <c r="B62" s="124">
        <v>23271656</v>
      </c>
      <c r="C62" s="125" t="s">
        <v>3169</v>
      </c>
      <c r="D62" s="126" t="s">
        <v>33</v>
      </c>
      <c r="E62" s="127" t="s">
        <v>12</v>
      </c>
      <c r="F62" s="169">
        <v>0</v>
      </c>
      <c r="G62" s="169">
        <f t="shared" si="0"/>
        <v>5071705.51</v>
      </c>
      <c r="H62" s="177">
        <v>5071705.51</v>
      </c>
      <c r="I62" s="128">
        <v>4892356.92</v>
      </c>
      <c r="J62" s="128">
        <v>179348.59</v>
      </c>
      <c r="K62" s="128" t="s">
        <v>3126</v>
      </c>
      <c r="L62" s="123">
        <v>43344</v>
      </c>
      <c r="M62" s="129"/>
    </row>
    <row r="63" spans="1:18" ht="13.15" customHeight="1" x14ac:dyDescent="0.25">
      <c r="A63" s="123">
        <v>43525</v>
      </c>
      <c r="B63" s="124">
        <v>16082971</v>
      </c>
      <c r="C63" s="125" t="s">
        <v>3170</v>
      </c>
      <c r="D63" s="132" t="s">
        <v>31</v>
      </c>
      <c r="E63" s="133" t="s">
        <v>22</v>
      </c>
      <c r="F63" s="169">
        <v>5179508.8600000003</v>
      </c>
      <c r="G63" s="169">
        <f t="shared" si="0"/>
        <v>0</v>
      </c>
      <c r="H63" s="177">
        <v>5179508.8600000003</v>
      </c>
      <c r="I63" s="128">
        <v>5179508.8600000003</v>
      </c>
      <c r="J63" s="128">
        <v>0</v>
      </c>
      <c r="K63" s="128" t="s">
        <v>3111</v>
      </c>
      <c r="L63" s="123">
        <v>43525</v>
      </c>
      <c r="M63" s="129"/>
    </row>
    <row r="64" spans="1:18" ht="13.15" customHeight="1" x14ac:dyDescent="0.2">
      <c r="A64" s="123">
        <v>42901</v>
      </c>
      <c r="B64" s="124">
        <v>17971479</v>
      </c>
      <c r="C64" s="125" t="s">
        <v>3171</v>
      </c>
      <c r="D64" s="126" t="s">
        <v>21</v>
      </c>
      <c r="E64" s="127" t="s">
        <v>22</v>
      </c>
      <c r="F64" s="169">
        <v>4795856.2300000004</v>
      </c>
      <c r="G64" s="169">
        <f t="shared" si="0"/>
        <v>0</v>
      </c>
      <c r="H64" s="177">
        <v>4795856.2300000004</v>
      </c>
      <c r="I64" s="128">
        <v>4795856.2300000004</v>
      </c>
      <c r="J64" s="128">
        <v>0</v>
      </c>
      <c r="K64" s="128" t="s">
        <v>3111</v>
      </c>
      <c r="L64" s="123">
        <v>42901</v>
      </c>
      <c r="M64" s="129"/>
      <c r="N64" s="136"/>
      <c r="O64" s="136"/>
      <c r="P64" s="136"/>
    </row>
    <row r="65" spans="1:18" ht="13.15" customHeight="1" x14ac:dyDescent="0.25">
      <c r="A65" s="123">
        <v>43617</v>
      </c>
      <c r="B65" s="124">
        <v>8126210</v>
      </c>
      <c r="C65" s="131" t="s">
        <v>3172</v>
      </c>
      <c r="D65" s="132" t="s">
        <v>23</v>
      </c>
      <c r="E65" s="133" t="s">
        <v>9</v>
      </c>
      <c r="F65" s="169">
        <v>5083379.3899999997</v>
      </c>
      <c r="G65" s="169">
        <f t="shared" si="0"/>
        <v>0</v>
      </c>
      <c r="H65" s="177">
        <v>5083379.3899999997</v>
      </c>
      <c r="I65" s="128">
        <v>5083379.3899999997</v>
      </c>
      <c r="J65" s="128">
        <v>0</v>
      </c>
      <c r="K65" s="128" t="s">
        <v>3111</v>
      </c>
      <c r="L65" s="123">
        <v>43617</v>
      </c>
      <c r="M65" s="129"/>
    </row>
    <row r="66" spans="1:18" ht="13.15" customHeight="1" x14ac:dyDescent="0.25">
      <c r="A66" s="123">
        <v>43617</v>
      </c>
      <c r="B66" s="124">
        <v>15001142</v>
      </c>
      <c r="C66" s="131" t="s">
        <v>3173</v>
      </c>
      <c r="D66" s="132" t="s">
        <v>37</v>
      </c>
      <c r="E66" s="133" t="s">
        <v>9</v>
      </c>
      <c r="F66" s="169">
        <v>4144076.83</v>
      </c>
      <c r="G66" s="169">
        <f t="shared" si="0"/>
        <v>0</v>
      </c>
      <c r="H66" s="177">
        <v>4144076.83</v>
      </c>
      <c r="I66" s="128">
        <v>4144076.83</v>
      </c>
      <c r="J66" s="128">
        <v>0</v>
      </c>
      <c r="K66" s="128" t="s">
        <v>3111</v>
      </c>
      <c r="L66" s="123">
        <v>43617</v>
      </c>
      <c r="M66" s="129"/>
    </row>
    <row r="67" spans="1:18" ht="13.15" customHeight="1" x14ac:dyDescent="0.2">
      <c r="A67" s="123">
        <v>43374</v>
      </c>
      <c r="B67" s="124">
        <v>22671772</v>
      </c>
      <c r="C67" s="125" t="s">
        <v>3174</v>
      </c>
      <c r="D67" s="126" t="s">
        <v>11</v>
      </c>
      <c r="E67" s="127" t="s">
        <v>12</v>
      </c>
      <c r="F67" s="169">
        <v>3049529.14</v>
      </c>
      <c r="G67" s="169">
        <f t="shared" si="0"/>
        <v>0</v>
      </c>
      <c r="H67" s="177">
        <v>3049529.14</v>
      </c>
      <c r="I67" s="128">
        <v>0</v>
      </c>
      <c r="J67" s="128">
        <v>3049529.14</v>
      </c>
      <c r="K67" s="128" t="s">
        <v>3111</v>
      </c>
      <c r="L67" s="123">
        <v>43374</v>
      </c>
      <c r="M67" s="129"/>
    </row>
    <row r="68" spans="1:18" ht="13.15" customHeight="1" x14ac:dyDescent="0.25">
      <c r="A68" s="130">
        <v>43770</v>
      </c>
      <c r="B68" s="124">
        <v>15303965</v>
      </c>
      <c r="C68" s="131" t="s">
        <v>3175</v>
      </c>
      <c r="D68" s="132" t="s">
        <v>13</v>
      </c>
      <c r="E68" s="133" t="s">
        <v>14</v>
      </c>
      <c r="F68" s="169">
        <v>0</v>
      </c>
      <c r="G68" s="169">
        <f t="shared" si="0"/>
        <v>699387.19</v>
      </c>
      <c r="H68" s="177">
        <v>699387.19</v>
      </c>
      <c r="I68" s="128">
        <v>0</v>
      </c>
      <c r="J68" s="128">
        <v>699387.19</v>
      </c>
      <c r="K68" s="128" t="s">
        <v>3126</v>
      </c>
      <c r="L68" s="130">
        <v>43770</v>
      </c>
      <c r="M68" s="129"/>
      <c r="Q68" s="137"/>
      <c r="R68" s="137"/>
    </row>
    <row r="69" spans="1:18" ht="13.15" customHeight="1" x14ac:dyDescent="0.2">
      <c r="A69" s="123">
        <v>43466</v>
      </c>
      <c r="B69" s="124">
        <v>17244786</v>
      </c>
      <c r="C69" s="125" t="s">
        <v>3176</v>
      </c>
      <c r="D69" s="126" t="s">
        <v>41</v>
      </c>
      <c r="E69" s="127" t="s">
        <v>35</v>
      </c>
      <c r="F69" s="169">
        <v>2133618.27</v>
      </c>
      <c r="G69" s="169">
        <f t="shared" ref="G69:G132" si="1">+H69-F69</f>
        <v>2502353.9</v>
      </c>
      <c r="H69" s="177">
        <v>4635972.17</v>
      </c>
      <c r="I69" s="128">
        <v>0</v>
      </c>
      <c r="J69" s="128">
        <v>4635972.17</v>
      </c>
      <c r="K69" s="128" t="s">
        <v>3111</v>
      </c>
      <c r="L69" s="123">
        <v>43466</v>
      </c>
      <c r="M69" s="129"/>
      <c r="N69" s="138"/>
      <c r="O69" s="138"/>
      <c r="P69" s="138"/>
    </row>
    <row r="70" spans="1:18" ht="13.15" customHeight="1" x14ac:dyDescent="0.2">
      <c r="A70" s="123">
        <v>42522</v>
      </c>
      <c r="B70" s="124">
        <v>10006226</v>
      </c>
      <c r="C70" s="125" t="s">
        <v>3177</v>
      </c>
      <c r="D70" s="126" t="s">
        <v>21</v>
      </c>
      <c r="E70" s="127" t="s">
        <v>22</v>
      </c>
      <c r="F70" s="169">
        <v>4158315</v>
      </c>
      <c r="G70" s="169">
        <f t="shared" si="1"/>
        <v>0</v>
      </c>
      <c r="H70" s="177">
        <v>4158315</v>
      </c>
      <c r="I70" s="128">
        <v>4158315</v>
      </c>
      <c r="J70" s="128">
        <v>0</v>
      </c>
      <c r="K70" s="128" t="s">
        <v>3111</v>
      </c>
      <c r="L70" s="123">
        <v>42522</v>
      </c>
      <c r="M70" s="129"/>
      <c r="Q70" s="137"/>
      <c r="R70" s="137"/>
    </row>
    <row r="71" spans="1:18" ht="13.15" customHeight="1" x14ac:dyDescent="0.25">
      <c r="A71" s="123">
        <v>43525</v>
      </c>
      <c r="B71" s="124">
        <v>18109377</v>
      </c>
      <c r="C71" s="131" t="s">
        <v>3178</v>
      </c>
      <c r="D71" s="132" t="s">
        <v>33</v>
      </c>
      <c r="E71" s="133" t="s">
        <v>12</v>
      </c>
      <c r="F71" s="169">
        <v>0</v>
      </c>
      <c r="G71" s="169">
        <f t="shared" si="1"/>
        <v>4414578.71</v>
      </c>
      <c r="H71" s="177">
        <v>4414578.71</v>
      </c>
      <c r="I71" s="128">
        <v>4414578.71</v>
      </c>
      <c r="J71" s="128">
        <v>0</v>
      </c>
      <c r="K71" s="128" t="s">
        <v>3126</v>
      </c>
      <c r="L71" s="123">
        <v>43525</v>
      </c>
      <c r="M71" s="129"/>
      <c r="Q71" s="137"/>
      <c r="R71" s="137"/>
    </row>
    <row r="72" spans="1:18" ht="13.15" customHeight="1" x14ac:dyDescent="0.25">
      <c r="A72" s="123">
        <v>43647</v>
      </c>
      <c r="B72" s="124">
        <v>15223937</v>
      </c>
      <c r="C72" s="131" t="s">
        <v>3179</v>
      </c>
      <c r="D72" s="132" t="s">
        <v>40</v>
      </c>
      <c r="E72" s="133" t="s">
        <v>14</v>
      </c>
      <c r="F72" s="169">
        <v>3075612.71</v>
      </c>
      <c r="G72" s="169">
        <f t="shared" si="1"/>
        <v>0</v>
      </c>
      <c r="H72" s="177">
        <v>3075612.71</v>
      </c>
      <c r="I72" s="128">
        <v>0</v>
      </c>
      <c r="J72" s="128">
        <v>3075612.71</v>
      </c>
      <c r="K72" s="128" t="s">
        <v>3111</v>
      </c>
      <c r="L72" s="123">
        <v>43647</v>
      </c>
      <c r="M72" s="129"/>
    </row>
    <row r="73" spans="1:18" ht="13.15" customHeight="1" x14ac:dyDescent="0.2">
      <c r="A73" s="123">
        <v>43193</v>
      </c>
      <c r="B73" s="124">
        <v>22854614</v>
      </c>
      <c r="C73" s="125" t="s">
        <v>3180</v>
      </c>
      <c r="D73" s="126" t="s">
        <v>15</v>
      </c>
      <c r="E73" s="127" t="s">
        <v>16</v>
      </c>
      <c r="F73" s="169">
        <v>1711000</v>
      </c>
      <c r="G73" s="169">
        <f t="shared" si="1"/>
        <v>0</v>
      </c>
      <c r="H73" s="177">
        <v>1711000</v>
      </c>
      <c r="I73" s="128">
        <v>1711000</v>
      </c>
      <c r="J73" s="128">
        <v>0</v>
      </c>
      <c r="K73" s="128" t="s">
        <v>3111</v>
      </c>
      <c r="L73" s="123">
        <v>43193</v>
      </c>
      <c r="M73" s="129"/>
    </row>
    <row r="74" spans="1:18" ht="13.15" customHeight="1" x14ac:dyDescent="0.25">
      <c r="A74" s="123">
        <v>43556</v>
      </c>
      <c r="B74" s="124">
        <v>4630238</v>
      </c>
      <c r="C74" s="131" t="s">
        <v>3181</v>
      </c>
      <c r="D74" s="132" t="s">
        <v>33</v>
      </c>
      <c r="E74" s="133" t="s">
        <v>12</v>
      </c>
      <c r="F74" s="169">
        <v>4570816.88</v>
      </c>
      <c r="G74" s="169">
        <f t="shared" si="1"/>
        <v>0</v>
      </c>
      <c r="H74" s="177">
        <v>4570816.88</v>
      </c>
      <c r="I74" s="128">
        <v>4570816.88</v>
      </c>
      <c r="J74" s="128">
        <v>0</v>
      </c>
      <c r="K74" s="128" t="s">
        <v>3111</v>
      </c>
      <c r="L74" s="123">
        <v>43556</v>
      </c>
      <c r="M74" s="129"/>
    </row>
    <row r="75" spans="1:18" ht="13.15" customHeight="1" x14ac:dyDescent="0.2">
      <c r="A75" s="123">
        <v>41943</v>
      </c>
      <c r="B75" s="124">
        <v>15501887</v>
      </c>
      <c r="C75" s="125" t="s">
        <v>3182</v>
      </c>
      <c r="D75" s="126" t="s">
        <v>39</v>
      </c>
      <c r="E75" s="127" t="s">
        <v>14</v>
      </c>
      <c r="F75" s="169">
        <v>4230219.2699999996</v>
      </c>
      <c r="G75" s="169">
        <f t="shared" si="1"/>
        <v>0</v>
      </c>
      <c r="H75" s="177">
        <v>4230219.2699999996</v>
      </c>
      <c r="I75" s="128">
        <v>2108.41</v>
      </c>
      <c r="J75" s="128">
        <v>4228110.8599999994</v>
      </c>
      <c r="K75" s="128" t="s">
        <v>3111</v>
      </c>
      <c r="L75" s="123">
        <v>41943</v>
      </c>
      <c r="M75" s="129"/>
    </row>
    <row r="76" spans="1:18" ht="13.15" customHeight="1" x14ac:dyDescent="0.25">
      <c r="A76" s="123">
        <v>43709</v>
      </c>
      <c r="B76" s="124">
        <v>17628537</v>
      </c>
      <c r="C76" s="131" t="s">
        <v>3183</v>
      </c>
      <c r="D76" s="132" t="s">
        <v>17</v>
      </c>
      <c r="E76" s="133" t="s">
        <v>18</v>
      </c>
      <c r="F76" s="169">
        <v>4401208.9099999992</v>
      </c>
      <c r="G76" s="169">
        <f t="shared" si="1"/>
        <v>0</v>
      </c>
      <c r="H76" s="177">
        <v>4401208.9099999992</v>
      </c>
      <c r="I76" s="128">
        <v>0</v>
      </c>
      <c r="J76" s="128">
        <v>4401208.9099999992</v>
      </c>
      <c r="K76" s="128" t="s">
        <v>3111</v>
      </c>
      <c r="L76" s="123">
        <v>43709</v>
      </c>
      <c r="M76" s="129"/>
      <c r="Q76" s="137"/>
      <c r="R76" s="137"/>
    </row>
    <row r="77" spans="1:18" ht="13.15" customHeight="1" x14ac:dyDescent="0.25">
      <c r="A77" s="123">
        <v>43252</v>
      </c>
      <c r="B77" s="124">
        <v>20761165</v>
      </c>
      <c r="C77" s="125" t="s">
        <v>3184</v>
      </c>
      <c r="D77" s="132" t="s">
        <v>20</v>
      </c>
      <c r="E77" s="133" t="s">
        <v>18</v>
      </c>
      <c r="F77" s="169">
        <v>4111136.55</v>
      </c>
      <c r="G77" s="169">
        <f t="shared" si="1"/>
        <v>0</v>
      </c>
      <c r="H77" s="177">
        <v>4111136.55</v>
      </c>
      <c r="I77" s="128">
        <v>4111136.55</v>
      </c>
      <c r="J77" s="128">
        <v>0</v>
      </c>
      <c r="K77" s="128" t="s">
        <v>3111</v>
      </c>
      <c r="L77" s="123">
        <v>43252</v>
      </c>
      <c r="M77" s="129"/>
      <c r="N77" s="136"/>
      <c r="O77" s="136"/>
      <c r="P77" s="136"/>
    </row>
    <row r="78" spans="1:18" ht="13.15" customHeight="1" x14ac:dyDescent="0.2">
      <c r="A78" s="123">
        <v>43099</v>
      </c>
      <c r="B78" s="124">
        <v>20470511</v>
      </c>
      <c r="C78" s="125" t="s">
        <v>3185</v>
      </c>
      <c r="D78" s="126" t="s">
        <v>25</v>
      </c>
      <c r="E78" s="127" t="s">
        <v>12</v>
      </c>
      <c r="F78" s="169">
        <v>3485132.47</v>
      </c>
      <c r="G78" s="169">
        <f t="shared" si="1"/>
        <v>0</v>
      </c>
      <c r="H78" s="177">
        <v>3485132.47</v>
      </c>
      <c r="I78" s="128">
        <v>3485132.47</v>
      </c>
      <c r="J78" s="128">
        <v>0</v>
      </c>
      <c r="K78" s="128" t="s">
        <v>3111</v>
      </c>
      <c r="L78" s="123">
        <v>43099</v>
      </c>
      <c r="M78" s="129"/>
    </row>
    <row r="79" spans="1:18" ht="13.15" customHeight="1" x14ac:dyDescent="0.2">
      <c r="A79" s="123">
        <v>43131</v>
      </c>
      <c r="B79" s="124">
        <v>16932590</v>
      </c>
      <c r="C79" s="125" t="s">
        <v>3186</v>
      </c>
      <c r="D79" s="126" t="s">
        <v>40</v>
      </c>
      <c r="E79" s="127" t="s">
        <v>14</v>
      </c>
      <c r="F79" s="169">
        <v>545991.5</v>
      </c>
      <c r="G79" s="169">
        <f t="shared" si="1"/>
        <v>0</v>
      </c>
      <c r="H79" s="177">
        <v>545991.5</v>
      </c>
      <c r="I79" s="128">
        <v>0</v>
      </c>
      <c r="J79" s="128">
        <v>545991.5</v>
      </c>
      <c r="K79" s="128" t="s">
        <v>3111</v>
      </c>
      <c r="L79" s="123">
        <v>43131</v>
      </c>
      <c r="M79" s="129"/>
    </row>
    <row r="80" spans="1:18" ht="13.15" customHeight="1" x14ac:dyDescent="0.2">
      <c r="A80" s="123">
        <v>42795</v>
      </c>
      <c r="B80" s="124">
        <v>9882237</v>
      </c>
      <c r="C80" s="125" t="s">
        <v>3187</v>
      </c>
      <c r="D80" s="126" t="s">
        <v>10</v>
      </c>
      <c r="E80" s="127" t="s">
        <v>7</v>
      </c>
      <c r="F80" s="169">
        <v>458359.53</v>
      </c>
      <c r="G80" s="169">
        <f t="shared" si="1"/>
        <v>0</v>
      </c>
      <c r="H80" s="177">
        <v>458359.53</v>
      </c>
      <c r="I80" s="128">
        <v>458359.53</v>
      </c>
      <c r="J80" s="128">
        <v>0</v>
      </c>
      <c r="K80" s="128" t="s">
        <v>3111</v>
      </c>
      <c r="L80" s="123">
        <v>42795</v>
      </c>
      <c r="M80" s="129"/>
    </row>
    <row r="81" spans="1:18" ht="13.15" customHeight="1" x14ac:dyDescent="0.2">
      <c r="A81" s="123">
        <v>43252</v>
      </c>
      <c r="B81" s="124">
        <v>18029329</v>
      </c>
      <c r="C81" s="125" t="s">
        <v>3188</v>
      </c>
      <c r="D81" s="126" t="s">
        <v>33</v>
      </c>
      <c r="E81" s="127" t="s">
        <v>12</v>
      </c>
      <c r="F81" s="169">
        <v>3823067.64</v>
      </c>
      <c r="G81" s="169">
        <f t="shared" si="1"/>
        <v>0</v>
      </c>
      <c r="H81" s="177">
        <v>3823067.64</v>
      </c>
      <c r="I81" s="128">
        <v>3823067.64</v>
      </c>
      <c r="J81" s="128">
        <v>0</v>
      </c>
      <c r="K81" s="128" t="s">
        <v>3111</v>
      </c>
      <c r="L81" s="123">
        <v>43252</v>
      </c>
      <c r="M81" s="129"/>
    </row>
    <row r="82" spans="1:18" ht="13.15" customHeight="1" x14ac:dyDescent="0.2">
      <c r="A82" s="123">
        <v>43497</v>
      </c>
      <c r="B82" s="124">
        <v>12141337</v>
      </c>
      <c r="C82" s="125" t="s">
        <v>3189</v>
      </c>
      <c r="D82" s="126" t="s">
        <v>8</v>
      </c>
      <c r="E82" s="127" t="s">
        <v>9</v>
      </c>
      <c r="F82" s="169">
        <v>3869852.1500000004</v>
      </c>
      <c r="G82" s="169">
        <f t="shared" si="1"/>
        <v>0</v>
      </c>
      <c r="H82" s="177">
        <v>3869852.1500000004</v>
      </c>
      <c r="I82" s="128">
        <v>0</v>
      </c>
      <c r="J82" s="128">
        <v>3869852.1500000004</v>
      </c>
      <c r="K82" s="128" t="s">
        <v>3111</v>
      </c>
      <c r="L82" s="123">
        <v>43497</v>
      </c>
      <c r="M82" s="129"/>
    </row>
    <row r="83" spans="1:18" ht="13.15" customHeight="1" x14ac:dyDescent="0.2">
      <c r="A83" s="123">
        <v>42766</v>
      </c>
      <c r="B83" s="124">
        <v>22177081</v>
      </c>
      <c r="C83" s="125" t="s">
        <v>3190</v>
      </c>
      <c r="D83" s="126" t="s">
        <v>17</v>
      </c>
      <c r="E83" s="127" t="s">
        <v>18</v>
      </c>
      <c r="F83" s="169">
        <v>2719943.7800000003</v>
      </c>
      <c r="G83" s="169">
        <f t="shared" si="1"/>
        <v>0</v>
      </c>
      <c r="H83" s="177">
        <v>2719943.7800000003</v>
      </c>
      <c r="I83" s="128">
        <v>0</v>
      </c>
      <c r="J83" s="128">
        <v>2719943.7800000003</v>
      </c>
      <c r="K83" s="128" t="s">
        <v>3111</v>
      </c>
      <c r="L83" s="123">
        <v>42766</v>
      </c>
      <c r="M83" s="129"/>
    </row>
    <row r="84" spans="1:18" ht="13.15" customHeight="1" x14ac:dyDescent="0.25">
      <c r="A84" s="130">
        <v>43742</v>
      </c>
      <c r="B84" s="124">
        <v>7810840</v>
      </c>
      <c r="C84" s="131" t="s">
        <v>3191</v>
      </c>
      <c r="D84" s="132" t="s">
        <v>44</v>
      </c>
      <c r="E84" s="133" t="s">
        <v>7</v>
      </c>
      <c r="F84" s="169">
        <v>2854909.9</v>
      </c>
      <c r="G84" s="169">
        <f t="shared" si="1"/>
        <v>275193.62000000011</v>
      </c>
      <c r="H84" s="177">
        <v>3130103.52</v>
      </c>
      <c r="I84" s="128">
        <v>0</v>
      </c>
      <c r="J84" s="128">
        <v>3130103.52</v>
      </c>
      <c r="K84" s="128" t="s">
        <v>3111</v>
      </c>
      <c r="L84" s="130">
        <v>43742</v>
      </c>
      <c r="M84" s="129"/>
      <c r="Q84" s="137"/>
      <c r="R84" s="137"/>
    </row>
    <row r="85" spans="1:18" ht="13.15" customHeight="1" x14ac:dyDescent="0.25">
      <c r="A85" s="123">
        <v>43556</v>
      </c>
      <c r="B85" s="124">
        <v>17209673</v>
      </c>
      <c r="C85" s="131" t="s">
        <v>3192</v>
      </c>
      <c r="D85" s="132" t="s">
        <v>10</v>
      </c>
      <c r="E85" s="133" t="s">
        <v>7</v>
      </c>
      <c r="F85" s="169">
        <v>3536587.55</v>
      </c>
      <c r="G85" s="169">
        <f t="shared" si="1"/>
        <v>0</v>
      </c>
      <c r="H85" s="177">
        <v>3536587.55</v>
      </c>
      <c r="I85" s="128">
        <v>0</v>
      </c>
      <c r="J85" s="128">
        <v>3536587.55</v>
      </c>
      <c r="K85" s="128" t="s">
        <v>3111</v>
      </c>
      <c r="L85" s="123">
        <v>43556</v>
      </c>
      <c r="M85" s="129"/>
    </row>
    <row r="86" spans="1:18" ht="13.15" customHeight="1" x14ac:dyDescent="0.25">
      <c r="A86" s="130">
        <v>43770</v>
      </c>
      <c r="B86" s="124">
        <v>16897309</v>
      </c>
      <c r="C86" s="131" t="s">
        <v>3193</v>
      </c>
      <c r="D86" s="132" t="s">
        <v>13</v>
      </c>
      <c r="E86" s="133" t="s">
        <v>14</v>
      </c>
      <c r="F86" s="169">
        <v>0</v>
      </c>
      <c r="G86" s="169">
        <f t="shared" si="1"/>
        <v>3111073.1</v>
      </c>
      <c r="H86" s="177">
        <v>3111073.1</v>
      </c>
      <c r="I86" s="128">
        <v>0</v>
      </c>
      <c r="J86" s="128">
        <v>3111073.1</v>
      </c>
      <c r="K86" s="128" t="s">
        <v>3126</v>
      </c>
      <c r="L86" s="130">
        <v>43770</v>
      </c>
      <c r="M86" s="129"/>
    </row>
    <row r="87" spans="1:18" ht="13.15" customHeight="1" x14ac:dyDescent="0.2">
      <c r="A87" s="123">
        <v>43497</v>
      </c>
      <c r="B87" s="124">
        <v>9508385</v>
      </c>
      <c r="C87" s="125" t="s">
        <v>3194</v>
      </c>
      <c r="D87" s="126" t="s">
        <v>43</v>
      </c>
      <c r="E87" s="127" t="s">
        <v>18</v>
      </c>
      <c r="F87" s="169">
        <v>3397081.9800000004</v>
      </c>
      <c r="G87" s="169">
        <f t="shared" si="1"/>
        <v>0</v>
      </c>
      <c r="H87" s="177">
        <v>3397081.9800000004</v>
      </c>
      <c r="I87" s="128">
        <v>0</v>
      </c>
      <c r="J87" s="128">
        <v>3397081.9800000004</v>
      </c>
      <c r="K87" s="128" t="s">
        <v>3111</v>
      </c>
      <c r="L87" s="123">
        <v>43497</v>
      </c>
      <c r="M87" s="129"/>
    </row>
    <row r="88" spans="1:18" ht="13.15" customHeight="1" x14ac:dyDescent="0.25">
      <c r="A88" s="123">
        <v>43556</v>
      </c>
      <c r="B88" s="124">
        <v>7403983</v>
      </c>
      <c r="C88" s="131" t="s">
        <v>3195</v>
      </c>
      <c r="D88" s="132" t="s">
        <v>8</v>
      </c>
      <c r="E88" s="133" t="s">
        <v>9</v>
      </c>
      <c r="F88" s="169">
        <v>3240310.17</v>
      </c>
      <c r="G88" s="169">
        <f t="shared" si="1"/>
        <v>0</v>
      </c>
      <c r="H88" s="177">
        <v>3240310.17</v>
      </c>
      <c r="I88" s="128">
        <v>0</v>
      </c>
      <c r="J88" s="128">
        <v>3240310.17</v>
      </c>
      <c r="K88" s="128" t="s">
        <v>3111</v>
      </c>
      <c r="L88" s="123">
        <v>43556</v>
      </c>
      <c r="M88" s="129"/>
    </row>
    <row r="89" spans="1:18" ht="13.15" customHeight="1" x14ac:dyDescent="0.2">
      <c r="A89" s="123">
        <v>42951</v>
      </c>
      <c r="B89" s="124">
        <v>12081755</v>
      </c>
      <c r="C89" s="125" t="s">
        <v>3196</v>
      </c>
      <c r="D89" s="126" t="s">
        <v>40</v>
      </c>
      <c r="E89" s="127" t="s">
        <v>14</v>
      </c>
      <c r="F89" s="169">
        <v>2797033.92</v>
      </c>
      <c r="G89" s="169">
        <f t="shared" si="1"/>
        <v>0</v>
      </c>
      <c r="H89" s="177">
        <v>2797033.92</v>
      </c>
      <c r="I89" s="128">
        <v>0</v>
      </c>
      <c r="J89" s="128">
        <v>2797033.92</v>
      </c>
      <c r="K89" s="128" t="s">
        <v>3111</v>
      </c>
      <c r="L89" s="123">
        <v>42951</v>
      </c>
      <c r="M89" s="129"/>
    </row>
    <row r="90" spans="1:18" ht="13.15" customHeight="1" x14ac:dyDescent="0.2">
      <c r="A90" s="123">
        <v>43009</v>
      </c>
      <c r="B90" s="126">
        <v>21263796</v>
      </c>
      <c r="C90" s="125" t="s">
        <v>3197</v>
      </c>
      <c r="D90" s="126" t="s">
        <v>15</v>
      </c>
      <c r="E90" s="127" t="s">
        <v>16</v>
      </c>
      <c r="F90" s="169">
        <v>2300856.9</v>
      </c>
      <c r="G90" s="169">
        <f t="shared" si="1"/>
        <v>0</v>
      </c>
      <c r="H90" s="177">
        <v>2300856.9</v>
      </c>
      <c r="I90" s="128">
        <v>2300856.9</v>
      </c>
      <c r="J90" s="128">
        <v>0</v>
      </c>
      <c r="K90" s="128" t="s">
        <v>3111</v>
      </c>
      <c r="L90" s="123">
        <v>43009</v>
      </c>
      <c r="M90" s="129"/>
      <c r="Q90" s="137"/>
      <c r="R90" s="137"/>
    </row>
    <row r="91" spans="1:18" ht="13.15" customHeight="1" x14ac:dyDescent="0.2">
      <c r="A91" s="123">
        <v>43282</v>
      </c>
      <c r="B91" s="124">
        <v>7558978</v>
      </c>
      <c r="C91" s="125" t="s">
        <v>3198</v>
      </c>
      <c r="D91" s="126" t="s">
        <v>11</v>
      </c>
      <c r="E91" s="127" t="s">
        <v>12</v>
      </c>
      <c r="F91" s="169">
        <v>1146179.67</v>
      </c>
      <c r="G91" s="169">
        <f t="shared" si="1"/>
        <v>1689837.1100000003</v>
      </c>
      <c r="H91" s="177">
        <v>2836016.7800000003</v>
      </c>
      <c r="I91" s="128">
        <v>0</v>
      </c>
      <c r="J91" s="128">
        <v>2836016.7800000003</v>
      </c>
      <c r="K91" s="128" t="s">
        <v>3111</v>
      </c>
      <c r="L91" s="123">
        <v>43282</v>
      </c>
      <c r="M91" s="129"/>
    </row>
    <row r="92" spans="1:18" ht="13.15" customHeight="1" x14ac:dyDescent="0.2">
      <c r="A92" s="123">
        <v>42825</v>
      </c>
      <c r="B92" s="124">
        <v>17467727</v>
      </c>
      <c r="C92" s="125" t="s">
        <v>3199</v>
      </c>
      <c r="D92" s="126" t="s">
        <v>6</v>
      </c>
      <c r="E92" s="127" t="s">
        <v>7</v>
      </c>
      <c r="F92" s="169">
        <v>292.17</v>
      </c>
      <c r="G92" s="169">
        <f t="shared" si="1"/>
        <v>0</v>
      </c>
      <c r="H92" s="177">
        <v>292.17</v>
      </c>
      <c r="I92" s="128">
        <v>292.17</v>
      </c>
      <c r="J92" s="128">
        <v>0</v>
      </c>
      <c r="K92" s="128" t="s">
        <v>3111</v>
      </c>
      <c r="L92" s="123">
        <v>42825</v>
      </c>
      <c r="M92" s="129"/>
    </row>
    <row r="93" spans="1:18" ht="13.15" customHeight="1" x14ac:dyDescent="0.2">
      <c r="A93" s="123">
        <v>42767</v>
      </c>
      <c r="B93" s="124">
        <v>19886308</v>
      </c>
      <c r="C93" s="125" t="s">
        <v>3200</v>
      </c>
      <c r="D93" s="126" t="s">
        <v>10</v>
      </c>
      <c r="E93" s="127" t="s">
        <v>7</v>
      </c>
      <c r="F93" s="169">
        <v>2537560</v>
      </c>
      <c r="G93" s="169">
        <f t="shared" si="1"/>
        <v>0</v>
      </c>
      <c r="H93" s="177">
        <v>2537560</v>
      </c>
      <c r="I93" s="128">
        <v>0</v>
      </c>
      <c r="J93" s="128">
        <v>2537560</v>
      </c>
      <c r="K93" s="128" t="s">
        <v>3111</v>
      </c>
      <c r="L93" s="123">
        <v>42767</v>
      </c>
      <c r="M93" s="129"/>
      <c r="Q93" s="137"/>
      <c r="R93" s="137"/>
    </row>
    <row r="94" spans="1:18" ht="13.15" customHeight="1" x14ac:dyDescent="0.2">
      <c r="A94" s="123">
        <v>41973</v>
      </c>
      <c r="B94" s="124">
        <v>7430078</v>
      </c>
      <c r="C94" s="125" t="s">
        <v>3201</v>
      </c>
      <c r="D94" s="126" t="s">
        <v>29</v>
      </c>
      <c r="E94" s="127" t="s">
        <v>14</v>
      </c>
      <c r="F94" s="169">
        <v>2793030.95</v>
      </c>
      <c r="G94" s="169">
        <f t="shared" si="1"/>
        <v>0</v>
      </c>
      <c r="H94" s="177">
        <v>2793030.95</v>
      </c>
      <c r="I94" s="128">
        <v>2793030.95</v>
      </c>
      <c r="J94" s="128">
        <v>0</v>
      </c>
      <c r="K94" s="128" t="s">
        <v>3111</v>
      </c>
      <c r="L94" s="123">
        <v>41973</v>
      </c>
      <c r="M94" s="129"/>
    </row>
    <row r="95" spans="1:18" ht="13.15" customHeight="1" x14ac:dyDescent="0.25">
      <c r="A95" s="123">
        <v>43556</v>
      </c>
      <c r="B95" s="124">
        <v>5619016</v>
      </c>
      <c r="C95" s="131" t="s">
        <v>3202</v>
      </c>
      <c r="D95" s="132" t="s">
        <v>33</v>
      </c>
      <c r="E95" s="133" t="s">
        <v>12</v>
      </c>
      <c r="F95" s="169">
        <v>2988048.03</v>
      </c>
      <c r="G95" s="169">
        <f t="shared" si="1"/>
        <v>0</v>
      </c>
      <c r="H95" s="177">
        <v>2988048.03</v>
      </c>
      <c r="I95" s="128">
        <v>2988048.03</v>
      </c>
      <c r="J95" s="128">
        <v>0</v>
      </c>
      <c r="K95" s="128" t="s">
        <v>3111</v>
      </c>
      <c r="L95" s="123">
        <v>43556</v>
      </c>
      <c r="M95" s="129"/>
      <c r="N95" s="136"/>
      <c r="O95" s="136"/>
      <c r="P95" s="136"/>
      <c r="Q95" s="137"/>
      <c r="R95" s="137"/>
    </row>
    <row r="96" spans="1:18" ht="13.15" customHeight="1" x14ac:dyDescent="0.2">
      <c r="A96" s="123">
        <v>43191</v>
      </c>
      <c r="B96" s="124">
        <v>5714352</v>
      </c>
      <c r="C96" s="125" t="s">
        <v>3203</v>
      </c>
      <c r="D96" s="126" t="s">
        <v>40</v>
      </c>
      <c r="E96" s="127" t="s">
        <v>14</v>
      </c>
      <c r="F96" s="169">
        <v>2948620.3899999997</v>
      </c>
      <c r="G96" s="169">
        <f t="shared" si="1"/>
        <v>0</v>
      </c>
      <c r="H96" s="177">
        <v>2948620.3899999997</v>
      </c>
      <c r="I96" s="128">
        <v>0</v>
      </c>
      <c r="J96" s="128">
        <v>2948620.3899999997</v>
      </c>
      <c r="K96" s="128" t="s">
        <v>3111</v>
      </c>
      <c r="L96" s="123">
        <v>43191</v>
      </c>
      <c r="M96" s="129"/>
    </row>
    <row r="97" spans="1:18" ht="13.15" customHeight="1" x14ac:dyDescent="0.25">
      <c r="A97" s="130">
        <v>43770</v>
      </c>
      <c r="B97" s="124">
        <v>17061294</v>
      </c>
      <c r="C97" s="131" t="s">
        <v>3204</v>
      </c>
      <c r="D97" s="132" t="s">
        <v>11</v>
      </c>
      <c r="E97" s="133" t="s">
        <v>12</v>
      </c>
      <c r="F97" s="169">
        <v>2714301.98</v>
      </c>
      <c r="G97" s="169">
        <f t="shared" si="1"/>
        <v>0</v>
      </c>
      <c r="H97" s="177">
        <v>2714301.98</v>
      </c>
      <c r="I97" s="128">
        <v>2714301.98</v>
      </c>
      <c r="J97" s="128">
        <v>0</v>
      </c>
      <c r="K97" s="128" t="s">
        <v>3111</v>
      </c>
      <c r="L97" s="130">
        <v>43770</v>
      </c>
      <c r="M97" s="129"/>
    </row>
    <row r="98" spans="1:18" ht="13.15" customHeight="1" x14ac:dyDescent="0.2">
      <c r="A98" s="123">
        <v>42918</v>
      </c>
      <c r="B98" s="124">
        <v>13862573</v>
      </c>
      <c r="C98" s="125" t="s">
        <v>3205</v>
      </c>
      <c r="D98" s="126" t="s">
        <v>39</v>
      </c>
      <c r="E98" s="127" t="s">
        <v>14</v>
      </c>
      <c r="F98" s="169">
        <v>1949779.55</v>
      </c>
      <c r="G98" s="169">
        <f t="shared" si="1"/>
        <v>0</v>
      </c>
      <c r="H98" s="177">
        <v>1949779.55</v>
      </c>
      <c r="I98" s="128">
        <v>1949779.55</v>
      </c>
      <c r="J98" s="128">
        <v>0</v>
      </c>
      <c r="K98" s="128" t="s">
        <v>3111</v>
      </c>
      <c r="L98" s="123">
        <v>42918</v>
      </c>
      <c r="M98" s="129"/>
    </row>
    <row r="99" spans="1:18" ht="13.15" customHeight="1" x14ac:dyDescent="0.2">
      <c r="A99" s="123">
        <v>42461</v>
      </c>
      <c r="B99" s="124">
        <v>17603629</v>
      </c>
      <c r="C99" s="125" t="s">
        <v>3206</v>
      </c>
      <c r="D99" s="126" t="s">
        <v>38</v>
      </c>
      <c r="E99" s="127" t="s">
        <v>9</v>
      </c>
      <c r="F99" s="169">
        <v>2567400</v>
      </c>
      <c r="G99" s="169">
        <f t="shared" si="1"/>
        <v>0</v>
      </c>
      <c r="H99" s="177">
        <v>2567400</v>
      </c>
      <c r="I99" s="128">
        <v>2567400</v>
      </c>
      <c r="J99" s="128">
        <v>0</v>
      </c>
      <c r="K99" s="128" t="s">
        <v>3111</v>
      </c>
      <c r="L99" s="123">
        <v>42461</v>
      </c>
      <c r="M99" s="129"/>
    </row>
    <row r="100" spans="1:18" ht="13.15" customHeight="1" x14ac:dyDescent="0.25">
      <c r="A100" s="123">
        <v>43678</v>
      </c>
      <c r="B100" s="124">
        <v>14423158</v>
      </c>
      <c r="C100" s="131" t="s">
        <v>3207</v>
      </c>
      <c r="D100" s="132" t="s">
        <v>39</v>
      </c>
      <c r="E100" s="133" t="s">
        <v>14</v>
      </c>
      <c r="F100" s="169">
        <v>2154902.44</v>
      </c>
      <c r="G100" s="169">
        <f t="shared" si="1"/>
        <v>0</v>
      </c>
      <c r="H100" s="177">
        <v>2154902.44</v>
      </c>
      <c r="I100" s="128">
        <v>0</v>
      </c>
      <c r="J100" s="128">
        <v>2154902.44</v>
      </c>
      <c r="K100" s="128" t="s">
        <v>3111</v>
      </c>
      <c r="L100" s="123">
        <v>43678</v>
      </c>
      <c r="M100" s="129"/>
    </row>
    <row r="101" spans="1:18" ht="13.15" customHeight="1" x14ac:dyDescent="0.25">
      <c r="A101" s="123">
        <v>43709</v>
      </c>
      <c r="B101" s="124">
        <v>22137544</v>
      </c>
      <c r="C101" s="131" t="s">
        <v>3208</v>
      </c>
      <c r="D101" s="132" t="s">
        <v>38</v>
      </c>
      <c r="E101" s="133" t="s">
        <v>9</v>
      </c>
      <c r="F101" s="169">
        <v>0</v>
      </c>
      <c r="G101" s="169">
        <f t="shared" si="1"/>
        <v>2151621.92</v>
      </c>
      <c r="H101" s="177">
        <v>2151621.92</v>
      </c>
      <c r="I101" s="128">
        <v>2151621.92</v>
      </c>
      <c r="J101" s="128">
        <v>0</v>
      </c>
      <c r="K101" s="128" t="s">
        <v>3126</v>
      </c>
      <c r="L101" s="123">
        <v>43709</v>
      </c>
      <c r="M101" s="129"/>
    </row>
    <row r="102" spans="1:18" ht="13.15" customHeight="1" x14ac:dyDescent="0.25">
      <c r="A102" s="123">
        <v>43647</v>
      </c>
      <c r="B102" s="124">
        <v>4119911</v>
      </c>
      <c r="C102" s="131" t="s">
        <v>3209</v>
      </c>
      <c r="D102" s="132" t="s">
        <v>40</v>
      </c>
      <c r="E102" s="133" t="s">
        <v>14</v>
      </c>
      <c r="F102" s="169">
        <v>1627398.99</v>
      </c>
      <c r="G102" s="169">
        <f t="shared" si="1"/>
        <v>0</v>
      </c>
      <c r="H102" s="177">
        <v>1627398.99</v>
      </c>
      <c r="I102" s="128">
        <v>0</v>
      </c>
      <c r="J102" s="128">
        <v>1627398.99</v>
      </c>
      <c r="K102" s="128" t="s">
        <v>3111</v>
      </c>
      <c r="L102" s="123">
        <v>43647</v>
      </c>
      <c r="M102" s="129"/>
    </row>
    <row r="103" spans="1:18" ht="13.15" customHeight="1" x14ac:dyDescent="0.2">
      <c r="A103" s="123">
        <v>41943</v>
      </c>
      <c r="B103" s="124">
        <v>7479699</v>
      </c>
      <c r="C103" s="125" t="s">
        <v>3210</v>
      </c>
      <c r="D103" s="126" t="s">
        <v>39</v>
      </c>
      <c r="E103" s="127" t="s">
        <v>14</v>
      </c>
      <c r="F103" s="169">
        <v>2368444.9700000002</v>
      </c>
      <c r="G103" s="169">
        <f t="shared" si="1"/>
        <v>0</v>
      </c>
      <c r="H103" s="177">
        <v>2368444.9700000002</v>
      </c>
      <c r="I103" s="128">
        <v>66221.67</v>
      </c>
      <c r="J103" s="128">
        <v>2302223.3000000003</v>
      </c>
      <c r="K103" s="128" t="s">
        <v>3111</v>
      </c>
      <c r="L103" s="123">
        <v>41943</v>
      </c>
      <c r="M103" s="129"/>
    </row>
    <row r="104" spans="1:18" ht="13.15" customHeight="1" x14ac:dyDescent="0.25">
      <c r="A104" s="123">
        <v>43678</v>
      </c>
      <c r="B104" s="124">
        <v>18519370</v>
      </c>
      <c r="C104" s="131" t="s">
        <v>3211</v>
      </c>
      <c r="D104" s="132" t="s">
        <v>15</v>
      </c>
      <c r="E104" s="133" t="s">
        <v>16</v>
      </c>
      <c r="F104" s="169">
        <v>2097188.38</v>
      </c>
      <c r="G104" s="169">
        <f t="shared" si="1"/>
        <v>0</v>
      </c>
      <c r="H104" s="177">
        <v>2097188.38</v>
      </c>
      <c r="I104" s="128">
        <v>2097188.38</v>
      </c>
      <c r="J104" s="128">
        <v>0</v>
      </c>
      <c r="K104" s="128" t="s">
        <v>3111</v>
      </c>
      <c r="L104" s="123">
        <v>43678</v>
      </c>
      <c r="M104" s="129"/>
    </row>
    <row r="105" spans="1:18" ht="13.15" customHeight="1" x14ac:dyDescent="0.25">
      <c r="A105" s="123">
        <v>43556</v>
      </c>
      <c r="B105" s="124">
        <v>9095756</v>
      </c>
      <c r="C105" s="131" t="s">
        <v>3212</v>
      </c>
      <c r="D105" s="132" t="s">
        <v>23</v>
      </c>
      <c r="E105" s="133" t="s">
        <v>9</v>
      </c>
      <c r="F105" s="169">
        <v>2317324.09</v>
      </c>
      <c r="G105" s="169">
        <f t="shared" si="1"/>
        <v>0</v>
      </c>
      <c r="H105" s="177">
        <v>2317324.09</v>
      </c>
      <c r="I105" s="128">
        <v>1682091.1</v>
      </c>
      <c r="J105" s="128">
        <v>635232.99</v>
      </c>
      <c r="K105" s="128" t="s">
        <v>3111</v>
      </c>
      <c r="L105" s="123">
        <v>43556</v>
      </c>
      <c r="M105" s="129"/>
    </row>
    <row r="106" spans="1:18" x14ac:dyDescent="0.25">
      <c r="A106" s="123">
        <v>43556</v>
      </c>
      <c r="B106" s="124">
        <v>4323424</v>
      </c>
      <c r="C106" s="131" t="s">
        <v>3213</v>
      </c>
      <c r="D106" s="132" t="s">
        <v>33</v>
      </c>
      <c r="E106" s="133" t="s">
        <v>12</v>
      </c>
      <c r="F106" s="169">
        <v>2271884.1</v>
      </c>
      <c r="G106" s="169">
        <f t="shared" si="1"/>
        <v>0</v>
      </c>
      <c r="H106" s="177">
        <v>2271884.1</v>
      </c>
      <c r="I106" s="128">
        <v>2271884.1</v>
      </c>
      <c r="J106" s="128">
        <v>0</v>
      </c>
      <c r="K106" s="128" t="s">
        <v>3111</v>
      </c>
      <c r="L106" s="123">
        <v>43556</v>
      </c>
      <c r="M106" s="129"/>
      <c r="Q106" s="137"/>
      <c r="R106" s="137"/>
    </row>
    <row r="107" spans="1:18" s="137" customFormat="1" ht="13.15" customHeight="1" x14ac:dyDescent="0.2">
      <c r="A107" s="123">
        <v>42400</v>
      </c>
      <c r="B107" s="124">
        <v>13277565</v>
      </c>
      <c r="C107" s="125" t="s">
        <v>3214</v>
      </c>
      <c r="D107" s="126" t="s">
        <v>25</v>
      </c>
      <c r="E107" s="127" t="s">
        <v>12</v>
      </c>
      <c r="F107" s="169">
        <v>1843200</v>
      </c>
      <c r="G107" s="169">
        <f t="shared" si="1"/>
        <v>0</v>
      </c>
      <c r="H107" s="177">
        <v>1843200</v>
      </c>
      <c r="I107" s="128">
        <v>1843200</v>
      </c>
      <c r="J107" s="128">
        <v>0</v>
      </c>
      <c r="K107" s="128" t="s">
        <v>3111</v>
      </c>
      <c r="L107" s="123">
        <v>42400</v>
      </c>
      <c r="M107" s="129"/>
      <c r="N107" s="115"/>
      <c r="O107" s="115"/>
      <c r="P107" s="115"/>
    </row>
    <row r="108" spans="1:18" s="137" customFormat="1" ht="13.15" customHeight="1" x14ac:dyDescent="0.2">
      <c r="A108" s="123">
        <v>42522</v>
      </c>
      <c r="B108" s="124">
        <v>13248675</v>
      </c>
      <c r="C108" s="125" t="s">
        <v>3215</v>
      </c>
      <c r="D108" s="126" t="s">
        <v>21</v>
      </c>
      <c r="E108" s="127" t="s">
        <v>22</v>
      </c>
      <c r="F108" s="169">
        <v>1683191.34</v>
      </c>
      <c r="G108" s="169">
        <f t="shared" si="1"/>
        <v>0</v>
      </c>
      <c r="H108" s="177">
        <v>1683191.3399999999</v>
      </c>
      <c r="I108" s="128">
        <v>1683191.3399999999</v>
      </c>
      <c r="J108" s="128">
        <v>0</v>
      </c>
      <c r="K108" s="128" t="s">
        <v>3111</v>
      </c>
      <c r="L108" s="123">
        <v>42522</v>
      </c>
      <c r="M108" s="129"/>
      <c r="N108" s="115"/>
      <c r="O108" s="115"/>
      <c r="P108" s="115"/>
      <c r="Q108" s="110"/>
      <c r="R108" s="110"/>
    </row>
    <row r="109" spans="1:18" s="137" customFormat="1" ht="13.9" customHeight="1" x14ac:dyDescent="0.25">
      <c r="A109" s="123">
        <v>43525</v>
      </c>
      <c r="B109" s="124">
        <v>5838937</v>
      </c>
      <c r="C109" s="125" t="s">
        <v>3216</v>
      </c>
      <c r="D109" s="132" t="s">
        <v>21</v>
      </c>
      <c r="E109" s="133" t="s">
        <v>22</v>
      </c>
      <c r="F109" s="169">
        <v>1897988.49</v>
      </c>
      <c r="G109" s="169">
        <f t="shared" si="1"/>
        <v>0</v>
      </c>
      <c r="H109" s="177">
        <v>1897988.49</v>
      </c>
      <c r="I109" s="128">
        <v>1897988.49</v>
      </c>
      <c r="J109" s="128">
        <v>0</v>
      </c>
      <c r="K109" s="128" t="s">
        <v>3111</v>
      </c>
      <c r="L109" s="123">
        <v>43525</v>
      </c>
      <c r="M109" s="129"/>
      <c r="N109" s="115"/>
      <c r="O109" s="115"/>
      <c r="P109" s="115"/>
    </row>
    <row r="110" spans="1:18" s="137" customFormat="1" ht="13.9" customHeight="1" x14ac:dyDescent="0.25">
      <c r="A110" s="123">
        <v>43586</v>
      </c>
      <c r="B110" s="124">
        <v>20718450</v>
      </c>
      <c r="C110" s="131" t="s">
        <v>3217</v>
      </c>
      <c r="D110" s="132" t="s">
        <v>10</v>
      </c>
      <c r="E110" s="133" t="s">
        <v>7</v>
      </c>
      <c r="F110" s="169">
        <v>1829933.16</v>
      </c>
      <c r="G110" s="169">
        <f t="shared" si="1"/>
        <v>0</v>
      </c>
      <c r="H110" s="177">
        <v>1829933.16</v>
      </c>
      <c r="I110" s="128">
        <v>0</v>
      </c>
      <c r="J110" s="128">
        <v>1829933.16</v>
      </c>
      <c r="K110" s="128" t="s">
        <v>3111</v>
      </c>
      <c r="L110" s="123">
        <v>43586</v>
      </c>
      <c r="M110" s="129"/>
      <c r="N110" s="115"/>
      <c r="O110" s="115"/>
      <c r="P110" s="115"/>
      <c r="Q110" s="110"/>
      <c r="R110" s="110"/>
    </row>
    <row r="111" spans="1:18" s="137" customFormat="1" ht="13.9" customHeight="1" x14ac:dyDescent="0.2">
      <c r="A111" s="123">
        <v>43193</v>
      </c>
      <c r="B111" s="124">
        <v>19909215</v>
      </c>
      <c r="C111" s="125" t="s">
        <v>3218</v>
      </c>
      <c r="D111" s="126" t="s">
        <v>28</v>
      </c>
      <c r="E111" s="127" t="s">
        <v>16</v>
      </c>
      <c r="F111" s="169">
        <v>1798827.3800000001</v>
      </c>
      <c r="G111" s="169">
        <f t="shared" si="1"/>
        <v>0</v>
      </c>
      <c r="H111" s="177">
        <v>1798827.38</v>
      </c>
      <c r="I111" s="128">
        <v>1798827.38</v>
      </c>
      <c r="J111" s="128">
        <v>0</v>
      </c>
      <c r="K111" s="128" t="s">
        <v>3111</v>
      </c>
      <c r="L111" s="123">
        <v>43193</v>
      </c>
      <c r="M111" s="129"/>
      <c r="N111" s="115"/>
      <c r="O111" s="115"/>
      <c r="P111" s="115"/>
    </row>
    <row r="112" spans="1:18" s="137" customFormat="1" ht="13.9" customHeight="1" x14ac:dyDescent="0.2">
      <c r="A112" s="123">
        <v>43435</v>
      </c>
      <c r="B112" s="124">
        <v>19213354</v>
      </c>
      <c r="C112" s="125" t="s">
        <v>3219</v>
      </c>
      <c r="D112" s="126" t="s">
        <v>20</v>
      </c>
      <c r="E112" s="127" t="s">
        <v>18</v>
      </c>
      <c r="F112" s="169">
        <v>1487364.82</v>
      </c>
      <c r="G112" s="169">
        <f t="shared" si="1"/>
        <v>10.010000000009313</v>
      </c>
      <c r="H112" s="177">
        <v>1487374.83</v>
      </c>
      <c r="I112" s="128">
        <v>1487374.83</v>
      </c>
      <c r="J112" s="128">
        <v>0</v>
      </c>
      <c r="K112" s="128" t="s">
        <v>3111</v>
      </c>
      <c r="L112" s="123">
        <v>43435</v>
      </c>
      <c r="M112" s="129"/>
      <c r="N112" s="115"/>
      <c r="O112" s="115"/>
      <c r="P112" s="115"/>
      <c r="Q112" s="110"/>
      <c r="R112" s="110"/>
    </row>
    <row r="113" spans="1:18" s="137" customFormat="1" ht="13.9" customHeight="1" x14ac:dyDescent="0.2">
      <c r="A113" s="123">
        <v>43405</v>
      </c>
      <c r="B113" s="124">
        <v>12877829</v>
      </c>
      <c r="C113" s="125" t="s">
        <v>3220</v>
      </c>
      <c r="D113" s="126" t="s">
        <v>37</v>
      </c>
      <c r="E113" s="127" t="s">
        <v>9</v>
      </c>
      <c r="F113" s="169">
        <v>1631294.92</v>
      </c>
      <c r="G113" s="169">
        <f t="shared" si="1"/>
        <v>10</v>
      </c>
      <c r="H113" s="177">
        <v>1631304.92</v>
      </c>
      <c r="I113" s="128">
        <v>0</v>
      </c>
      <c r="J113" s="128">
        <v>1631304.92</v>
      </c>
      <c r="K113" s="128" t="s">
        <v>3111</v>
      </c>
      <c r="L113" s="123">
        <v>43405</v>
      </c>
      <c r="M113" s="129"/>
      <c r="N113" s="115"/>
      <c r="O113" s="115"/>
      <c r="P113" s="115"/>
      <c r="Q113" s="110"/>
      <c r="R113" s="110"/>
    </row>
    <row r="114" spans="1:18" s="137" customFormat="1" ht="13.9" customHeight="1" x14ac:dyDescent="0.25">
      <c r="A114" s="130">
        <v>43770</v>
      </c>
      <c r="B114" s="124">
        <v>19091859</v>
      </c>
      <c r="C114" s="131" t="s">
        <v>3221</v>
      </c>
      <c r="D114" s="132" t="s">
        <v>11</v>
      </c>
      <c r="E114" s="133" t="s">
        <v>12</v>
      </c>
      <c r="F114" s="169">
        <v>1661375.24</v>
      </c>
      <c r="G114" s="169">
        <f t="shared" si="1"/>
        <v>0</v>
      </c>
      <c r="H114" s="177">
        <v>1661375.24</v>
      </c>
      <c r="I114" s="128">
        <v>1661375.24</v>
      </c>
      <c r="J114" s="128">
        <v>0</v>
      </c>
      <c r="K114" s="128" t="s">
        <v>3111</v>
      </c>
      <c r="L114" s="130">
        <v>43770</v>
      </c>
      <c r="M114" s="129"/>
      <c r="N114" s="115"/>
      <c r="O114" s="115"/>
      <c r="P114" s="115"/>
      <c r="Q114" s="110"/>
      <c r="R114" s="110"/>
    </row>
    <row r="115" spans="1:18" s="137" customFormat="1" ht="13.9" customHeight="1" x14ac:dyDescent="0.2">
      <c r="A115" s="123">
        <v>43466</v>
      </c>
      <c r="B115" s="124">
        <v>24811621</v>
      </c>
      <c r="C115" s="125" t="s">
        <v>3222</v>
      </c>
      <c r="D115" s="126" t="s">
        <v>37</v>
      </c>
      <c r="E115" s="127" t="s">
        <v>9</v>
      </c>
      <c r="F115" s="169">
        <v>688424.67</v>
      </c>
      <c r="G115" s="169">
        <f t="shared" si="1"/>
        <v>0</v>
      </c>
      <c r="H115" s="177">
        <v>688424.67</v>
      </c>
      <c r="I115" s="128">
        <v>0</v>
      </c>
      <c r="J115" s="128">
        <v>688424.67</v>
      </c>
      <c r="K115" s="128" t="s">
        <v>3111</v>
      </c>
      <c r="L115" s="123">
        <v>43466</v>
      </c>
      <c r="M115" s="129"/>
      <c r="N115" s="115"/>
      <c r="O115" s="115"/>
      <c r="P115" s="115"/>
      <c r="Q115" s="110"/>
      <c r="R115" s="110"/>
    </row>
    <row r="116" spans="1:18" s="137" customFormat="1" ht="13.9" customHeight="1" x14ac:dyDescent="0.25">
      <c r="A116" s="130">
        <v>43739</v>
      </c>
      <c r="B116" s="124">
        <v>16078397</v>
      </c>
      <c r="C116" s="131" t="s">
        <v>3223</v>
      </c>
      <c r="D116" s="132" t="s">
        <v>21</v>
      </c>
      <c r="E116" s="133" t="s">
        <v>22</v>
      </c>
      <c r="F116" s="169">
        <v>1280204.95</v>
      </c>
      <c r="G116" s="169">
        <f t="shared" si="1"/>
        <v>0</v>
      </c>
      <c r="H116" s="177">
        <v>1280204.95</v>
      </c>
      <c r="I116" s="128">
        <v>1280204.95</v>
      </c>
      <c r="J116" s="128">
        <v>0</v>
      </c>
      <c r="K116" s="128" t="s">
        <v>3111</v>
      </c>
      <c r="L116" s="130">
        <v>43739</v>
      </c>
      <c r="M116" s="129"/>
      <c r="N116" s="115"/>
      <c r="O116" s="115"/>
      <c r="P116" s="115"/>
      <c r="Q116" s="110"/>
      <c r="R116" s="110"/>
    </row>
    <row r="117" spans="1:18" s="137" customFormat="1" ht="13.9" customHeight="1" x14ac:dyDescent="0.2">
      <c r="A117" s="123">
        <v>43407</v>
      </c>
      <c r="B117" s="124">
        <v>12737261</v>
      </c>
      <c r="C117" s="125" t="s">
        <v>3224</v>
      </c>
      <c r="D117" s="126" t="s">
        <v>19</v>
      </c>
      <c r="E117" s="127" t="s">
        <v>14</v>
      </c>
      <c r="F117" s="169">
        <v>495809.27</v>
      </c>
      <c r="G117" s="169">
        <f t="shared" si="1"/>
        <v>0</v>
      </c>
      <c r="H117" s="177">
        <v>495809.27</v>
      </c>
      <c r="I117" s="128">
        <v>0</v>
      </c>
      <c r="J117" s="128">
        <v>495809.27</v>
      </c>
      <c r="K117" s="128" t="s">
        <v>3111</v>
      </c>
      <c r="L117" s="123">
        <v>43407</v>
      </c>
      <c r="M117" s="129"/>
      <c r="N117" s="115"/>
      <c r="O117" s="115"/>
      <c r="P117" s="115"/>
      <c r="Q117" s="110"/>
      <c r="R117" s="110"/>
    </row>
    <row r="118" spans="1:18" s="137" customFormat="1" ht="13.9" customHeight="1" x14ac:dyDescent="0.25">
      <c r="A118" s="123">
        <v>43647</v>
      </c>
      <c r="B118" s="124">
        <v>10091273</v>
      </c>
      <c r="C118" s="131" t="s">
        <v>3225</v>
      </c>
      <c r="D118" s="132" t="s">
        <v>10</v>
      </c>
      <c r="E118" s="133" t="s">
        <v>7</v>
      </c>
      <c r="F118" s="169">
        <v>1355935.9000000001</v>
      </c>
      <c r="G118" s="169">
        <f t="shared" si="1"/>
        <v>0</v>
      </c>
      <c r="H118" s="177">
        <v>1355935.9000000001</v>
      </c>
      <c r="I118" s="128">
        <v>1355844.58</v>
      </c>
      <c r="J118" s="128">
        <v>91.320000000000007</v>
      </c>
      <c r="K118" s="128" t="s">
        <v>3111</v>
      </c>
      <c r="L118" s="123">
        <v>43647</v>
      </c>
      <c r="M118" s="129"/>
      <c r="N118" s="115"/>
      <c r="O118" s="115"/>
      <c r="P118" s="115"/>
      <c r="Q118" s="110"/>
      <c r="R118" s="110"/>
    </row>
    <row r="119" spans="1:18" s="137" customFormat="1" ht="13.9" customHeight="1" x14ac:dyDescent="0.2">
      <c r="A119" s="123">
        <v>41882</v>
      </c>
      <c r="B119" s="124">
        <v>19397881</v>
      </c>
      <c r="C119" s="125" t="s">
        <v>3226</v>
      </c>
      <c r="D119" s="126" t="s">
        <v>28</v>
      </c>
      <c r="E119" s="127" t="s">
        <v>16</v>
      </c>
      <c r="F119" s="169">
        <v>1176041.94</v>
      </c>
      <c r="G119" s="169">
        <f t="shared" si="1"/>
        <v>0</v>
      </c>
      <c r="H119" s="177">
        <v>1176041.94</v>
      </c>
      <c r="I119" s="128">
        <v>1176041.94</v>
      </c>
      <c r="J119" s="128">
        <v>0</v>
      </c>
      <c r="K119" s="128" t="s">
        <v>3111</v>
      </c>
      <c r="L119" s="123">
        <v>41882</v>
      </c>
      <c r="M119" s="129"/>
      <c r="N119" s="115"/>
      <c r="O119" s="115"/>
      <c r="P119" s="115"/>
      <c r="Q119" s="110"/>
      <c r="R119" s="110"/>
    </row>
    <row r="120" spans="1:18" s="137" customFormat="1" ht="13.9" customHeight="1" x14ac:dyDescent="0.25">
      <c r="A120" s="123">
        <v>43556</v>
      </c>
      <c r="B120" s="124">
        <v>17621592</v>
      </c>
      <c r="C120" s="131" t="s">
        <v>3227</v>
      </c>
      <c r="D120" s="132" t="s">
        <v>19</v>
      </c>
      <c r="E120" s="133" t="s">
        <v>14</v>
      </c>
      <c r="F120" s="169">
        <v>1237746.3700000001</v>
      </c>
      <c r="G120" s="169">
        <f t="shared" si="1"/>
        <v>0</v>
      </c>
      <c r="H120" s="177">
        <v>1237746.3700000001</v>
      </c>
      <c r="I120" s="128">
        <v>413163.9</v>
      </c>
      <c r="J120" s="128">
        <v>824582.47</v>
      </c>
      <c r="K120" s="128" t="s">
        <v>3111</v>
      </c>
      <c r="L120" s="123">
        <v>43556</v>
      </c>
      <c r="M120" s="129"/>
      <c r="N120" s="115"/>
      <c r="O120" s="115"/>
      <c r="P120" s="115"/>
    </row>
    <row r="121" spans="1:18" s="137" customFormat="1" ht="13.9" customHeight="1" x14ac:dyDescent="0.2">
      <c r="A121" s="123">
        <v>43193</v>
      </c>
      <c r="B121" s="124">
        <v>20135312</v>
      </c>
      <c r="C121" s="125" t="s">
        <v>3228</v>
      </c>
      <c r="D121" s="126" t="s">
        <v>33</v>
      </c>
      <c r="E121" s="127" t="s">
        <v>12</v>
      </c>
      <c r="F121" s="169">
        <v>1151656.27</v>
      </c>
      <c r="G121" s="169">
        <f t="shared" si="1"/>
        <v>0</v>
      </c>
      <c r="H121" s="177">
        <v>1151656.27</v>
      </c>
      <c r="I121" s="128">
        <v>0</v>
      </c>
      <c r="J121" s="128">
        <v>1151656.27</v>
      </c>
      <c r="K121" s="128" t="s">
        <v>3111</v>
      </c>
      <c r="L121" s="123">
        <v>43193</v>
      </c>
      <c r="M121" s="129"/>
      <c r="N121" s="115"/>
      <c r="O121" s="115"/>
      <c r="P121" s="115"/>
      <c r="Q121" s="110"/>
      <c r="R121" s="110"/>
    </row>
    <row r="122" spans="1:18" s="137" customFormat="1" ht="13.9" customHeight="1" x14ac:dyDescent="0.2">
      <c r="A122" s="123">
        <v>42916</v>
      </c>
      <c r="B122" s="124">
        <v>20240700</v>
      </c>
      <c r="C122" s="125" t="s">
        <v>3229</v>
      </c>
      <c r="D122" s="126" t="s">
        <v>40</v>
      </c>
      <c r="E122" s="127" t="s">
        <v>14</v>
      </c>
      <c r="F122" s="169">
        <v>1134000</v>
      </c>
      <c r="G122" s="169">
        <f t="shared" si="1"/>
        <v>0</v>
      </c>
      <c r="H122" s="177">
        <v>1134000</v>
      </c>
      <c r="I122" s="128">
        <v>0</v>
      </c>
      <c r="J122" s="128">
        <v>1134000</v>
      </c>
      <c r="K122" s="128" t="s">
        <v>3111</v>
      </c>
      <c r="L122" s="123">
        <v>42916</v>
      </c>
      <c r="M122" s="129"/>
      <c r="N122" s="136"/>
      <c r="O122" s="136"/>
      <c r="P122" s="136"/>
      <c r="Q122" s="110"/>
      <c r="R122" s="110"/>
    </row>
    <row r="123" spans="1:18" s="137" customFormat="1" ht="13.9" customHeight="1" x14ac:dyDescent="0.25">
      <c r="A123" s="123">
        <v>43556</v>
      </c>
      <c r="B123" s="124">
        <v>11656828</v>
      </c>
      <c r="C123" s="131" t="s">
        <v>3230</v>
      </c>
      <c r="D123" s="132" t="s">
        <v>13</v>
      </c>
      <c r="E123" s="133" t="s">
        <v>14</v>
      </c>
      <c r="F123" s="169">
        <v>1100920.06</v>
      </c>
      <c r="G123" s="169">
        <f t="shared" si="1"/>
        <v>0</v>
      </c>
      <c r="H123" s="177">
        <v>1100920.06</v>
      </c>
      <c r="I123" s="128">
        <v>1100920.06</v>
      </c>
      <c r="J123" s="128">
        <v>0</v>
      </c>
      <c r="K123" s="128" t="s">
        <v>3111</v>
      </c>
      <c r="L123" s="123">
        <v>43556</v>
      </c>
      <c r="M123" s="129"/>
      <c r="N123" s="115"/>
      <c r="O123" s="115"/>
      <c r="P123" s="115"/>
      <c r="Q123" s="110"/>
      <c r="R123" s="110"/>
    </row>
    <row r="124" spans="1:18" s="137" customFormat="1" ht="13.9" customHeight="1" x14ac:dyDescent="0.25">
      <c r="A124" s="123">
        <v>43678</v>
      </c>
      <c r="B124" s="124">
        <v>17960805</v>
      </c>
      <c r="C124" s="131" t="s">
        <v>3231</v>
      </c>
      <c r="D124" s="132" t="s">
        <v>20</v>
      </c>
      <c r="E124" s="133" t="s">
        <v>18</v>
      </c>
      <c r="F124" s="169">
        <v>0</v>
      </c>
      <c r="G124" s="169">
        <f t="shared" si="1"/>
        <v>1102124.22</v>
      </c>
      <c r="H124" s="177">
        <v>1102124.22</v>
      </c>
      <c r="I124" s="128">
        <v>0</v>
      </c>
      <c r="J124" s="128">
        <v>1102124.22</v>
      </c>
      <c r="K124" s="128" t="s">
        <v>3126</v>
      </c>
      <c r="L124" s="123">
        <v>43678</v>
      </c>
      <c r="M124" s="129"/>
      <c r="N124" s="115"/>
      <c r="O124" s="115"/>
      <c r="P124" s="115"/>
      <c r="Q124" s="110"/>
      <c r="R124" s="110"/>
    </row>
    <row r="125" spans="1:18" s="137" customFormat="1" ht="13.9" customHeight="1" x14ac:dyDescent="0.25">
      <c r="A125" s="130">
        <v>43739</v>
      </c>
      <c r="B125" s="124">
        <v>12300948</v>
      </c>
      <c r="C125" s="131" t="s">
        <v>3232</v>
      </c>
      <c r="D125" s="132" t="s">
        <v>24</v>
      </c>
      <c r="E125" s="133" t="s">
        <v>9</v>
      </c>
      <c r="F125" s="169">
        <v>968640.86</v>
      </c>
      <c r="G125" s="169">
        <f t="shared" si="1"/>
        <v>0</v>
      </c>
      <c r="H125" s="177">
        <v>968640.86</v>
      </c>
      <c r="I125" s="128">
        <v>968640.86</v>
      </c>
      <c r="J125" s="128">
        <v>0</v>
      </c>
      <c r="K125" s="128" t="s">
        <v>3111</v>
      </c>
      <c r="L125" s="130">
        <v>43739</v>
      </c>
      <c r="M125" s="129"/>
      <c r="N125" s="115"/>
      <c r="O125" s="115"/>
      <c r="P125" s="115"/>
      <c r="Q125" s="110"/>
      <c r="R125" s="110"/>
    </row>
    <row r="126" spans="1:18" s="137" customFormat="1" ht="13.9" customHeight="1" x14ac:dyDescent="0.25">
      <c r="A126" s="123">
        <v>43709</v>
      </c>
      <c r="B126" s="124">
        <v>24765323</v>
      </c>
      <c r="C126" s="131" t="s">
        <v>3233</v>
      </c>
      <c r="D126" s="132" t="s">
        <v>75</v>
      </c>
      <c r="E126" s="133" t="s">
        <v>35</v>
      </c>
      <c r="F126" s="169">
        <v>0</v>
      </c>
      <c r="G126" s="169">
        <f t="shared" si="1"/>
        <v>1018092.82</v>
      </c>
      <c r="H126" s="177">
        <v>1018092.82</v>
      </c>
      <c r="I126" s="128">
        <v>1018092.82</v>
      </c>
      <c r="J126" s="128">
        <v>0</v>
      </c>
      <c r="K126" s="128" t="s">
        <v>3126</v>
      </c>
      <c r="L126" s="123">
        <v>43709</v>
      </c>
      <c r="M126" s="129"/>
      <c r="N126" s="115"/>
      <c r="O126" s="115"/>
      <c r="P126" s="115"/>
      <c r="Q126" s="110"/>
      <c r="R126" s="110"/>
    </row>
    <row r="127" spans="1:18" s="137" customFormat="1" ht="13.9" customHeight="1" x14ac:dyDescent="0.25">
      <c r="A127" s="123">
        <v>43586</v>
      </c>
      <c r="B127" s="124">
        <v>5981112</v>
      </c>
      <c r="C127" s="131" t="s">
        <v>3234</v>
      </c>
      <c r="D127" s="132" t="s">
        <v>44</v>
      </c>
      <c r="E127" s="133" t="s">
        <v>7</v>
      </c>
      <c r="F127" s="169">
        <v>1066274.52</v>
      </c>
      <c r="G127" s="169">
        <f t="shared" si="1"/>
        <v>-118</v>
      </c>
      <c r="H127" s="177">
        <v>1066156.52</v>
      </c>
      <c r="I127" s="128">
        <v>0</v>
      </c>
      <c r="J127" s="128">
        <v>1066156.52</v>
      </c>
      <c r="K127" s="128" t="s">
        <v>3111</v>
      </c>
      <c r="L127" s="123">
        <v>43586</v>
      </c>
      <c r="M127" s="129"/>
      <c r="N127" s="115"/>
      <c r="O127" s="115"/>
      <c r="P127" s="115"/>
    </row>
    <row r="128" spans="1:18" s="137" customFormat="1" ht="13.9" customHeight="1" x14ac:dyDescent="0.25">
      <c r="A128" s="130">
        <v>43741</v>
      </c>
      <c r="B128" s="124">
        <v>22092912</v>
      </c>
      <c r="C128" s="131" t="s">
        <v>3235</v>
      </c>
      <c r="D128" s="132" t="s">
        <v>11</v>
      </c>
      <c r="E128" s="133" t="s">
        <v>12</v>
      </c>
      <c r="F128" s="169">
        <v>936526.44000000006</v>
      </c>
      <c r="G128" s="169">
        <f t="shared" si="1"/>
        <v>0</v>
      </c>
      <c r="H128" s="177">
        <v>936526.44</v>
      </c>
      <c r="I128" s="128">
        <v>936526.44</v>
      </c>
      <c r="J128" s="128">
        <v>0</v>
      </c>
      <c r="K128" s="128" t="s">
        <v>3111</v>
      </c>
      <c r="L128" s="130">
        <v>43741</v>
      </c>
      <c r="M128" s="129"/>
      <c r="N128" s="115"/>
      <c r="O128" s="115"/>
      <c r="P128" s="115"/>
    </row>
    <row r="129" spans="1:16" s="137" customFormat="1" ht="13.9" customHeight="1" x14ac:dyDescent="0.25">
      <c r="A129" s="130">
        <v>43743</v>
      </c>
      <c r="B129" s="124">
        <v>14914981</v>
      </c>
      <c r="C129" s="131" t="s">
        <v>3236</v>
      </c>
      <c r="D129" s="132" t="s">
        <v>36</v>
      </c>
      <c r="E129" s="133" t="s">
        <v>16</v>
      </c>
      <c r="F129" s="169">
        <v>968726.62</v>
      </c>
      <c r="G129" s="169">
        <f t="shared" si="1"/>
        <v>0</v>
      </c>
      <c r="H129" s="177">
        <v>968726.62</v>
      </c>
      <c r="I129" s="128">
        <v>968726.62</v>
      </c>
      <c r="J129" s="128">
        <v>0</v>
      </c>
      <c r="K129" s="128" t="s">
        <v>3111</v>
      </c>
      <c r="L129" s="130">
        <v>43743</v>
      </c>
      <c r="M129" s="129"/>
      <c r="N129" s="115"/>
      <c r="O129" s="115"/>
      <c r="P129" s="115"/>
    </row>
    <row r="130" spans="1:16" s="137" customFormat="1" ht="13.9" customHeight="1" x14ac:dyDescent="0.25">
      <c r="A130" s="123">
        <v>43586</v>
      </c>
      <c r="B130" s="124">
        <v>19546792</v>
      </c>
      <c r="C130" s="131" t="s">
        <v>3237</v>
      </c>
      <c r="D130" s="132" t="s">
        <v>17</v>
      </c>
      <c r="E130" s="133" t="s">
        <v>18</v>
      </c>
      <c r="F130" s="169">
        <v>840802.21</v>
      </c>
      <c r="G130" s="169">
        <f t="shared" si="1"/>
        <v>0</v>
      </c>
      <c r="H130" s="177">
        <v>840802.21</v>
      </c>
      <c r="I130" s="128">
        <v>0</v>
      </c>
      <c r="J130" s="128">
        <v>840802.21</v>
      </c>
      <c r="K130" s="128" t="s">
        <v>3111</v>
      </c>
      <c r="L130" s="123">
        <v>43586</v>
      </c>
      <c r="M130" s="129"/>
      <c r="N130" s="115"/>
      <c r="O130" s="115"/>
      <c r="P130" s="115"/>
    </row>
    <row r="131" spans="1:16" s="137" customFormat="1" ht="13.9" customHeight="1" x14ac:dyDescent="0.2">
      <c r="A131" s="123">
        <v>42674</v>
      </c>
      <c r="B131" s="124">
        <v>17886308</v>
      </c>
      <c r="C131" s="125" t="s">
        <v>3238</v>
      </c>
      <c r="D131" s="126" t="s">
        <v>23</v>
      </c>
      <c r="E131" s="127" t="s">
        <v>9</v>
      </c>
      <c r="F131" s="169">
        <v>874259</v>
      </c>
      <c r="G131" s="169">
        <f t="shared" si="1"/>
        <v>0</v>
      </c>
      <c r="H131" s="177">
        <v>874259</v>
      </c>
      <c r="I131" s="128">
        <v>874259</v>
      </c>
      <c r="J131" s="128">
        <v>0</v>
      </c>
      <c r="K131" s="128" t="s">
        <v>3111</v>
      </c>
      <c r="L131" s="123">
        <v>42674</v>
      </c>
      <c r="M131" s="129"/>
      <c r="N131" s="115"/>
      <c r="O131" s="115"/>
      <c r="P131" s="115"/>
    </row>
    <row r="132" spans="1:16" s="137" customFormat="1" ht="13.9" customHeight="1" x14ac:dyDescent="0.2">
      <c r="A132" s="123">
        <v>42947</v>
      </c>
      <c r="B132" s="124">
        <v>16684671</v>
      </c>
      <c r="C132" s="125" t="s">
        <v>3239</v>
      </c>
      <c r="D132" s="126" t="s">
        <v>19</v>
      </c>
      <c r="E132" s="127" t="s">
        <v>14</v>
      </c>
      <c r="F132" s="169">
        <v>413223.43</v>
      </c>
      <c r="G132" s="169">
        <f t="shared" si="1"/>
        <v>0</v>
      </c>
      <c r="H132" s="177">
        <v>413223.43</v>
      </c>
      <c r="I132" s="128">
        <v>0</v>
      </c>
      <c r="J132" s="128">
        <v>413223.43</v>
      </c>
      <c r="K132" s="128" t="s">
        <v>3111</v>
      </c>
      <c r="L132" s="123">
        <v>42947</v>
      </c>
      <c r="M132" s="129"/>
      <c r="N132" s="115"/>
      <c r="O132" s="115"/>
      <c r="P132" s="115"/>
    </row>
    <row r="133" spans="1:16" s="137" customFormat="1" ht="13.9" customHeight="1" x14ac:dyDescent="0.2">
      <c r="A133" s="123">
        <v>43405</v>
      </c>
      <c r="B133" s="124">
        <v>16639224</v>
      </c>
      <c r="C133" s="125" t="s">
        <v>3240</v>
      </c>
      <c r="D133" s="126" t="s">
        <v>36</v>
      </c>
      <c r="E133" s="127" t="s">
        <v>16</v>
      </c>
      <c r="F133" s="169">
        <v>0</v>
      </c>
      <c r="G133" s="169">
        <f t="shared" ref="G133:G196" si="2">+H133-F133</f>
        <v>686038.26</v>
      </c>
      <c r="H133" s="177">
        <v>686038.26</v>
      </c>
      <c r="I133" s="128">
        <v>686038.26</v>
      </c>
      <c r="J133" s="128">
        <v>0</v>
      </c>
      <c r="K133" s="128" t="s">
        <v>3241</v>
      </c>
      <c r="L133" s="123">
        <v>43405</v>
      </c>
      <c r="M133" s="129"/>
      <c r="N133" s="115"/>
      <c r="O133" s="115"/>
      <c r="P133" s="115"/>
    </row>
    <row r="134" spans="1:16" s="137" customFormat="1" ht="13.9" customHeight="1" x14ac:dyDescent="0.25">
      <c r="A134" s="123">
        <v>43647</v>
      </c>
      <c r="B134" s="124">
        <v>18276026</v>
      </c>
      <c r="C134" s="131" t="s">
        <v>3242</v>
      </c>
      <c r="D134" s="132" t="s">
        <v>44</v>
      </c>
      <c r="E134" s="133" t="s">
        <v>7</v>
      </c>
      <c r="F134" s="169">
        <v>867415.27</v>
      </c>
      <c r="G134" s="169">
        <f t="shared" si="2"/>
        <v>0</v>
      </c>
      <c r="H134" s="177">
        <v>867415.27</v>
      </c>
      <c r="I134" s="128">
        <v>0</v>
      </c>
      <c r="J134" s="128">
        <v>867415.27</v>
      </c>
      <c r="K134" s="128" t="s">
        <v>3111</v>
      </c>
      <c r="L134" s="123">
        <v>43647</v>
      </c>
      <c r="M134" s="129"/>
      <c r="N134" s="115"/>
      <c r="O134" s="115"/>
      <c r="P134" s="115"/>
    </row>
    <row r="135" spans="1:16" s="137" customFormat="1" ht="13.9" customHeight="1" x14ac:dyDescent="0.2">
      <c r="A135" s="123">
        <v>43243</v>
      </c>
      <c r="B135" s="124">
        <v>20151128</v>
      </c>
      <c r="C135" s="125" t="s">
        <v>3243</v>
      </c>
      <c r="D135" s="126" t="s">
        <v>43</v>
      </c>
      <c r="E135" s="127" t="s">
        <v>18</v>
      </c>
      <c r="F135" s="169">
        <v>772509.61</v>
      </c>
      <c r="G135" s="169">
        <f t="shared" si="2"/>
        <v>0</v>
      </c>
      <c r="H135" s="177">
        <v>772509.61</v>
      </c>
      <c r="I135" s="128">
        <v>0</v>
      </c>
      <c r="J135" s="128">
        <v>772509.61</v>
      </c>
      <c r="K135" s="128" t="s">
        <v>3111</v>
      </c>
      <c r="L135" s="123">
        <v>43243</v>
      </c>
      <c r="M135" s="129"/>
      <c r="N135" s="115"/>
      <c r="O135" s="115"/>
      <c r="P135" s="115"/>
    </row>
    <row r="136" spans="1:16" s="137" customFormat="1" ht="13.9" customHeight="1" x14ac:dyDescent="0.25">
      <c r="A136" s="130">
        <v>43739</v>
      </c>
      <c r="B136" s="124">
        <v>9607294</v>
      </c>
      <c r="C136" s="131" t="s">
        <v>3244</v>
      </c>
      <c r="D136" s="132" t="s">
        <v>15</v>
      </c>
      <c r="E136" s="133" t="s">
        <v>16</v>
      </c>
      <c r="F136" s="169">
        <v>716980.95</v>
      </c>
      <c r="G136" s="169">
        <f t="shared" si="2"/>
        <v>0</v>
      </c>
      <c r="H136" s="177">
        <v>716980.95</v>
      </c>
      <c r="I136" s="128">
        <v>716980.95</v>
      </c>
      <c r="J136" s="128">
        <v>0</v>
      </c>
      <c r="K136" s="128" t="s">
        <v>3111</v>
      </c>
      <c r="L136" s="130">
        <v>43739</v>
      </c>
      <c r="M136" s="129"/>
      <c r="N136" s="115"/>
      <c r="O136" s="115"/>
      <c r="P136" s="115"/>
    </row>
    <row r="137" spans="1:16" s="137" customFormat="1" ht="13.9" customHeight="1" x14ac:dyDescent="0.25">
      <c r="A137" s="123">
        <v>43709</v>
      </c>
      <c r="B137" s="124">
        <v>20809813</v>
      </c>
      <c r="C137" s="131" t="s">
        <v>3245</v>
      </c>
      <c r="D137" s="132" t="s">
        <v>38</v>
      </c>
      <c r="E137" s="133" t="s">
        <v>9</v>
      </c>
      <c r="F137" s="169">
        <v>816337.6</v>
      </c>
      <c r="G137" s="169">
        <f t="shared" si="2"/>
        <v>0</v>
      </c>
      <c r="H137" s="177">
        <v>816337.6</v>
      </c>
      <c r="I137" s="128">
        <v>816337.6</v>
      </c>
      <c r="J137" s="128">
        <v>0</v>
      </c>
      <c r="K137" s="128" t="s">
        <v>3111</v>
      </c>
      <c r="L137" s="123">
        <v>43709</v>
      </c>
      <c r="M137" s="129"/>
      <c r="N137" s="115"/>
      <c r="O137" s="115"/>
      <c r="P137" s="115"/>
    </row>
    <row r="138" spans="1:16" s="137" customFormat="1" ht="13.9" customHeight="1" x14ac:dyDescent="0.25">
      <c r="A138" s="123">
        <v>43586</v>
      </c>
      <c r="B138" s="124">
        <v>21004333</v>
      </c>
      <c r="C138" s="131" t="s">
        <v>3246</v>
      </c>
      <c r="D138" s="132" t="s">
        <v>40</v>
      </c>
      <c r="E138" s="133" t="s">
        <v>14</v>
      </c>
      <c r="F138" s="169">
        <v>778609.88</v>
      </c>
      <c r="G138" s="169">
        <f t="shared" si="2"/>
        <v>0</v>
      </c>
      <c r="H138" s="177">
        <v>778609.88</v>
      </c>
      <c r="I138" s="128">
        <v>0</v>
      </c>
      <c r="J138" s="128">
        <v>778609.88</v>
      </c>
      <c r="K138" s="128" t="s">
        <v>3111</v>
      </c>
      <c r="L138" s="123">
        <v>43586</v>
      </c>
      <c r="M138" s="129"/>
      <c r="N138" s="115"/>
      <c r="O138" s="115"/>
      <c r="P138" s="115"/>
    </row>
    <row r="139" spans="1:16" s="137" customFormat="1" ht="13.9" customHeight="1" x14ac:dyDescent="0.25">
      <c r="A139" s="123">
        <v>43556</v>
      </c>
      <c r="B139" s="124">
        <v>4543579</v>
      </c>
      <c r="C139" s="131" t="s">
        <v>3247</v>
      </c>
      <c r="D139" s="132" t="s">
        <v>33</v>
      </c>
      <c r="E139" s="133" t="s">
        <v>12</v>
      </c>
      <c r="F139" s="169">
        <v>827621.89</v>
      </c>
      <c r="G139" s="169">
        <f t="shared" si="2"/>
        <v>0</v>
      </c>
      <c r="H139" s="177">
        <v>827621.89</v>
      </c>
      <c r="I139" s="128">
        <v>827621.89</v>
      </c>
      <c r="J139" s="128">
        <v>0</v>
      </c>
      <c r="K139" s="128" t="s">
        <v>3111</v>
      </c>
      <c r="L139" s="123">
        <v>43556</v>
      </c>
      <c r="M139" s="129"/>
      <c r="N139" s="115"/>
      <c r="O139" s="115"/>
      <c r="P139" s="115"/>
    </row>
    <row r="140" spans="1:16" s="137" customFormat="1" ht="13.9" customHeight="1" x14ac:dyDescent="0.25">
      <c r="A140" s="130">
        <v>43770</v>
      </c>
      <c r="B140" s="124">
        <v>16078163</v>
      </c>
      <c r="C140" s="131" t="s">
        <v>3248</v>
      </c>
      <c r="D140" s="132" t="s">
        <v>11</v>
      </c>
      <c r="E140" s="133" t="s">
        <v>12</v>
      </c>
      <c r="F140" s="169">
        <v>631476.57000000007</v>
      </c>
      <c r="G140" s="169">
        <f t="shared" si="2"/>
        <v>4.9999999930150807E-2</v>
      </c>
      <c r="H140" s="177">
        <v>631476.62</v>
      </c>
      <c r="I140" s="128">
        <v>631476.62</v>
      </c>
      <c r="J140" s="128">
        <v>0</v>
      </c>
      <c r="K140" s="128" t="s">
        <v>3111</v>
      </c>
      <c r="L140" s="130">
        <v>43770</v>
      </c>
      <c r="M140" s="129"/>
      <c r="N140" s="115"/>
      <c r="O140" s="115"/>
      <c r="P140" s="115"/>
    </row>
    <row r="141" spans="1:16" s="137" customFormat="1" ht="13.9" customHeight="1" x14ac:dyDescent="0.2">
      <c r="A141" s="123">
        <v>43413</v>
      </c>
      <c r="B141" s="124">
        <v>6964424</v>
      </c>
      <c r="C141" s="125" t="s">
        <v>3249</v>
      </c>
      <c r="D141" s="126" t="s">
        <v>8</v>
      </c>
      <c r="E141" s="127" t="s">
        <v>9</v>
      </c>
      <c r="F141" s="169">
        <v>174784.39</v>
      </c>
      <c r="G141" s="169">
        <f t="shared" si="2"/>
        <v>0</v>
      </c>
      <c r="H141" s="177">
        <v>174784.39</v>
      </c>
      <c r="I141" s="128">
        <v>174784.39</v>
      </c>
      <c r="J141" s="128">
        <v>0</v>
      </c>
      <c r="K141" s="128" t="s">
        <v>3111</v>
      </c>
      <c r="L141" s="123">
        <v>43413</v>
      </c>
      <c r="M141" s="129"/>
      <c r="N141" s="115"/>
      <c r="O141" s="115"/>
      <c r="P141" s="115"/>
    </row>
    <row r="142" spans="1:16" s="137" customFormat="1" ht="13.9" customHeight="1" x14ac:dyDescent="0.25">
      <c r="A142" s="123">
        <v>43556</v>
      </c>
      <c r="B142" s="124">
        <v>13357481</v>
      </c>
      <c r="C142" s="131" t="s">
        <v>3250</v>
      </c>
      <c r="D142" s="132" t="s">
        <v>21</v>
      </c>
      <c r="E142" s="133" t="s">
        <v>22</v>
      </c>
      <c r="F142" s="169">
        <v>588178.31000000006</v>
      </c>
      <c r="G142" s="169">
        <f t="shared" si="2"/>
        <v>0</v>
      </c>
      <c r="H142" s="177">
        <v>588178.31000000006</v>
      </c>
      <c r="I142" s="128">
        <v>588178.31000000006</v>
      </c>
      <c r="J142" s="128">
        <v>0</v>
      </c>
      <c r="K142" s="128" t="s">
        <v>3111</v>
      </c>
      <c r="L142" s="123">
        <v>43556</v>
      </c>
      <c r="M142" s="129"/>
      <c r="N142" s="115"/>
      <c r="O142" s="115"/>
      <c r="P142" s="115"/>
    </row>
    <row r="143" spans="1:16" s="137" customFormat="1" ht="13.9" customHeight="1" x14ac:dyDescent="0.25">
      <c r="A143" s="123">
        <v>43556</v>
      </c>
      <c r="B143" s="124">
        <v>22406969</v>
      </c>
      <c r="C143" s="131" t="s">
        <v>3251</v>
      </c>
      <c r="D143" s="132" t="s">
        <v>75</v>
      </c>
      <c r="E143" s="133" t="s">
        <v>35</v>
      </c>
      <c r="F143" s="169">
        <v>0</v>
      </c>
      <c r="G143" s="169">
        <f t="shared" si="2"/>
        <v>317406.76</v>
      </c>
      <c r="H143" s="177">
        <v>317406.76</v>
      </c>
      <c r="I143" s="128">
        <v>317406.76</v>
      </c>
      <c r="J143" s="128">
        <v>0</v>
      </c>
      <c r="K143" s="128" t="s">
        <v>3126</v>
      </c>
      <c r="L143" s="123">
        <v>43556</v>
      </c>
      <c r="M143" s="129"/>
      <c r="N143" s="115"/>
      <c r="O143" s="115"/>
      <c r="P143" s="115"/>
    </row>
    <row r="144" spans="1:16" s="137" customFormat="1" ht="13.9" customHeight="1" x14ac:dyDescent="0.2">
      <c r="A144" s="123">
        <v>43162</v>
      </c>
      <c r="B144" s="124">
        <v>7272871</v>
      </c>
      <c r="C144" s="125" t="s">
        <v>3252</v>
      </c>
      <c r="D144" s="126" t="s">
        <v>21</v>
      </c>
      <c r="E144" s="127" t="s">
        <v>22</v>
      </c>
      <c r="F144" s="169">
        <v>708187.81</v>
      </c>
      <c r="G144" s="169">
        <f t="shared" si="2"/>
        <v>0</v>
      </c>
      <c r="H144" s="177">
        <v>708187.81</v>
      </c>
      <c r="I144" s="128">
        <v>0</v>
      </c>
      <c r="J144" s="128">
        <v>708187.81</v>
      </c>
      <c r="K144" s="128" t="s">
        <v>3111</v>
      </c>
      <c r="L144" s="123">
        <v>43162</v>
      </c>
      <c r="M144" s="129"/>
      <c r="N144" s="115"/>
      <c r="O144" s="115"/>
      <c r="P144" s="115"/>
    </row>
    <row r="145" spans="1:16" s="137" customFormat="1" ht="13.9" customHeight="1" x14ac:dyDescent="0.2">
      <c r="A145" s="123">
        <v>42999</v>
      </c>
      <c r="B145" s="124">
        <v>19962596</v>
      </c>
      <c r="C145" s="125" t="s">
        <v>3253</v>
      </c>
      <c r="D145" s="126" t="s">
        <v>21</v>
      </c>
      <c r="E145" s="127" t="s">
        <v>22</v>
      </c>
      <c r="F145" s="169">
        <v>221814.64</v>
      </c>
      <c r="G145" s="169">
        <f t="shared" si="2"/>
        <v>0</v>
      </c>
      <c r="H145" s="177">
        <v>221814.64</v>
      </c>
      <c r="I145" s="128">
        <v>221814.64</v>
      </c>
      <c r="J145" s="128">
        <v>0</v>
      </c>
      <c r="K145" s="128" t="s">
        <v>3111</v>
      </c>
      <c r="L145" s="123">
        <v>42999</v>
      </c>
      <c r="M145" s="129"/>
      <c r="N145" s="115"/>
      <c r="O145" s="115"/>
      <c r="P145" s="115"/>
    </row>
    <row r="146" spans="1:16" s="137" customFormat="1" ht="13.9" customHeight="1" x14ac:dyDescent="0.2">
      <c r="A146" s="123">
        <v>42521</v>
      </c>
      <c r="B146" s="124">
        <v>18447476</v>
      </c>
      <c r="C146" s="125" t="s">
        <v>3254</v>
      </c>
      <c r="D146" s="126" t="s">
        <v>40</v>
      </c>
      <c r="E146" s="127" t="s">
        <v>14</v>
      </c>
      <c r="F146" s="169">
        <v>624887.91</v>
      </c>
      <c r="G146" s="169">
        <f t="shared" si="2"/>
        <v>0</v>
      </c>
      <c r="H146" s="177">
        <v>624887.91</v>
      </c>
      <c r="I146" s="128">
        <v>624887.91</v>
      </c>
      <c r="J146" s="128">
        <v>0</v>
      </c>
      <c r="K146" s="128" t="s">
        <v>3111</v>
      </c>
      <c r="L146" s="123">
        <v>42521</v>
      </c>
      <c r="M146" s="129"/>
      <c r="N146" s="115"/>
      <c r="O146" s="115"/>
      <c r="P146" s="115"/>
    </row>
    <row r="147" spans="1:16" s="137" customFormat="1" ht="13.9" customHeight="1" x14ac:dyDescent="0.25">
      <c r="A147" s="123">
        <v>43497</v>
      </c>
      <c r="B147" s="124">
        <v>5684297</v>
      </c>
      <c r="C147" s="125" t="s">
        <v>3255</v>
      </c>
      <c r="D147" s="132" t="s">
        <v>11</v>
      </c>
      <c r="E147" s="133" t="s">
        <v>12</v>
      </c>
      <c r="F147" s="169">
        <v>443201.3</v>
      </c>
      <c r="G147" s="169">
        <f t="shared" si="2"/>
        <v>0</v>
      </c>
      <c r="H147" s="177">
        <v>443201.3</v>
      </c>
      <c r="I147" s="128">
        <v>0</v>
      </c>
      <c r="J147" s="128">
        <v>443201.3</v>
      </c>
      <c r="K147" s="128" t="s">
        <v>3111</v>
      </c>
      <c r="L147" s="123">
        <v>43497</v>
      </c>
      <c r="M147" s="129"/>
      <c r="N147" s="115"/>
      <c r="O147" s="115"/>
      <c r="P147" s="115"/>
    </row>
    <row r="148" spans="1:16" s="137" customFormat="1" ht="13.9" customHeight="1" x14ac:dyDescent="0.25">
      <c r="A148" s="123">
        <v>43617</v>
      </c>
      <c r="B148" s="124">
        <v>19091471</v>
      </c>
      <c r="C148" s="131" t="s">
        <v>3256</v>
      </c>
      <c r="D148" s="132" t="s">
        <v>15</v>
      </c>
      <c r="E148" s="133" t="s">
        <v>16</v>
      </c>
      <c r="F148" s="169">
        <v>0</v>
      </c>
      <c r="G148" s="169">
        <f t="shared" si="2"/>
        <v>565033.16</v>
      </c>
      <c r="H148" s="177">
        <v>565033.16</v>
      </c>
      <c r="I148" s="128">
        <v>565033.16</v>
      </c>
      <c r="J148" s="128">
        <v>0</v>
      </c>
      <c r="K148" s="128" t="s">
        <v>3126</v>
      </c>
      <c r="L148" s="123">
        <v>43617</v>
      </c>
      <c r="M148" s="129"/>
      <c r="N148" s="115"/>
      <c r="O148" s="115"/>
      <c r="P148" s="115"/>
    </row>
    <row r="149" spans="1:16" s="137" customFormat="1" ht="13.9" customHeight="1" x14ac:dyDescent="0.2">
      <c r="A149" s="123">
        <v>43448</v>
      </c>
      <c r="B149" s="124">
        <v>15942285</v>
      </c>
      <c r="C149" s="125" t="s">
        <v>3257</v>
      </c>
      <c r="D149" s="126" t="s">
        <v>23</v>
      </c>
      <c r="E149" s="127" t="s">
        <v>9</v>
      </c>
      <c r="F149" s="169">
        <v>577798.14</v>
      </c>
      <c r="G149" s="169">
        <f t="shared" si="2"/>
        <v>0</v>
      </c>
      <c r="H149" s="177">
        <v>577798.14</v>
      </c>
      <c r="I149" s="128">
        <v>0</v>
      </c>
      <c r="J149" s="128">
        <v>577798.14</v>
      </c>
      <c r="K149" s="128" t="s">
        <v>3111</v>
      </c>
      <c r="L149" s="123">
        <v>43448</v>
      </c>
      <c r="M149" s="129"/>
      <c r="N149" s="115"/>
      <c r="O149" s="115"/>
      <c r="P149" s="115"/>
    </row>
    <row r="150" spans="1:16" s="137" customFormat="1" ht="13.9" customHeight="1" x14ac:dyDescent="0.2">
      <c r="A150" s="123">
        <v>42155</v>
      </c>
      <c r="B150" s="126">
        <v>21458678</v>
      </c>
      <c r="C150" s="125" t="s">
        <v>3258</v>
      </c>
      <c r="D150" s="126" t="s">
        <v>39</v>
      </c>
      <c r="E150" s="127" t="s">
        <v>14</v>
      </c>
      <c r="F150" s="169">
        <v>560645.4</v>
      </c>
      <c r="G150" s="169">
        <f t="shared" si="2"/>
        <v>0</v>
      </c>
      <c r="H150" s="177">
        <v>560645.4</v>
      </c>
      <c r="I150" s="128">
        <v>0</v>
      </c>
      <c r="J150" s="128">
        <v>560645.4</v>
      </c>
      <c r="K150" s="128" t="s">
        <v>3111</v>
      </c>
      <c r="L150" s="123">
        <v>42155</v>
      </c>
      <c r="M150" s="129"/>
      <c r="N150" s="115"/>
      <c r="O150" s="115"/>
      <c r="P150" s="115"/>
    </row>
    <row r="151" spans="1:16" s="137" customFormat="1" ht="13.9" customHeight="1" x14ac:dyDescent="0.25">
      <c r="A151" s="130">
        <v>43739</v>
      </c>
      <c r="B151" s="124">
        <v>18325876</v>
      </c>
      <c r="C151" s="131" t="s">
        <v>3259</v>
      </c>
      <c r="D151" s="132" t="s">
        <v>21</v>
      </c>
      <c r="E151" s="133" t="s">
        <v>22</v>
      </c>
      <c r="F151" s="169">
        <v>567173.41</v>
      </c>
      <c r="G151" s="169">
        <f t="shared" si="2"/>
        <v>0</v>
      </c>
      <c r="H151" s="177">
        <v>567173.41</v>
      </c>
      <c r="I151" s="128">
        <v>0</v>
      </c>
      <c r="J151" s="128">
        <v>567173.41</v>
      </c>
      <c r="K151" s="128" t="s">
        <v>3111</v>
      </c>
      <c r="L151" s="130">
        <v>43739</v>
      </c>
      <c r="M151" s="129"/>
      <c r="N151" s="115"/>
      <c r="O151" s="115"/>
      <c r="P151" s="115"/>
    </row>
    <row r="152" spans="1:16" s="137" customFormat="1" ht="13.9" customHeight="1" x14ac:dyDescent="0.25">
      <c r="A152" s="123">
        <v>43556</v>
      </c>
      <c r="B152" s="124">
        <v>4219805</v>
      </c>
      <c r="C152" s="131" t="s">
        <v>3260</v>
      </c>
      <c r="D152" s="139" t="s">
        <v>33</v>
      </c>
      <c r="E152" s="140" t="s">
        <v>12</v>
      </c>
      <c r="F152" s="169">
        <v>564234.61</v>
      </c>
      <c r="G152" s="169">
        <f t="shared" si="2"/>
        <v>0</v>
      </c>
      <c r="H152" s="177">
        <v>564234.61</v>
      </c>
      <c r="I152" s="128">
        <v>564234.61</v>
      </c>
      <c r="J152" s="128">
        <v>0</v>
      </c>
      <c r="K152" s="128" t="s">
        <v>3111</v>
      </c>
      <c r="L152" s="123">
        <v>43556</v>
      </c>
      <c r="M152" s="129"/>
      <c r="N152" s="115"/>
      <c r="O152" s="115"/>
      <c r="P152" s="115"/>
    </row>
    <row r="153" spans="1:16" s="137" customFormat="1" ht="13.9" customHeight="1" x14ac:dyDescent="0.25">
      <c r="A153" s="123">
        <v>43617</v>
      </c>
      <c r="B153" s="124">
        <v>16576462</v>
      </c>
      <c r="C153" s="131" t="s">
        <v>3261</v>
      </c>
      <c r="D153" s="132" t="s">
        <v>19</v>
      </c>
      <c r="E153" s="133" t="s">
        <v>14</v>
      </c>
      <c r="F153" s="169">
        <v>81073.900000000009</v>
      </c>
      <c r="G153" s="169">
        <f t="shared" si="2"/>
        <v>188753.21999999997</v>
      </c>
      <c r="H153" s="177">
        <v>269827.12</v>
      </c>
      <c r="I153" s="128">
        <v>0</v>
      </c>
      <c r="J153" s="128">
        <v>269827.12</v>
      </c>
      <c r="K153" s="128" t="s">
        <v>3111</v>
      </c>
      <c r="L153" s="123">
        <v>43617</v>
      </c>
      <c r="M153" s="129"/>
      <c r="N153" s="115"/>
      <c r="O153" s="115"/>
      <c r="P153" s="115"/>
    </row>
    <row r="154" spans="1:16" s="137" customFormat="1" ht="13.9" customHeight="1" x14ac:dyDescent="0.2">
      <c r="A154" s="123">
        <v>42741</v>
      </c>
      <c r="B154" s="124">
        <v>1444682</v>
      </c>
      <c r="C154" s="125" t="s">
        <v>3262</v>
      </c>
      <c r="D154" s="126" t="s">
        <v>11</v>
      </c>
      <c r="E154" s="127" t="s">
        <v>12</v>
      </c>
      <c r="F154" s="169">
        <v>377021.82</v>
      </c>
      <c r="G154" s="169">
        <f t="shared" si="2"/>
        <v>0</v>
      </c>
      <c r="H154" s="177">
        <v>377021.82</v>
      </c>
      <c r="I154" s="128">
        <v>377021.82</v>
      </c>
      <c r="J154" s="128">
        <v>0</v>
      </c>
      <c r="K154" s="128" t="s">
        <v>3111</v>
      </c>
      <c r="L154" s="123">
        <v>42741</v>
      </c>
      <c r="M154" s="129"/>
      <c r="N154" s="115"/>
      <c r="O154" s="115"/>
      <c r="P154" s="115"/>
    </row>
    <row r="155" spans="1:16" s="137" customFormat="1" ht="13.9" customHeight="1" x14ac:dyDescent="0.2">
      <c r="A155" s="123">
        <v>41670</v>
      </c>
      <c r="B155" s="124">
        <v>15286192</v>
      </c>
      <c r="C155" s="125" t="s">
        <v>3263</v>
      </c>
      <c r="D155" s="126" t="s">
        <v>19</v>
      </c>
      <c r="E155" s="127" t="s">
        <v>14</v>
      </c>
      <c r="F155" s="169">
        <v>428582.98</v>
      </c>
      <c r="G155" s="169">
        <f t="shared" si="2"/>
        <v>0</v>
      </c>
      <c r="H155" s="177">
        <v>428582.98</v>
      </c>
      <c r="I155" s="128">
        <v>428582.98</v>
      </c>
      <c r="J155" s="128">
        <v>0</v>
      </c>
      <c r="K155" s="128" t="s">
        <v>3111</v>
      </c>
      <c r="L155" s="123">
        <v>41670</v>
      </c>
      <c r="M155" s="129"/>
      <c r="N155" s="115"/>
      <c r="O155" s="115"/>
      <c r="P155" s="115"/>
    </row>
    <row r="156" spans="1:16" s="137" customFormat="1" ht="13.9" customHeight="1" x14ac:dyDescent="0.25">
      <c r="A156" s="123">
        <v>43586</v>
      </c>
      <c r="B156" s="124">
        <v>14115041</v>
      </c>
      <c r="C156" s="131" t="s">
        <v>3264</v>
      </c>
      <c r="D156" s="132" t="s">
        <v>10</v>
      </c>
      <c r="E156" s="133" t="s">
        <v>7</v>
      </c>
      <c r="F156" s="169">
        <v>307618.94</v>
      </c>
      <c r="G156" s="169">
        <f t="shared" si="2"/>
        <v>0</v>
      </c>
      <c r="H156" s="177">
        <v>307618.94</v>
      </c>
      <c r="I156" s="128">
        <v>307618.94</v>
      </c>
      <c r="J156" s="128">
        <v>0</v>
      </c>
      <c r="K156" s="128" t="s">
        <v>3111</v>
      </c>
      <c r="L156" s="123">
        <v>43586</v>
      </c>
      <c r="M156" s="129"/>
      <c r="N156" s="115"/>
      <c r="O156" s="115"/>
      <c r="P156" s="115"/>
    </row>
    <row r="157" spans="1:16" s="137" customFormat="1" ht="13.9" customHeight="1" x14ac:dyDescent="0.25">
      <c r="A157" s="130">
        <v>43800</v>
      </c>
      <c r="B157" s="124">
        <v>19422431</v>
      </c>
      <c r="C157" s="131" t="s">
        <v>3265</v>
      </c>
      <c r="D157" s="132" t="s">
        <v>28</v>
      </c>
      <c r="E157" s="133" t="s">
        <v>16</v>
      </c>
      <c r="F157" s="169">
        <v>173084.21</v>
      </c>
      <c r="G157" s="169">
        <f t="shared" si="2"/>
        <v>38619.540000000008</v>
      </c>
      <c r="H157" s="177">
        <v>211703.75</v>
      </c>
      <c r="I157" s="128">
        <v>211703.75</v>
      </c>
      <c r="J157" s="128">
        <v>0</v>
      </c>
      <c r="K157" s="128" t="s">
        <v>3111</v>
      </c>
      <c r="L157" s="130">
        <v>43800</v>
      </c>
      <c r="M157" s="129"/>
      <c r="N157" s="115"/>
      <c r="O157" s="115"/>
      <c r="P157" s="115"/>
    </row>
    <row r="158" spans="1:16" s="137" customFormat="1" ht="13.9" customHeight="1" x14ac:dyDescent="0.2">
      <c r="A158" s="123">
        <v>41912</v>
      </c>
      <c r="B158" s="124">
        <v>17376331</v>
      </c>
      <c r="C158" s="125" t="s">
        <v>3266</v>
      </c>
      <c r="D158" s="126" t="s">
        <v>19</v>
      </c>
      <c r="E158" s="127" t="s">
        <v>14</v>
      </c>
      <c r="F158" s="169">
        <v>360090</v>
      </c>
      <c r="G158" s="169">
        <f t="shared" si="2"/>
        <v>0</v>
      </c>
      <c r="H158" s="177">
        <v>360090</v>
      </c>
      <c r="I158" s="128">
        <v>0</v>
      </c>
      <c r="J158" s="128">
        <v>360090</v>
      </c>
      <c r="K158" s="128" t="s">
        <v>3111</v>
      </c>
      <c r="L158" s="123">
        <v>41912</v>
      </c>
      <c r="M158" s="129"/>
      <c r="N158" s="115"/>
      <c r="O158" s="115"/>
      <c r="P158" s="115"/>
    </row>
    <row r="159" spans="1:16" s="137" customFormat="1" ht="13.9" customHeight="1" x14ac:dyDescent="0.2">
      <c r="A159" s="123">
        <v>43374</v>
      </c>
      <c r="B159" s="124">
        <v>18341538</v>
      </c>
      <c r="C159" s="125" t="s">
        <v>3267</v>
      </c>
      <c r="D159" s="126" t="s">
        <v>11</v>
      </c>
      <c r="E159" s="127" t="s">
        <v>12</v>
      </c>
      <c r="F159" s="169">
        <v>0</v>
      </c>
      <c r="G159" s="169">
        <f t="shared" si="2"/>
        <v>383472.53</v>
      </c>
      <c r="H159" s="177">
        <v>383472.53</v>
      </c>
      <c r="I159" s="128">
        <v>0</v>
      </c>
      <c r="J159" s="128">
        <v>383472.53</v>
      </c>
      <c r="K159" s="128" t="s">
        <v>3268</v>
      </c>
      <c r="L159" s="123">
        <v>43374</v>
      </c>
      <c r="M159" s="129"/>
      <c r="N159" s="115"/>
      <c r="O159" s="115"/>
      <c r="P159" s="115"/>
    </row>
    <row r="160" spans="1:16" s="137" customFormat="1" ht="13.9" customHeight="1" x14ac:dyDescent="0.2">
      <c r="A160" s="123">
        <v>42795</v>
      </c>
      <c r="B160" s="124">
        <v>8917694</v>
      </c>
      <c r="C160" s="125" t="s">
        <v>3269</v>
      </c>
      <c r="D160" s="126" t="s">
        <v>34</v>
      </c>
      <c r="E160" s="127" t="s">
        <v>35</v>
      </c>
      <c r="F160" s="169">
        <v>50.28</v>
      </c>
      <c r="G160" s="169">
        <f t="shared" si="2"/>
        <v>0</v>
      </c>
      <c r="H160" s="177">
        <v>50.28</v>
      </c>
      <c r="I160" s="128">
        <v>50.28</v>
      </c>
      <c r="J160" s="128">
        <v>0</v>
      </c>
      <c r="K160" s="128" t="s">
        <v>3111</v>
      </c>
      <c r="L160" s="123">
        <v>42795</v>
      </c>
      <c r="M160" s="129"/>
      <c r="N160" s="115"/>
      <c r="O160" s="115"/>
      <c r="P160" s="115"/>
    </row>
    <row r="161" spans="1:16" s="137" customFormat="1" ht="13.9" customHeight="1" x14ac:dyDescent="0.25">
      <c r="A161" s="123">
        <v>43709</v>
      </c>
      <c r="B161" s="124">
        <v>15895768</v>
      </c>
      <c r="C161" s="131" t="s">
        <v>3270</v>
      </c>
      <c r="D161" s="132" t="s">
        <v>15</v>
      </c>
      <c r="E161" s="133" t="s">
        <v>16</v>
      </c>
      <c r="F161" s="169">
        <v>0</v>
      </c>
      <c r="G161" s="169">
        <f t="shared" si="2"/>
        <v>348641.76</v>
      </c>
      <c r="H161" s="177">
        <v>348641.76</v>
      </c>
      <c r="I161" s="128">
        <v>348641.76</v>
      </c>
      <c r="J161" s="128">
        <v>0</v>
      </c>
      <c r="K161" s="128" t="s">
        <v>3126</v>
      </c>
      <c r="L161" s="123">
        <v>43709</v>
      </c>
      <c r="M161" s="129"/>
      <c r="N161" s="115"/>
      <c r="O161" s="115"/>
      <c r="P161" s="115"/>
    </row>
    <row r="162" spans="1:16" s="137" customFormat="1" ht="13.9" customHeight="1" x14ac:dyDescent="0.25">
      <c r="A162" s="123">
        <v>43556</v>
      </c>
      <c r="B162" s="124">
        <v>4491043</v>
      </c>
      <c r="C162" s="131" t="s">
        <v>3271</v>
      </c>
      <c r="D162" s="139" t="s">
        <v>33</v>
      </c>
      <c r="E162" s="140" t="s">
        <v>12</v>
      </c>
      <c r="F162" s="169">
        <v>358891.62</v>
      </c>
      <c r="G162" s="169">
        <f t="shared" si="2"/>
        <v>0</v>
      </c>
      <c r="H162" s="177">
        <v>358891.62</v>
      </c>
      <c r="I162" s="128">
        <v>358891.62</v>
      </c>
      <c r="J162" s="128">
        <v>0</v>
      </c>
      <c r="K162" s="128" t="s">
        <v>3111</v>
      </c>
      <c r="L162" s="123">
        <v>43556</v>
      </c>
      <c r="M162" s="129"/>
      <c r="N162" s="115"/>
      <c r="O162" s="115"/>
      <c r="P162" s="115"/>
    </row>
    <row r="163" spans="1:16" s="137" customFormat="1" ht="13.9" customHeight="1" x14ac:dyDescent="0.25">
      <c r="A163" s="123">
        <v>43556</v>
      </c>
      <c r="B163" s="124">
        <v>4273034</v>
      </c>
      <c r="C163" s="131" t="s">
        <v>3272</v>
      </c>
      <c r="D163" s="132" t="s">
        <v>33</v>
      </c>
      <c r="E163" s="133" t="s">
        <v>12</v>
      </c>
      <c r="F163" s="169">
        <v>352079.21</v>
      </c>
      <c r="G163" s="169">
        <f t="shared" si="2"/>
        <v>0</v>
      </c>
      <c r="H163" s="177">
        <v>352079.21</v>
      </c>
      <c r="I163" s="128">
        <v>352079.21</v>
      </c>
      <c r="J163" s="128">
        <v>0</v>
      </c>
      <c r="K163" s="128" t="s">
        <v>3111</v>
      </c>
      <c r="L163" s="123">
        <v>43556</v>
      </c>
      <c r="M163" s="129"/>
      <c r="N163" s="115"/>
      <c r="O163" s="115"/>
      <c r="P163" s="115"/>
    </row>
    <row r="164" spans="1:16" s="137" customFormat="1" ht="13.9" customHeight="1" x14ac:dyDescent="0.25">
      <c r="A164" s="123">
        <v>43525</v>
      </c>
      <c r="B164" s="124">
        <v>23727957</v>
      </c>
      <c r="C164" s="125" t="s">
        <v>3273</v>
      </c>
      <c r="D164" s="132" t="s">
        <v>11</v>
      </c>
      <c r="E164" s="133" t="s">
        <v>12</v>
      </c>
      <c r="F164" s="169">
        <v>361813.91000000003</v>
      </c>
      <c r="G164" s="169">
        <f t="shared" si="2"/>
        <v>0</v>
      </c>
      <c r="H164" s="177">
        <v>361813.91</v>
      </c>
      <c r="I164" s="128">
        <v>0</v>
      </c>
      <c r="J164" s="128">
        <v>361813.91</v>
      </c>
      <c r="K164" s="128" t="s">
        <v>3111</v>
      </c>
      <c r="L164" s="123">
        <v>43525</v>
      </c>
      <c r="M164" s="129"/>
      <c r="N164" s="115"/>
      <c r="O164" s="115"/>
      <c r="P164" s="115"/>
    </row>
    <row r="165" spans="1:16" s="137" customFormat="1" ht="13.9" customHeight="1" x14ac:dyDescent="0.25">
      <c r="A165" s="123">
        <v>43556</v>
      </c>
      <c r="B165" s="124">
        <v>24123862</v>
      </c>
      <c r="C165" s="131" t="s">
        <v>3274</v>
      </c>
      <c r="D165" s="132" t="s">
        <v>31</v>
      </c>
      <c r="E165" s="133" t="s">
        <v>22</v>
      </c>
      <c r="F165" s="169">
        <v>240606.62</v>
      </c>
      <c r="G165" s="169">
        <f t="shared" si="2"/>
        <v>0</v>
      </c>
      <c r="H165" s="177">
        <v>240606.62</v>
      </c>
      <c r="I165" s="128">
        <v>240606.62</v>
      </c>
      <c r="J165" s="128">
        <v>0</v>
      </c>
      <c r="K165" s="128" t="s">
        <v>3111</v>
      </c>
      <c r="L165" s="123">
        <v>43556</v>
      </c>
      <c r="M165" s="129"/>
      <c r="N165" s="115"/>
      <c r="O165" s="115"/>
      <c r="P165" s="115"/>
    </row>
    <row r="166" spans="1:16" s="137" customFormat="1" ht="13.9" customHeight="1" x14ac:dyDescent="0.2">
      <c r="A166" s="123">
        <v>42339</v>
      </c>
      <c r="B166" s="126">
        <v>21424191</v>
      </c>
      <c r="C166" s="125" t="s">
        <v>3275</v>
      </c>
      <c r="D166" s="126" t="s">
        <v>20</v>
      </c>
      <c r="E166" s="127" t="s">
        <v>18</v>
      </c>
      <c r="F166" s="169">
        <v>326885.5</v>
      </c>
      <c r="G166" s="169">
        <f t="shared" si="2"/>
        <v>0</v>
      </c>
      <c r="H166" s="177">
        <v>326885.5</v>
      </c>
      <c r="I166" s="128">
        <v>326885.5</v>
      </c>
      <c r="J166" s="128">
        <v>0</v>
      </c>
      <c r="K166" s="128" t="s">
        <v>3111</v>
      </c>
      <c r="L166" s="123">
        <v>42339</v>
      </c>
      <c r="M166" s="129"/>
      <c r="N166" s="115"/>
      <c r="O166" s="115"/>
      <c r="P166" s="115"/>
    </row>
    <row r="167" spans="1:16" s="137" customFormat="1" ht="13.9" customHeight="1" x14ac:dyDescent="0.2">
      <c r="A167" s="123">
        <v>42185</v>
      </c>
      <c r="B167" s="124">
        <v>5395769</v>
      </c>
      <c r="C167" s="125" t="s">
        <v>3276</v>
      </c>
      <c r="D167" s="126" t="s">
        <v>15</v>
      </c>
      <c r="E167" s="127" t="s">
        <v>16</v>
      </c>
      <c r="F167" s="169">
        <v>209908.09</v>
      </c>
      <c r="G167" s="169">
        <f t="shared" si="2"/>
        <v>0</v>
      </c>
      <c r="H167" s="177">
        <v>209908.09</v>
      </c>
      <c r="I167" s="128">
        <v>209908.09</v>
      </c>
      <c r="J167" s="128">
        <v>0</v>
      </c>
      <c r="K167" s="128" t="s">
        <v>3111</v>
      </c>
      <c r="L167" s="123">
        <v>42185</v>
      </c>
      <c r="M167" s="129"/>
      <c r="N167" s="115"/>
      <c r="O167" s="115"/>
      <c r="P167" s="115"/>
    </row>
    <row r="168" spans="1:16" s="137" customFormat="1" ht="13.9" customHeight="1" x14ac:dyDescent="0.2">
      <c r="A168" s="123">
        <v>42247</v>
      </c>
      <c r="B168" s="124">
        <v>16004448</v>
      </c>
      <c r="C168" s="125" t="s">
        <v>3277</v>
      </c>
      <c r="D168" s="126" t="s">
        <v>28</v>
      </c>
      <c r="E168" s="127" t="s">
        <v>16</v>
      </c>
      <c r="F168" s="169">
        <v>255000</v>
      </c>
      <c r="G168" s="169">
        <f t="shared" si="2"/>
        <v>0</v>
      </c>
      <c r="H168" s="177">
        <v>255000</v>
      </c>
      <c r="I168" s="128">
        <v>255000</v>
      </c>
      <c r="J168" s="128">
        <v>0</v>
      </c>
      <c r="K168" s="128" t="s">
        <v>3111</v>
      </c>
      <c r="L168" s="123">
        <v>42247</v>
      </c>
      <c r="M168" s="129"/>
      <c r="N168" s="115"/>
      <c r="O168" s="115"/>
      <c r="P168" s="115"/>
    </row>
    <row r="169" spans="1:16" s="137" customFormat="1" ht="13.9" customHeight="1" x14ac:dyDescent="0.25">
      <c r="A169" s="123">
        <v>43556</v>
      </c>
      <c r="B169" s="124">
        <v>783156</v>
      </c>
      <c r="C169" s="131" t="s">
        <v>3278</v>
      </c>
      <c r="D169" s="132" t="s">
        <v>15</v>
      </c>
      <c r="E169" s="133" t="s">
        <v>16</v>
      </c>
      <c r="F169" s="169">
        <v>10658.36</v>
      </c>
      <c r="G169" s="169">
        <f t="shared" si="2"/>
        <v>0</v>
      </c>
      <c r="H169" s="177">
        <v>10658.36</v>
      </c>
      <c r="I169" s="128">
        <v>0</v>
      </c>
      <c r="J169" s="128">
        <v>10658.36</v>
      </c>
      <c r="K169" s="128" t="s">
        <v>3111</v>
      </c>
      <c r="L169" s="123">
        <v>43556</v>
      </c>
      <c r="M169" s="129"/>
      <c r="N169" s="115"/>
      <c r="O169" s="115"/>
      <c r="P169" s="115"/>
    </row>
    <row r="170" spans="1:16" s="137" customFormat="1" ht="13.9" customHeight="1" x14ac:dyDescent="0.25">
      <c r="A170" s="123">
        <v>43678</v>
      </c>
      <c r="B170" s="124">
        <v>15090313</v>
      </c>
      <c r="C170" s="131" t="s">
        <v>3279</v>
      </c>
      <c r="D170" s="132" t="s">
        <v>40</v>
      </c>
      <c r="E170" s="133" t="s">
        <v>14</v>
      </c>
      <c r="F170" s="169">
        <v>139459.57</v>
      </c>
      <c r="G170" s="169">
        <f t="shared" si="2"/>
        <v>8.6900000000023283</v>
      </c>
      <c r="H170" s="177">
        <v>139468.26</v>
      </c>
      <c r="I170" s="128">
        <v>0</v>
      </c>
      <c r="J170" s="128">
        <v>139468.26</v>
      </c>
      <c r="K170" s="128" t="s">
        <v>3111</v>
      </c>
      <c r="L170" s="123">
        <v>43678</v>
      </c>
      <c r="M170" s="129"/>
      <c r="N170" s="115"/>
      <c r="O170" s="115"/>
      <c r="P170" s="115"/>
    </row>
    <row r="171" spans="1:16" s="137" customFormat="1" ht="13.9" customHeight="1" x14ac:dyDescent="0.25">
      <c r="A171" s="123">
        <v>43617</v>
      </c>
      <c r="B171" s="124">
        <v>16057694</v>
      </c>
      <c r="C171" s="131" t="s">
        <v>3280</v>
      </c>
      <c r="D171" s="132" t="s">
        <v>15</v>
      </c>
      <c r="E171" s="133" t="s">
        <v>16</v>
      </c>
      <c r="F171" s="169">
        <v>178884.04</v>
      </c>
      <c r="G171" s="169">
        <f t="shared" si="2"/>
        <v>0</v>
      </c>
      <c r="H171" s="177">
        <v>178884.03999999998</v>
      </c>
      <c r="I171" s="128">
        <v>178884.03999999998</v>
      </c>
      <c r="J171" s="128">
        <v>0</v>
      </c>
      <c r="K171" s="128" t="s">
        <v>3111</v>
      </c>
      <c r="L171" s="123">
        <v>43617</v>
      </c>
      <c r="M171" s="129"/>
      <c r="N171" s="115"/>
      <c r="O171" s="115"/>
      <c r="P171" s="115"/>
    </row>
    <row r="172" spans="1:16" s="137" customFormat="1" ht="13.9" customHeight="1" x14ac:dyDescent="0.25">
      <c r="A172" s="123">
        <v>43647</v>
      </c>
      <c r="B172" s="124">
        <v>20956500</v>
      </c>
      <c r="C172" s="131" t="s">
        <v>3281</v>
      </c>
      <c r="D172" s="132" t="s">
        <v>26</v>
      </c>
      <c r="E172" s="133" t="s">
        <v>9</v>
      </c>
      <c r="F172" s="169">
        <v>162724.44</v>
      </c>
      <c r="G172" s="169">
        <f t="shared" si="2"/>
        <v>0</v>
      </c>
      <c r="H172" s="177">
        <v>162724.44</v>
      </c>
      <c r="I172" s="128">
        <v>0</v>
      </c>
      <c r="J172" s="128">
        <v>162724.44</v>
      </c>
      <c r="K172" s="128" t="s">
        <v>3111</v>
      </c>
      <c r="L172" s="123">
        <v>43647</v>
      </c>
      <c r="M172" s="129"/>
      <c r="N172" s="115"/>
      <c r="O172" s="115"/>
      <c r="P172" s="115"/>
    </row>
    <row r="173" spans="1:16" s="137" customFormat="1" ht="13.9" customHeight="1" x14ac:dyDescent="0.2">
      <c r="A173" s="123">
        <v>43407</v>
      </c>
      <c r="B173" s="124">
        <v>19061018</v>
      </c>
      <c r="C173" s="125" t="s">
        <v>3282</v>
      </c>
      <c r="D173" s="126" t="s">
        <v>41</v>
      </c>
      <c r="E173" s="127" t="s">
        <v>35</v>
      </c>
      <c r="F173" s="169">
        <v>140678.29999999999</v>
      </c>
      <c r="G173" s="169">
        <f t="shared" si="2"/>
        <v>0</v>
      </c>
      <c r="H173" s="177">
        <v>140678.29999999999</v>
      </c>
      <c r="I173" s="128">
        <v>140678.29999999999</v>
      </c>
      <c r="J173" s="128">
        <v>0</v>
      </c>
      <c r="K173" s="128" t="s">
        <v>3111</v>
      </c>
      <c r="L173" s="123">
        <v>43407</v>
      </c>
      <c r="M173" s="129"/>
      <c r="N173" s="115"/>
      <c r="O173" s="115"/>
      <c r="P173" s="115"/>
    </row>
    <row r="174" spans="1:16" s="137" customFormat="1" ht="13.9" customHeight="1" x14ac:dyDescent="0.2">
      <c r="A174" s="123">
        <v>43241</v>
      </c>
      <c r="B174" s="124">
        <v>4860166</v>
      </c>
      <c r="C174" s="125" t="s">
        <v>3283</v>
      </c>
      <c r="D174" s="126" t="s">
        <v>17</v>
      </c>
      <c r="E174" s="127" t="s">
        <v>18</v>
      </c>
      <c r="F174" s="169">
        <v>40000</v>
      </c>
      <c r="G174" s="169">
        <f t="shared" si="2"/>
        <v>0</v>
      </c>
      <c r="H174" s="177">
        <v>40000</v>
      </c>
      <c r="I174" s="128">
        <v>40000</v>
      </c>
      <c r="J174" s="128">
        <v>0</v>
      </c>
      <c r="K174" s="128" t="s">
        <v>3111</v>
      </c>
      <c r="L174" s="123">
        <v>43241</v>
      </c>
      <c r="M174" s="129"/>
      <c r="N174" s="115"/>
      <c r="O174" s="115"/>
      <c r="P174" s="115"/>
    </row>
    <row r="175" spans="1:16" s="137" customFormat="1" ht="13.9" customHeight="1" x14ac:dyDescent="0.25">
      <c r="A175" s="123">
        <v>43556</v>
      </c>
      <c r="B175" s="124">
        <v>7938164</v>
      </c>
      <c r="C175" s="131" t="s">
        <v>3284</v>
      </c>
      <c r="D175" s="132" t="s">
        <v>33</v>
      </c>
      <c r="E175" s="133" t="s">
        <v>12</v>
      </c>
      <c r="F175" s="169">
        <v>124822.91</v>
      </c>
      <c r="G175" s="169">
        <f t="shared" si="2"/>
        <v>0</v>
      </c>
      <c r="H175" s="177">
        <v>124822.91</v>
      </c>
      <c r="I175" s="128">
        <v>124822.91</v>
      </c>
      <c r="J175" s="128">
        <v>0</v>
      </c>
      <c r="K175" s="128" t="s">
        <v>3111</v>
      </c>
      <c r="L175" s="123">
        <v>43556</v>
      </c>
      <c r="M175" s="129"/>
      <c r="N175" s="115"/>
      <c r="O175" s="115"/>
      <c r="P175" s="115"/>
    </row>
    <row r="176" spans="1:16" s="137" customFormat="1" ht="13.9" customHeight="1" x14ac:dyDescent="0.2">
      <c r="A176" s="123">
        <v>42490</v>
      </c>
      <c r="B176" s="124">
        <v>16724603</v>
      </c>
      <c r="C176" s="125" t="s">
        <v>3285</v>
      </c>
      <c r="D176" s="126" t="s">
        <v>40</v>
      </c>
      <c r="E176" s="127" t="s">
        <v>14</v>
      </c>
      <c r="F176" s="169">
        <v>8718.68</v>
      </c>
      <c r="G176" s="169">
        <f t="shared" si="2"/>
        <v>0</v>
      </c>
      <c r="H176" s="177">
        <v>8718.68</v>
      </c>
      <c r="I176" s="128">
        <v>8718.68</v>
      </c>
      <c r="J176" s="128">
        <v>0</v>
      </c>
      <c r="K176" s="128" t="s">
        <v>3111</v>
      </c>
      <c r="L176" s="123">
        <v>42490</v>
      </c>
      <c r="M176" s="129"/>
      <c r="N176" s="115"/>
      <c r="O176" s="115"/>
      <c r="P176" s="115"/>
    </row>
    <row r="177" spans="1:16" s="137" customFormat="1" ht="13.9" customHeight="1" x14ac:dyDescent="0.2">
      <c r="A177" s="123">
        <v>40390</v>
      </c>
      <c r="B177" s="124">
        <v>12952595</v>
      </c>
      <c r="C177" s="125" t="s">
        <v>3286</v>
      </c>
      <c r="D177" s="126" t="s">
        <v>37</v>
      </c>
      <c r="E177" s="127" t="s">
        <v>9</v>
      </c>
      <c r="F177" s="169">
        <v>6594.72</v>
      </c>
      <c r="G177" s="169">
        <f t="shared" si="2"/>
        <v>0</v>
      </c>
      <c r="H177" s="177">
        <v>6594.72</v>
      </c>
      <c r="I177" s="128">
        <v>6594.72</v>
      </c>
      <c r="J177" s="128">
        <v>0</v>
      </c>
      <c r="K177" s="128" t="s">
        <v>3111</v>
      </c>
      <c r="L177" s="123">
        <v>40390</v>
      </c>
      <c r="M177" s="129"/>
      <c r="N177" s="115"/>
      <c r="O177" s="115"/>
      <c r="P177" s="115"/>
    </row>
    <row r="178" spans="1:16" s="137" customFormat="1" ht="13.9" customHeight="1" x14ac:dyDescent="0.2">
      <c r="A178" s="123">
        <v>43141</v>
      </c>
      <c r="B178" s="126">
        <v>21186467</v>
      </c>
      <c r="C178" s="125" t="s">
        <v>3287</v>
      </c>
      <c r="D178" s="126" t="s">
        <v>6</v>
      </c>
      <c r="E178" s="127" t="s">
        <v>7</v>
      </c>
      <c r="F178" s="169">
        <v>6542.29</v>
      </c>
      <c r="G178" s="169">
        <f t="shared" si="2"/>
        <v>0</v>
      </c>
      <c r="H178" s="177">
        <v>6542.29</v>
      </c>
      <c r="I178" s="128">
        <v>6542.29</v>
      </c>
      <c r="J178" s="128">
        <v>0</v>
      </c>
      <c r="K178" s="128" t="s">
        <v>3111</v>
      </c>
      <c r="L178" s="123">
        <v>43141</v>
      </c>
      <c r="M178" s="129"/>
      <c r="N178" s="115"/>
      <c r="O178" s="115"/>
      <c r="P178" s="115"/>
    </row>
    <row r="179" spans="1:16" s="137" customFormat="1" ht="13.9" customHeight="1" x14ac:dyDescent="0.2">
      <c r="A179" s="123">
        <v>43027</v>
      </c>
      <c r="B179" s="124">
        <v>15185990</v>
      </c>
      <c r="C179" s="125" t="s">
        <v>3288</v>
      </c>
      <c r="D179" s="126" t="s">
        <v>6</v>
      </c>
      <c r="E179" s="127" t="s">
        <v>7</v>
      </c>
      <c r="F179" s="169">
        <v>3841.47</v>
      </c>
      <c r="G179" s="169">
        <f t="shared" si="2"/>
        <v>0</v>
      </c>
      <c r="H179" s="177">
        <v>3841.47</v>
      </c>
      <c r="I179" s="128">
        <v>3841.47</v>
      </c>
      <c r="J179" s="128">
        <v>0</v>
      </c>
      <c r="K179" s="128" t="s">
        <v>3111</v>
      </c>
      <c r="L179" s="123">
        <v>43027</v>
      </c>
      <c r="M179" s="129"/>
      <c r="N179" s="115"/>
      <c r="O179" s="115"/>
      <c r="P179" s="115"/>
    </row>
    <row r="180" spans="1:16" s="137" customFormat="1" ht="13.9" customHeight="1" x14ac:dyDescent="0.2">
      <c r="A180" s="123">
        <v>42338</v>
      </c>
      <c r="B180" s="124">
        <v>15318751</v>
      </c>
      <c r="C180" s="125" t="s">
        <v>3289</v>
      </c>
      <c r="D180" s="126" t="s">
        <v>6</v>
      </c>
      <c r="E180" s="127" t="s">
        <v>7</v>
      </c>
      <c r="F180" s="169">
        <v>2179.86</v>
      </c>
      <c r="G180" s="169">
        <f t="shared" si="2"/>
        <v>0</v>
      </c>
      <c r="H180" s="177">
        <v>2179.86</v>
      </c>
      <c r="I180" s="128">
        <v>2179.86</v>
      </c>
      <c r="J180" s="128">
        <v>0</v>
      </c>
      <c r="K180" s="128" t="s">
        <v>3111</v>
      </c>
      <c r="L180" s="123">
        <v>42338</v>
      </c>
      <c r="M180" s="129"/>
      <c r="N180" s="115"/>
      <c r="O180" s="115"/>
      <c r="P180" s="115"/>
    </row>
    <row r="181" spans="1:16" s="137" customFormat="1" ht="13.9" customHeight="1" x14ac:dyDescent="0.2">
      <c r="A181" s="123">
        <v>42429</v>
      </c>
      <c r="B181" s="141">
        <v>20384443</v>
      </c>
      <c r="C181" s="125" t="s">
        <v>3290</v>
      </c>
      <c r="D181" s="126" t="s">
        <v>6</v>
      </c>
      <c r="E181" s="127" t="s">
        <v>7</v>
      </c>
      <c r="F181" s="169">
        <v>1682.8400000000001</v>
      </c>
      <c r="G181" s="169">
        <f t="shared" si="2"/>
        <v>0</v>
      </c>
      <c r="H181" s="177">
        <v>1682.84</v>
      </c>
      <c r="I181" s="128">
        <v>1682.84</v>
      </c>
      <c r="J181" s="128">
        <v>0</v>
      </c>
      <c r="K181" s="128" t="s">
        <v>3111</v>
      </c>
      <c r="L181" s="123">
        <v>42429</v>
      </c>
      <c r="M181" s="129"/>
      <c r="N181" s="115"/>
      <c r="O181" s="115"/>
      <c r="P181" s="115"/>
    </row>
    <row r="182" spans="1:16" s="137" customFormat="1" ht="13.9" customHeight="1" x14ac:dyDescent="0.2">
      <c r="A182" s="123">
        <v>42035</v>
      </c>
      <c r="B182" s="124">
        <v>14114155</v>
      </c>
      <c r="C182" s="125" t="s">
        <v>3291</v>
      </c>
      <c r="D182" s="126" t="s">
        <v>6</v>
      </c>
      <c r="E182" s="127" t="s">
        <v>7</v>
      </c>
      <c r="F182" s="169">
        <v>865.39999999999986</v>
      </c>
      <c r="G182" s="169">
        <f t="shared" si="2"/>
        <v>0</v>
      </c>
      <c r="H182" s="177">
        <v>865.39999999999986</v>
      </c>
      <c r="I182" s="128">
        <v>865.39999999999986</v>
      </c>
      <c r="J182" s="128">
        <v>0</v>
      </c>
      <c r="K182" s="128" t="s">
        <v>3111</v>
      </c>
      <c r="L182" s="123">
        <v>42035</v>
      </c>
      <c r="M182" s="129"/>
      <c r="N182" s="115"/>
      <c r="O182" s="115"/>
      <c r="P182" s="115"/>
    </row>
    <row r="183" spans="1:16" s="137" customFormat="1" ht="13.9" customHeight="1" x14ac:dyDescent="0.2">
      <c r="A183" s="123">
        <v>42947</v>
      </c>
      <c r="B183" s="124">
        <v>13280868</v>
      </c>
      <c r="C183" s="125" t="s">
        <v>3292</v>
      </c>
      <c r="D183" s="126" t="s">
        <v>6</v>
      </c>
      <c r="E183" s="127" t="s">
        <v>7</v>
      </c>
      <c r="F183" s="169">
        <v>737.67</v>
      </c>
      <c r="G183" s="169">
        <f t="shared" si="2"/>
        <v>0</v>
      </c>
      <c r="H183" s="177">
        <v>737.67</v>
      </c>
      <c r="I183" s="128">
        <v>0</v>
      </c>
      <c r="J183" s="128">
        <v>737.67</v>
      </c>
      <c r="K183" s="128" t="s">
        <v>3111</v>
      </c>
      <c r="L183" s="123">
        <v>42947</v>
      </c>
      <c r="M183" s="129"/>
      <c r="N183" s="115"/>
      <c r="O183" s="115"/>
      <c r="P183" s="115"/>
    </row>
    <row r="184" spans="1:16" s="137" customFormat="1" ht="13.9" customHeight="1" x14ac:dyDescent="0.25">
      <c r="A184" s="123">
        <v>43709</v>
      </c>
      <c r="B184" s="124">
        <v>12264321</v>
      </c>
      <c r="C184" s="131" t="s">
        <v>3293</v>
      </c>
      <c r="D184" s="132" t="s">
        <v>6</v>
      </c>
      <c r="E184" s="133" t="s">
        <v>7</v>
      </c>
      <c r="F184" s="169">
        <v>506.59000000000003</v>
      </c>
      <c r="G184" s="169">
        <f t="shared" si="2"/>
        <v>0</v>
      </c>
      <c r="H184" s="177">
        <v>506.59</v>
      </c>
      <c r="I184" s="128">
        <v>506.59</v>
      </c>
      <c r="J184" s="128">
        <v>0</v>
      </c>
      <c r="K184" s="128" t="s">
        <v>3111</v>
      </c>
      <c r="L184" s="123">
        <v>43709</v>
      </c>
      <c r="M184" s="129"/>
      <c r="N184" s="115"/>
      <c r="O184" s="115"/>
      <c r="P184" s="115"/>
    </row>
    <row r="185" spans="1:16" s="137" customFormat="1" ht="13.9" customHeight="1" x14ac:dyDescent="0.2">
      <c r="A185" s="123">
        <v>43368</v>
      </c>
      <c r="B185" s="124">
        <v>18211810</v>
      </c>
      <c r="C185" s="125" t="s">
        <v>3294</v>
      </c>
      <c r="D185" s="126" t="s">
        <v>6</v>
      </c>
      <c r="E185" s="127" t="s">
        <v>7</v>
      </c>
      <c r="F185" s="169">
        <v>367.34000000000003</v>
      </c>
      <c r="G185" s="169">
        <f t="shared" si="2"/>
        <v>0</v>
      </c>
      <c r="H185" s="177">
        <v>367.34</v>
      </c>
      <c r="I185" s="128">
        <v>367.34</v>
      </c>
      <c r="J185" s="128">
        <v>0</v>
      </c>
      <c r="K185" s="128" t="s">
        <v>3111</v>
      </c>
      <c r="L185" s="123">
        <v>43368</v>
      </c>
      <c r="M185" s="129"/>
      <c r="N185" s="115"/>
      <c r="O185" s="115"/>
      <c r="P185" s="115"/>
    </row>
    <row r="186" spans="1:16" s="137" customFormat="1" ht="13.9" customHeight="1" x14ac:dyDescent="0.2">
      <c r="A186" s="123">
        <v>42094</v>
      </c>
      <c r="B186" s="124">
        <v>11090900</v>
      </c>
      <c r="C186" s="125" t="s">
        <v>3295</v>
      </c>
      <c r="D186" s="126" t="s">
        <v>39</v>
      </c>
      <c r="E186" s="127" t="s">
        <v>14</v>
      </c>
      <c r="F186" s="169">
        <v>382.67</v>
      </c>
      <c r="G186" s="169">
        <f t="shared" si="2"/>
        <v>0</v>
      </c>
      <c r="H186" s="177">
        <v>382.67</v>
      </c>
      <c r="I186" s="128">
        <v>382.67</v>
      </c>
      <c r="J186" s="128">
        <v>0</v>
      </c>
      <c r="K186" s="128" t="s">
        <v>3111</v>
      </c>
      <c r="L186" s="123">
        <v>42094</v>
      </c>
      <c r="M186" s="129"/>
      <c r="N186" s="115"/>
      <c r="O186" s="115"/>
      <c r="P186" s="115"/>
    </row>
    <row r="187" spans="1:16" s="137" customFormat="1" ht="13.9" customHeight="1" x14ac:dyDescent="0.25">
      <c r="A187" s="123">
        <v>43678</v>
      </c>
      <c r="B187" s="124">
        <v>19878181</v>
      </c>
      <c r="C187" s="131" t="s">
        <v>3296</v>
      </c>
      <c r="D187" s="132" t="s">
        <v>44</v>
      </c>
      <c r="E187" s="133" t="s">
        <v>7</v>
      </c>
      <c r="F187" s="169">
        <v>350.18</v>
      </c>
      <c r="G187" s="169">
        <f t="shared" si="2"/>
        <v>0</v>
      </c>
      <c r="H187" s="177">
        <v>350.18</v>
      </c>
      <c r="I187" s="128">
        <v>350.18</v>
      </c>
      <c r="J187" s="128">
        <v>0</v>
      </c>
      <c r="K187" s="128" t="s">
        <v>3111</v>
      </c>
      <c r="L187" s="123">
        <v>43678</v>
      </c>
      <c r="M187" s="129"/>
      <c r="N187" s="115"/>
      <c r="O187" s="115"/>
      <c r="P187" s="115"/>
    </row>
    <row r="188" spans="1:16" s="137" customFormat="1" ht="13.9" customHeight="1" x14ac:dyDescent="0.2">
      <c r="A188" s="123">
        <v>42369</v>
      </c>
      <c r="B188" s="124">
        <v>18537451</v>
      </c>
      <c r="C188" s="125" t="s">
        <v>3297</v>
      </c>
      <c r="D188" s="126" t="s">
        <v>6</v>
      </c>
      <c r="E188" s="127" t="s">
        <v>7</v>
      </c>
      <c r="F188" s="169">
        <v>330.08</v>
      </c>
      <c r="G188" s="169">
        <f t="shared" si="2"/>
        <v>0</v>
      </c>
      <c r="H188" s="177">
        <v>330.08</v>
      </c>
      <c r="I188" s="128">
        <v>330.08</v>
      </c>
      <c r="J188" s="128">
        <v>0</v>
      </c>
      <c r="K188" s="128" t="s">
        <v>3111</v>
      </c>
      <c r="L188" s="123">
        <v>42369</v>
      </c>
      <c r="M188" s="129"/>
      <c r="N188" s="115"/>
      <c r="O188" s="115"/>
      <c r="P188" s="115"/>
    </row>
    <row r="189" spans="1:16" s="137" customFormat="1" ht="13.9" customHeight="1" x14ac:dyDescent="0.2">
      <c r="A189" s="123">
        <v>41182</v>
      </c>
      <c r="B189" s="124">
        <v>17868456</v>
      </c>
      <c r="C189" s="125" t="s">
        <v>3298</v>
      </c>
      <c r="D189" s="126" t="s">
        <v>10</v>
      </c>
      <c r="E189" s="127" t="s">
        <v>7</v>
      </c>
      <c r="F189" s="169">
        <v>191.84</v>
      </c>
      <c r="G189" s="169">
        <f t="shared" si="2"/>
        <v>0</v>
      </c>
      <c r="H189" s="177">
        <v>191.84</v>
      </c>
      <c r="I189" s="128">
        <v>0</v>
      </c>
      <c r="J189" s="128">
        <v>191.84</v>
      </c>
      <c r="K189" s="128" t="s">
        <v>3111</v>
      </c>
      <c r="L189" s="123">
        <v>41182</v>
      </c>
      <c r="M189" s="129"/>
      <c r="N189" s="115"/>
      <c r="O189" s="115"/>
      <c r="P189" s="115"/>
    </row>
    <row r="190" spans="1:16" s="137" customFormat="1" ht="13.9" customHeight="1" x14ac:dyDescent="0.2">
      <c r="A190" s="123">
        <v>40335</v>
      </c>
      <c r="B190" s="124">
        <v>14515347</v>
      </c>
      <c r="C190" s="125" t="s">
        <v>3299</v>
      </c>
      <c r="D190" s="126" t="s">
        <v>23</v>
      </c>
      <c r="E190" s="127" t="s">
        <v>9</v>
      </c>
      <c r="F190" s="169">
        <v>201.45000000000002</v>
      </c>
      <c r="G190" s="169">
        <f t="shared" si="2"/>
        <v>0</v>
      </c>
      <c r="H190" s="177">
        <v>201.45</v>
      </c>
      <c r="I190" s="128">
        <v>201.45</v>
      </c>
      <c r="J190" s="128">
        <v>0</v>
      </c>
      <c r="K190" s="128" t="s">
        <v>3111</v>
      </c>
      <c r="L190" s="123">
        <v>40335</v>
      </c>
      <c r="M190" s="129"/>
      <c r="N190" s="115"/>
      <c r="O190" s="115"/>
      <c r="P190" s="115"/>
    </row>
    <row r="191" spans="1:16" s="137" customFormat="1" ht="13.9" customHeight="1" x14ac:dyDescent="0.2">
      <c r="A191" s="123">
        <v>42094</v>
      </c>
      <c r="B191" s="124">
        <v>9071500</v>
      </c>
      <c r="C191" s="125" t="s">
        <v>3300</v>
      </c>
      <c r="D191" s="126" t="s">
        <v>30</v>
      </c>
      <c r="E191" s="127" t="s">
        <v>18</v>
      </c>
      <c r="F191" s="169">
        <v>184.07</v>
      </c>
      <c r="G191" s="169">
        <f t="shared" si="2"/>
        <v>0</v>
      </c>
      <c r="H191" s="177">
        <v>184.07</v>
      </c>
      <c r="I191" s="128">
        <v>184.07</v>
      </c>
      <c r="J191" s="128">
        <v>0</v>
      </c>
      <c r="K191" s="128" t="s">
        <v>3111</v>
      </c>
      <c r="L191" s="123">
        <v>42094</v>
      </c>
      <c r="M191" s="129"/>
      <c r="N191" s="115"/>
      <c r="O191" s="115"/>
      <c r="P191" s="115"/>
    </row>
    <row r="192" spans="1:16" s="137" customFormat="1" ht="13.9" customHeight="1" x14ac:dyDescent="0.2">
      <c r="A192" s="123">
        <v>43070</v>
      </c>
      <c r="B192" s="124">
        <v>6622535</v>
      </c>
      <c r="C192" s="125" t="s">
        <v>3301</v>
      </c>
      <c r="D192" s="126" t="s">
        <v>25</v>
      </c>
      <c r="E192" s="127" t="s">
        <v>12</v>
      </c>
      <c r="F192" s="169">
        <v>0</v>
      </c>
      <c r="G192" s="169">
        <f t="shared" si="2"/>
        <v>150</v>
      </c>
      <c r="H192" s="177">
        <v>150</v>
      </c>
      <c r="I192" s="128">
        <v>150</v>
      </c>
      <c r="J192" s="128">
        <v>0</v>
      </c>
      <c r="K192" s="128" t="s">
        <v>3111</v>
      </c>
      <c r="L192" s="123">
        <v>43070</v>
      </c>
      <c r="M192" s="129"/>
      <c r="N192" s="115"/>
      <c r="O192" s="115"/>
      <c r="P192" s="115"/>
    </row>
    <row r="193" spans="1:16" s="137" customFormat="1" ht="13.9" customHeight="1" x14ac:dyDescent="0.2">
      <c r="A193" s="123">
        <v>42583</v>
      </c>
      <c r="B193" s="124">
        <v>6049432</v>
      </c>
      <c r="C193" s="125" t="s">
        <v>3302</v>
      </c>
      <c r="D193" s="126" t="s">
        <v>11</v>
      </c>
      <c r="E193" s="127" t="s">
        <v>12</v>
      </c>
      <c r="F193" s="169">
        <v>167.16</v>
      </c>
      <c r="G193" s="169">
        <f t="shared" si="2"/>
        <v>0</v>
      </c>
      <c r="H193" s="177">
        <v>167.16</v>
      </c>
      <c r="I193" s="128">
        <v>0</v>
      </c>
      <c r="J193" s="128">
        <v>167.16</v>
      </c>
      <c r="K193" s="128" t="s">
        <v>3111</v>
      </c>
      <c r="L193" s="123">
        <v>42583</v>
      </c>
      <c r="M193" s="129"/>
      <c r="N193" s="115"/>
      <c r="O193" s="115"/>
      <c r="P193" s="115"/>
    </row>
    <row r="194" spans="1:16" s="137" customFormat="1" ht="13.9" customHeight="1" x14ac:dyDescent="0.2">
      <c r="A194" s="123">
        <v>43007</v>
      </c>
      <c r="B194" s="124">
        <v>9407387</v>
      </c>
      <c r="C194" s="125" t="s">
        <v>3303</v>
      </c>
      <c r="D194" s="126" t="s">
        <v>39</v>
      </c>
      <c r="E194" s="127" t="s">
        <v>14</v>
      </c>
      <c r="F194" s="169">
        <v>167.8</v>
      </c>
      <c r="G194" s="169">
        <f t="shared" si="2"/>
        <v>0</v>
      </c>
      <c r="H194" s="177">
        <v>167.8</v>
      </c>
      <c r="I194" s="128">
        <v>167.8</v>
      </c>
      <c r="J194" s="128">
        <v>0</v>
      </c>
      <c r="K194" s="128" t="s">
        <v>3111</v>
      </c>
      <c r="L194" s="123">
        <v>43007</v>
      </c>
      <c r="M194" s="129"/>
      <c r="N194" s="115"/>
      <c r="O194" s="115"/>
      <c r="P194" s="115"/>
    </row>
    <row r="195" spans="1:16" s="137" customFormat="1" ht="13.9" customHeight="1" x14ac:dyDescent="0.2">
      <c r="A195" s="123">
        <v>42460</v>
      </c>
      <c r="B195" s="124">
        <v>18714684</v>
      </c>
      <c r="C195" s="125" t="s">
        <v>3304</v>
      </c>
      <c r="D195" s="126" t="s">
        <v>6</v>
      </c>
      <c r="E195" s="127" t="s">
        <v>7</v>
      </c>
      <c r="F195" s="169">
        <v>147.35</v>
      </c>
      <c r="G195" s="169">
        <f t="shared" si="2"/>
        <v>0</v>
      </c>
      <c r="H195" s="177">
        <v>147.35</v>
      </c>
      <c r="I195" s="128">
        <v>147.35</v>
      </c>
      <c r="J195" s="128">
        <v>0</v>
      </c>
      <c r="K195" s="128" t="s">
        <v>3111</v>
      </c>
      <c r="L195" s="123">
        <v>42460</v>
      </c>
      <c r="M195" s="129"/>
      <c r="N195" s="115"/>
      <c r="O195" s="115"/>
      <c r="P195" s="115"/>
    </row>
    <row r="196" spans="1:16" s="137" customFormat="1" ht="13.9" customHeight="1" x14ac:dyDescent="0.2">
      <c r="A196" s="123">
        <v>42278</v>
      </c>
      <c r="B196" s="124">
        <v>19444101</v>
      </c>
      <c r="C196" s="125" t="s">
        <v>3305</v>
      </c>
      <c r="D196" s="126" t="s">
        <v>6</v>
      </c>
      <c r="E196" s="127" t="s">
        <v>7</v>
      </c>
      <c r="F196" s="169">
        <v>146.77000000000001</v>
      </c>
      <c r="G196" s="169">
        <f t="shared" si="2"/>
        <v>0</v>
      </c>
      <c r="H196" s="177">
        <v>146.77000000000001</v>
      </c>
      <c r="I196" s="128">
        <v>146.77000000000001</v>
      </c>
      <c r="J196" s="128">
        <v>0</v>
      </c>
      <c r="K196" s="128" t="s">
        <v>3111</v>
      </c>
      <c r="L196" s="123">
        <v>42278</v>
      </c>
      <c r="M196" s="129"/>
      <c r="N196" s="115"/>
      <c r="O196" s="115"/>
      <c r="P196" s="115"/>
    </row>
    <row r="197" spans="1:16" s="137" customFormat="1" ht="13.9" customHeight="1" x14ac:dyDescent="0.2">
      <c r="A197" s="123">
        <v>42460</v>
      </c>
      <c r="B197" s="124">
        <v>18431796</v>
      </c>
      <c r="C197" s="125" t="s">
        <v>3306</v>
      </c>
      <c r="D197" s="126" t="s">
        <v>6</v>
      </c>
      <c r="E197" s="127" t="s">
        <v>7</v>
      </c>
      <c r="F197" s="169">
        <v>144.55000000000001</v>
      </c>
      <c r="G197" s="169">
        <f t="shared" ref="G197:G245" si="3">+H197-F197</f>
        <v>0</v>
      </c>
      <c r="H197" s="177">
        <v>144.55000000000001</v>
      </c>
      <c r="I197" s="128">
        <v>144.55000000000001</v>
      </c>
      <c r="J197" s="128">
        <v>0</v>
      </c>
      <c r="K197" s="128" t="s">
        <v>3111</v>
      </c>
      <c r="L197" s="123">
        <v>42460</v>
      </c>
      <c r="M197" s="129"/>
      <c r="N197" s="115"/>
      <c r="O197" s="115"/>
      <c r="P197" s="115"/>
    </row>
    <row r="198" spans="1:16" s="137" customFormat="1" ht="13.9" customHeight="1" x14ac:dyDescent="0.2">
      <c r="A198" s="123">
        <v>42429</v>
      </c>
      <c r="B198" s="124">
        <v>20177297</v>
      </c>
      <c r="C198" s="125" t="s">
        <v>3307</v>
      </c>
      <c r="D198" s="126" t="s">
        <v>6</v>
      </c>
      <c r="E198" s="127" t="s">
        <v>7</v>
      </c>
      <c r="F198" s="169">
        <v>127.8</v>
      </c>
      <c r="G198" s="169">
        <f t="shared" si="3"/>
        <v>0</v>
      </c>
      <c r="H198" s="177">
        <v>127.8</v>
      </c>
      <c r="I198" s="128">
        <v>0</v>
      </c>
      <c r="J198" s="128">
        <v>127.8</v>
      </c>
      <c r="K198" s="128" t="s">
        <v>3111</v>
      </c>
      <c r="L198" s="123">
        <v>42429</v>
      </c>
      <c r="M198" s="129"/>
      <c r="N198" s="115"/>
      <c r="O198" s="115"/>
      <c r="P198" s="115"/>
    </row>
    <row r="199" spans="1:16" s="137" customFormat="1" ht="13.9" customHeight="1" x14ac:dyDescent="0.2">
      <c r="A199" s="123">
        <v>42369</v>
      </c>
      <c r="B199" s="124">
        <v>20047437</v>
      </c>
      <c r="C199" s="125" t="s">
        <v>3308</v>
      </c>
      <c r="D199" s="126" t="s">
        <v>23</v>
      </c>
      <c r="E199" s="127" t="s">
        <v>9</v>
      </c>
      <c r="F199" s="169">
        <v>129.88</v>
      </c>
      <c r="G199" s="169">
        <f t="shared" si="3"/>
        <v>0</v>
      </c>
      <c r="H199" s="177">
        <v>129.88</v>
      </c>
      <c r="I199" s="128">
        <v>129.88</v>
      </c>
      <c r="J199" s="128">
        <v>0</v>
      </c>
      <c r="K199" s="128" t="s">
        <v>3111</v>
      </c>
      <c r="L199" s="123">
        <v>42369</v>
      </c>
      <c r="M199" s="129"/>
      <c r="N199" s="115"/>
      <c r="O199" s="115"/>
      <c r="P199" s="115"/>
    </row>
    <row r="200" spans="1:16" s="137" customFormat="1" ht="13.9" customHeight="1" x14ac:dyDescent="0.2">
      <c r="A200" s="123">
        <v>43191</v>
      </c>
      <c r="B200" s="141">
        <v>20516612</v>
      </c>
      <c r="C200" s="125" t="s">
        <v>3309</v>
      </c>
      <c r="D200" s="126" t="s">
        <v>10</v>
      </c>
      <c r="E200" s="127" t="s">
        <v>7</v>
      </c>
      <c r="F200" s="169">
        <v>110.04</v>
      </c>
      <c r="G200" s="169">
        <f t="shared" si="3"/>
        <v>0</v>
      </c>
      <c r="H200" s="177">
        <v>110.04</v>
      </c>
      <c r="I200" s="128">
        <v>110.04</v>
      </c>
      <c r="J200" s="128">
        <v>0</v>
      </c>
      <c r="K200" s="128" t="s">
        <v>3111</v>
      </c>
      <c r="L200" s="123">
        <v>43191</v>
      </c>
      <c r="M200" s="129"/>
      <c r="N200" s="115"/>
      <c r="O200" s="115"/>
      <c r="P200" s="115"/>
    </row>
    <row r="201" spans="1:16" s="137" customFormat="1" ht="13.9" customHeight="1" x14ac:dyDescent="0.25">
      <c r="A201" s="123">
        <v>42277</v>
      </c>
      <c r="B201" s="124">
        <v>6278389</v>
      </c>
      <c r="C201" s="125" t="s">
        <v>3310</v>
      </c>
      <c r="D201" s="132" t="s">
        <v>37</v>
      </c>
      <c r="E201" s="133" t="s">
        <v>9</v>
      </c>
      <c r="F201" s="169">
        <v>90</v>
      </c>
      <c r="G201" s="169">
        <f t="shared" si="3"/>
        <v>0</v>
      </c>
      <c r="H201" s="177">
        <v>90</v>
      </c>
      <c r="I201" s="128">
        <v>90</v>
      </c>
      <c r="J201" s="128">
        <v>0</v>
      </c>
      <c r="K201" s="128" t="s">
        <v>3111</v>
      </c>
      <c r="L201" s="123">
        <v>42277</v>
      </c>
      <c r="M201" s="129"/>
      <c r="N201" s="115"/>
      <c r="O201" s="115"/>
      <c r="P201" s="115"/>
    </row>
    <row r="202" spans="1:16" s="137" customFormat="1" ht="13.9" customHeight="1" x14ac:dyDescent="0.25">
      <c r="A202" s="123">
        <v>43525</v>
      </c>
      <c r="B202" s="124">
        <v>6691619</v>
      </c>
      <c r="C202" s="131" t="s">
        <v>3311</v>
      </c>
      <c r="D202" s="132" t="s">
        <v>19</v>
      </c>
      <c r="E202" s="133" t="s">
        <v>14</v>
      </c>
      <c r="F202" s="169">
        <v>78.710000000000008</v>
      </c>
      <c r="G202" s="169">
        <f t="shared" si="3"/>
        <v>0.15000000000000568</v>
      </c>
      <c r="H202" s="177">
        <v>78.860000000000014</v>
      </c>
      <c r="I202" s="128">
        <v>78.860000000000014</v>
      </c>
      <c r="J202" s="128">
        <v>0</v>
      </c>
      <c r="K202" s="128" t="s">
        <v>3111</v>
      </c>
      <c r="L202" s="123">
        <v>43525</v>
      </c>
      <c r="M202" s="129"/>
      <c r="N202" s="115"/>
      <c r="O202" s="115"/>
      <c r="P202" s="115"/>
    </row>
    <row r="203" spans="1:16" s="137" customFormat="1" ht="13.9" customHeight="1" x14ac:dyDescent="0.2">
      <c r="A203" s="123">
        <v>42278</v>
      </c>
      <c r="B203" s="124">
        <v>19568298</v>
      </c>
      <c r="C203" s="125" t="s">
        <v>3312</v>
      </c>
      <c r="D203" s="126" t="s">
        <v>6</v>
      </c>
      <c r="E203" s="127" t="s">
        <v>7</v>
      </c>
      <c r="F203" s="169">
        <v>54.99</v>
      </c>
      <c r="G203" s="169">
        <f t="shared" si="3"/>
        <v>0</v>
      </c>
      <c r="H203" s="177">
        <v>54.99</v>
      </c>
      <c r="I203" s="128">
        <v>54.99</v>
      </c>
      <c r="J203" s="128">
        <v>0</v>
      </c>
      <c r="K203" s="128" t="s">
        <v>3111</v>
      </c>
      <c r="L203" s="123">
        <v>42278</v>
      </c>
      <c r="M203" s="129"/>
      <c r="N203" s="115"/>
      <c r="O203" s="115"/>
      <c r="P203" s="115"/>
    </row>
    <row r="204" spans="1:16" s="137" customFormat="1" ht="13.9" customHeight="1" x14ac:dyDescent="0.25">
      <c r="A204" s="123">
        <v>43525</v>
      </c>
      <c r="B204" s="124">
        <v>16630334</v>
      </c>
      <c r="C204" s="131" t="s">
        <v>3313</v>
      </c>
      <c r="D204" s="132" t="s">
        <v>10</v>
      </c>
      <c r="E204" s="133" t="s">
        <v>7</v>
      </c>
      <c r="F204" s="169">
        <v>52.31</v>
      </c>
      <c r="G204" s="169">
        <f t="shared" si="3"/>
        <v>0</v>
      </c>
      <c r="H204" s="177">
        <v>52.31</v>
      </c>
      <c r="I204" s="128">
        <v>52.31</v>
      </c>
      <c r="J204" s="128">
        <v>0</v>
      </c>
      <c r="K204" s="128" t="s">
        <v>3111</v>
      </c>
      <c r="L204" s="123">
        <v>43525</v>
      </c>
      <c r="M204" s="129"/>
      <c r="N204" s="115"/>
      <c r="O204" s="115"/>
      <c r="P204" s="115"/>
    </row>
    <row r="205" spans="1:16" s="137" customFormat="1" ht="13.9" customHeight="1" x14ac:dyDescent="0.25">
      <c r="A205" s="123">
        <v>43525</v>
      </c>
      <c r="B205" s="124">
        <v>18344827</v>
      </c>
      <c r="C205" s="131" t="s">
        <v>3314</v>
      </c>
      <c r="D205" s="132" t="s">
        <v>6</v>
      </c>
      <c r="E205" s="133" t="s">
        <v>7</v>
      </c>
      <c r="F205" s="169">
        <v>50.97</v>
      </c>
      <c r="G205" s="169">
        <f t="shared" si="3"/>
        <v>0</v>
      </c>
      <c r="H205" s="177">
        <v>50.97</v>
      </c>
      <c r="I205" s="128">
        <v>50.97</v>
      </c>
      <c r="J205" s="128">
        <v>0</v>
      </c>
      <c r="K205" s="128" t="s">
        <v>3111</v>
      </c>
      <c r="L205" s="123">
        <v>43525</v>
      </c>
      <c r="M205" s="129"/>
      <c r="N205" s="115"/>
      <c r="O205" s="115"/>
      <c r="P205" s="115"/>
    </row>
    <row r="206" spans="1:16" s="137" customFormat="1" ht="13.9" customHeight="1" x14ac:dyDescent="0.25">
      <c r="A206" s="123">
        <v>43525</v>
      </c>
      <c r="B206" s="124">
        <v>17025984</v>
      </c>
      <c r="C206" s="131" t="s">
        <v>3315</v>
      </c>
      <c r="D206" s="132" t="s">
        <v>10</v>
      </c>
      <c r="E206" s="133" t="s">
        <v>7</v>
      </c>
      <c r="F206" s="169">
        <v>43.47</v>
      </c>
      <c r="G206" s="169">
        <f t="shared" si="3"/>
        <v>0</v>
      </c>
      <c r="H206" s="177">
        <v>43.47</v>
      </c>
      <c r="I206" s="128">
        <v>0</v>
      </c>
      <c r="J206" s="128">
        <v>43.47</v>
      </c>
      <c r="K206" s="128" t="s">
        <v>3111</v>
      </c>
      <c r="L206" s="123">
        <v>43525</v>
      </c>
      <c r="M206" s="129"/>
      <c r="N206" s="115"/>
      <c r="O206" s="115"/>
      <c r="P206" s="115"/>
    </row>
    <row r="207" spans="1:16" s="137" customFormat="1" ht="13.9" customHeight="1" x14ac:dyDescent="0.25">
      <c r="A207" s="123">
        <v>43586</v>
      </c>
      <c r="B207" s="124">
        <v>15101326</v>
      </c>
      <c r="C207" s="131" t="s">
        <v>3316</v>
      </c>
      <c r="D207" s="132" t="s">
        <v>19</v>
      </c>
      <c r="E207" s="133" t="s">
        <v>14</v>
      </c>
      <c r="F207" s="169">
        <v>42.86</v>
      </c>
      <c r="G207" s="169">
        <f t="shared" si="3"/>
        <v>0</v>
      </c>
      <c r="H207" s="177">
        <v>42.86</v>
      </c>
      <c r="I207" s="128">
        <v>0</v>
      </c>
      <c r="J207" s="128">
        <v>42.86</v>
      </c>
      <c r="K207" s="128" t="s">
        <v>3111</v>
      </c>
      <c r="L207" s="123">
        <v>43586</v>
      </c>
      <c r="M207" s="129"/>
      <c r="N207" s="115"/>
      <c r="O207" s="115"/>
      <c r="P207" s="115"/>
    </row>
    <row r="208" spans="1:16" s="137" customFormat="1" ht="13.9" customHeight="1" x14ac:dyDescent="0.25">
      <c r="A208" s="123">
        <v>43647</v>
      </c>
      <c r="B208" s="124">
        <v>7702933</v>
      </c>
      <c r="C208" s="131" t="s">
        <v>3317</v>
      </c>
      <c r="D208" s="132" t="s">
        <v>44</v>
      </c>
      <c r="E208" s="133" t="s">
        <v>7</v>
      </c>
      <c r="F208" s="169">
        <v>40.64</v>
      </c>
      <c r="G208" s="169">
        <f t="shared" si="3"/>
        <v>0</v>
      </c>
      <c r="H208" s="177">
        <v>40.64</v>
      </c>
      <c r="I208" s="128">
        <v>0</v>
      </c>
      <c r="J208" s="128">
        <v>40.64</v>
      </c>
      <c r="K208" s="128" t="s">
        <v>3111</v>
      </c>
      <c r="L208" s="123">
        <v>43647</v>
      </c>
      <c r="M208" s="129"/>
      <c r="N208" s="115"/>
      <c r="O208" s="115"/>
      <c r="P208" s="115"/>
    </row>
    <row r="209" spans="1:16" s="137" customFormat="1" ht="13.9" customHeight="1" x14ac:dyDescent="0.25">
      <c r="A209" s="130">
        <v>43745</v>
      </c>
      <c r="B209" s="124">
        <v>8952784</v>
      </c>
      <c r="C209" s="131" t="s">
        <v>3318</v>
      </c>
      <c r="D209" s="132" t="s">
        <v>44</v>
      </c>
      <c r="E209" s="133" t="s">
        <v>7</v>
      </c>
      <c r="F209" s="169">
        <v>41.160000000000004</v>
      </c>
      <c r="G209" s="169">
        <f t="shared" si="3"/>
        <v>0</v>
      </c>
      <c r="H209" s="177">
        <v>41.16</v>
      </c>
      <c r="I209" s="128">
        <v>41.16</v>
      </c>
      <c r="J209" s="128">
        <v>0</v>
      </c>
      <c r="K209" s="128" t="s">
        <v>3111</v>
      </c>
      <c r="L209" s="130">
        <v>43745</v>
      </c>
      <c r="M209" s="129"/>
      <c r="N209" s="115"/>
      <c r="O209" s="115"/>
      <c r="P209" s="115"/>
    </row>
    <row r="210" spans="1:16" s="137" customFormat="1" ht="13.9" customHeight="1" x14ac:dyDescent="0.25">
      <c r="A210" s="130">
        <v>43745</v>
      </c>
      <c r="B210" s="124">
        <v>24365374</v>
      </c>
      <c r="C210" s="131" t="s">
        <v>3319</v>
      </c>
      <c r="D210" s="132" t="s">
        <v>44</v>
      </c>
      <c r="E210" s="133" t="s">
        <v>7</v>
      </c>
      <c r="F210" s="169">
        <v>34.57</v>
      </c>
      <c r="G210" s="169">
        <f t="shared" si="3"/>
        <v>0</v>
      </c>
      <c r="H210" s="177">
        <v>34.57</v>
      </c>
      <c r="I210" s="128">
        <v>0</v>
      </c>
      <c r="J210" s="128">
        <v>34.57</v>
      </c>
      <c r="K210" s="128" t="s">
        <v>3111</v>
      </c>
      <c r="L210" s="130">
        <v>43745</v>
      </c>
      <c r="M210" s="129"/>
      <c r="N210" s="115"/>
      <c r="O210" s="115"/>
      <c r="P210" s="115"/>
    </row>
    <row r="211" spans="1:16" s="137" customFormat="1" ht="13.9" customHeight="1" x14ac:dyDescent="0.25">
      <c r="A211" s="130">
        <v>43745</v>
      </c>
      <c r="B211" s="124">
        <v>24051191</v>
      </c>
      <c r="C211" s="131" t="s">
        <v>3320</v>
      </c>
      <c r="D211" s="132" t="s">
        <v>10</v>
      </c>
      <c r="E211" s="133" t="s">
        <v>7</v>
      </c>
      <c r="F211" s="169">
        <v>31.580000000000002</v>
      </c>
      <c r="G211" s="169">
        <f t="shared" si="3"/>
        <v>1.2299999999999933</v>
      </c>
      <c r="H211" s="177">
        <v>32.809999999999995</v>
      </c>
      <c r="I211" s="128">
        <v>0</v>
      </c>
      <c r="J211" s="128">
        <v>32.809999999999995</v>
      </c>
      <c r="K211" s="128" t="s">
        <v>3111</v>
      </c>
      <c r="L211" s="130">
        <v>43745</v>
      </c>
      <c r="M211" s="129"/>
      <c r="N211" s="115"/>
      <c r="O211" s="115"/>
      <c r="P211" s="115"/>
    </row>
    <row r="212" spans="1:16" s="137" customFormat="1" ht="13.9" customHeight="1" x14ac:dyDescent="0.25">
      <c r="A212" s="130">
        <v>43435</v>
      </c>
      <c r="B212" s="124">
        <v>6029732</v>
      </c>
      <c r="C212" s="131" t="s">
        <v>3321</v>
      </c>
      <c r="D212" s="132" t="s">
        <v>38</v>
      </c>
      <c r="E212" s="133" t="s">
        <v>9</v>
      </c>
      <c r="F212" s="169">
        <v>0</v>
      </c>
      <c r="G212" s="169">
        <f>+H212-F212</f>
        <v>422929.52</v>
      </c>
      <c r="H212" s="177">
        <v>422929.52</v>
      </c>
      <c r="I212" s="128">
        <v>422929.52</v>
      </c>
      <c r="J212" s="128">
        <v>0</v>
      </c>
      <c r="K212" s="128" t="s">
        <v>3126</v>
      </c>
      <c r="L212" s="130">
        <v>43435</v>
      </c>
      <c r="M212" s="129"/>
      <c r="N212" s="115"/>
      <c r="O212" s="115"/>
      <c r="P212" s="115"/>
    </row>
    <row r="213" spans="1:16" s="137" customFormat="1" ht="13.9" customHeight="1" x14ac:dyDescent="0.25">
      <c r="A213" s="130">
        <v>43831</v>
      </c>
      <c r="B213" s="124">
        <v>14912879</v>
      </c>
      <c r="C213" s="131" t="s">
        <v>161</v>
      </c>
      <c r="D213" s="132" t="s">
        <v>20</v>
      </c>
      <c r="E213" s="133" t="s">
        <v>18</v>
      </c>
      <c r="F213" s="169">
        <v>191361.52</v>
      </c>
      <c r="G213" s="169">
        <f t="shared" si="3"/>
        <v>0</v>
      </c>
      <c r="H213" s="177">
        <v>191361.52</v>
      </c>
      <c r="I213" s="128">
        <v>191361.52</v>
      </c>
      <c r="J213" s="128">
        <v>0</v>
      </c>
      <c r="K213" s="128" t="s">
        <v>3111</v>
      </c>
      <c r="L213" s="130">
        <v>43831</v>
      </c>
      <c r="M213" s="129"/>
      <c r="N213" s="115"/>
      <c r="O213" s="115"/>
      <c r="P213" s="115"/>
    </row>
    <row r="214" spans="1:16" s="137" customFormat="1" ht="13.9" customHeight="1" x14ac:dyDescent="0.25">
      <c r="A214" s="130">
        <v>43831</v>
      </c>
      <c r="B214" s="124">
        <v>14372370</v>
      </c>
      <c r="C214" s="131" t="s">
        <v>162</v>
      </c>
      <c r="D214" s="132" t="s">
        <v>23</v>
      </c>
      <c r="E214" s="133" t="s">
        <v>9</v>
      </c>
      <c r="F214" s="169">
        <v>77318.09</v>
      </c>
      <c r="G214" s="169">
        <f t="shared" si="3"/>
        <v>0</v>
      </c>
      <c r="H214" s="177">
        <v>77318.09</v>
      </c>
      <c r="I214" s="128">
        <v>77318.09</v>
      </c>
      <c r="J214" s="128">
        <v>0</v>
      </c>
      <c r="K214" s="128" t="s">
        <v>3111</v>
      </c>
      <c r="L214" s="130">
        <v>43831</v>
      </c>
      <c r="M214" s="129"/>
      <c r="N214" s="115"/>
      <c r="O214" s="115"/>
      <c r="P214" s="115"/>
    </row>
    <row r="215" spans="1:16" s="137" customFormat="1" ht="13.9" customHeight="1" x14ac:dyDescent="0.25">
      <c r="A215" s="130">
        <v>43831</v>
      </c>
      <c r="B215" s="124">
        <v>16085724</v>
      </c>
      <c r="C215" s="131" t="s">
        <v>3322</v>
      </c>
      <c r="D215" s="132" t="s">
        <v>39</v>
      </c>
      <c r="E215" s="133" t="s">
        <v>14</v>
      </c>
      <c r="F215" s="169">
        <v>90</v>
      </c>
      <c r="G215" s="169">
        <f t="shared" si="3"/>
        <v>0</v>
      </c>
      <c r="H215" s="177">
        <v>90</v>
      </c>
      <c r="I215" s="128">
        <v>90</v>
      </c>
      <c r="J215" s="128">
        <v>0</v>
      </c>
      <c r="K215" s="128" t="s">
        <v>3111</v>
      </c>
      <c r="L215" s="130">
        <v>43831</v>
      </c>
      <c r="M215" s="129"/>
      <c r="N215" s="115"/>
      <c r="O215" s="115"/>
      <c r="P215" s="115"/>
    </row>
    <row r="216" spans="1:16" s="137" customFormat="1" ht="13.9" customHeight="1" x14ac:dyDescent="0.25">
      <c r="A216" s="130">
        <v>43831</v>
      </c>
      <c r="B216" s="124">
        <v>16942987</v>
      </c>
      <c r="C216" s="131" t="s">
        <v>3323</v>
      </c>
      <c r="D216" s="132" t="s">
        <v>11</v>
      </c>
      <c r="E216" s="133" t="s">
        <v>12</v>
      </c>
      <c r="F216" s="169">
        <v>40.700000000000003</v>
      </c>
      <c r="G216" s="169">
        <f t="shared" si="3"/>
        <v>0</v>
      </c>
      <c r="H216" s="177">
        <v>40.700000000000003</v>
      </c>
      <c r="I216" s="128">
        <v>0</v>
      </c>
      <c r="J216" s="128">
        <v>40.700000000000003</v>
      </c>
      <c r="K216" s="128" t="s">
        <v>3111</v>
      </c>
      <c r="L216" s="130">
        <v>43831</v>
      </c>
      <c r="M216" s="129"/>
      <c r="N216" s="115"/>
      <c r="O216" s="115"/>
      <c r="P216" s="115"/>
    </row>
    <row r="217" spans="1:16" s="137" customFormat="1" ht="13.9" customHeight="1" x14ac:dyDescent="0.25">
      <c r="A217" s="130">
        <v>43831</v>
      </c>
      <c r="B217" s="124">
        <v>5786649</v>
      </c>
      <c r="C217" s="131" t="s">
        <v>3324</v>
      </c>
      <c r="D217" s="132" t="s">
        <v>23</v>
      </c>
      <c r="E217" s="133" t="s">
        <v>9</v>
      </c>
      <c r="F217" s="169">
        <v>0.76</v>
      </c>
      <c r="G217" s="169">
        <f t="shared" si="3"/>
        <v>0</v>
      </c>
      <c r="H217" s="177">
        <v>0.76</v>
      </c>
      <c r="I217" s="128">
        <v>0.76</v>
      </c>
      <c r="J217" s="128">
        <v>0</v>
      </c>
      <c r="K217" s="128" t="s">
        <v>3111</v>
      </c>
      <c r="L217" s="130">
        <v>43831</v>
      </c>
      <c r="M217" s="129"/>
      <c r="N217" s="115"/>
      <c r="O217" s="115"/>
      <c r="P217" s="115"/>
    </row>
    <row r="218" spans="1:16" s="137" customFormat="1" ht="13.9" customHeight="1" x14ac:dyDescent="0.25">
      <c r="A218" s="130">
        <v>43862</v>
      </c>
      <c r="B218" s="124">
        <v>17581737</v>
      </c>
      <c r="C218" s="131" t="s">
        <v>827</v>
      </c>
      <c r="D218" s="132" t="s">
        <v>21</v>
      </c>
      <c r="E218" s="133" t="s">
        <v>22</v>
      </c>
      <c r="F218" s="169">
        <v>42718732.789999999</v>
      </c>
      <c r="G218" s="169">
        <f t="shared" si="3"/>
        <v>0</v>
      </c>
      <c r="H218" s="177">
        <v>42718732.789999999</v>
      </c>
      <c r="I218" s="128">
        <v>42718732.789999999</v>
      </c>
      <c r="J218" s="128">
        <v>0</v>
      </c>
      <c r="K218" s="128" t="s">
        <v>3111</v>
      </c>
      <c r="L218" s="130">
        <v>43862</v>
      </c>
      <c r="M218" s="129"/>
      <c r="N218" s="115"/>
      <c r="O218" s="115"/>
      <c r="P218" s="115"/>
    </row>
    <row r="219" spans="1:16" s="137" customFormat="1" ht="13.9" customHeight="1" x14ac:dyDescent="0.25">
      <c r="A219" s="130">
        <v>43862</v>
      </c>
      <c r="B219" s="124">
        <v>7577653</v>
      </c>
      <c r="C219" s="131" t="s">
        <v>828</v>
      </c>
      <c r="D219" s="132" t="s">
        <v>75</v>
      </c>
      <c r="E219" s="133" t="s">
        <v>35</v>
      </c>
      <c r="F219" s="169">
        <v>0</v>
      </c>
      <c r="G219" s="169">
        <f t="shared" si="3"/>
        <v>5218659.84</v>
      </c>
      <c r="H219" s="177">
        <v>5218659.84</v>
      </c>
      <c r="I219" s="128">
        <v>3312689.05</v>
      </c>
      <c r="J219" s="128">
        <v>1905970.79</v>
      </c>
      <c r="K219" s="128" t="s">
        <v>3126</v>
      </c>
      <c r="L219" s="130">
        <v>43862</v>
      </c>
      <c r="M219" s="129"/>
      <c r="N219" s="115"/>
      <c r="O219" s="115"/>
      <c r="P219" s="115"/>
    </row>
    <row r="220" spans="1:16" s="137" customFormat="1" ht="13.9" customHeight="1" x14ac:dyDescent="0.25">
      <c r="A220" s="130">
        <v>43862</v>
      </c>
      <c r="B220" s="124">
        <v>24093699</v>
      </c>
      <c r="C220" s="131" t="s">
        <v>830</v>
      </c>
      <c r="D220" s="132" t="s">
        <v>21</v>
      </c>
      <c r="E220" s="133" t="s">
        <v>22</v>
      </c>
      <c r="F220" s="169">
        <v>5405548.0399999991</v>
      </c>
      <c r="G220" s="169">
        <f t="shared" si="3"/>
        <v>0</v>
      </c>
      <c r="H220" s="177">
        <v>5405548.0399999991</v>
      </c>
      <c r="I220" s="128">
        <v>5405548.0399999991</v>
      </c>
      <c r="J220" s="128">
        <v>0</v>
      </c>
      <c r="K220" s="128" t="s">
        <v>3111</v>
      </c>
      <c r="L220" s="130">
        <v>43862</v>
      </c>
      <c r="M220" s="129"/>
      <c r="N220" s="115"/>
      <c r="O220" s="115"/>
      <c r="P220" s="115"/>
    </row>
    <row r="221" spans="1:16" s="137" customFormat="1" ht="13.9" customHeight="1" x14ac:dyDescent="0.25">
      <c r="A221" s="130">
        <v>43862</v>
      </c>
      <c r="B221" s="124">
        <v>11070838</v>
      </c>
      <c r="C221" s="131" t="s">
        <v>831</v>
      </c>
      <c r="D221" s="132" t="s">
        <v>44</v>
      </c>
      <c r="E221" s="133" t="s">
        <v>7</v>
      </c>
      <c r="F221" s="169">
        <v>4262234.4800000004</v>
      </c>
      <c r="G221" s="169">
        <f t="shared" si="3"/>
        <v>0</v>
      </c>
      <c r="H221" s="177">
        <v>4262234.4800000004</v>
      </c>
      <c r="I221" s="128">
        <v>3353804.12</v>
      </c>
      <c r="J221" s="128">
        <v>908430.36</v>
      </c>
      <c r="K221" s="128" t="s">
        <v>3111</v>
      </c>
      <c r="L221" s="130">
        <v>43862</v>
      </c>
      <c r="M221" s="129"/>
      <c r="N221" s="115"/>
      <c r="O221" s="115"/>
      <c r="P221" s="115"/>
    </row>
    <row r="222" spans="1:16" s="137" customFormat="1" ht="13.9" customHeight="1" x14ac:dyDescent="0.25">
      <c r="A222" s="130">
        <v>43862</v>
      </c>
      <c r="B222" s="124">
        <v>10276988</v>
      </c>
      <c r="C222" s="131" t="s">
        <v>834</v>
      </c>
      <c r="D222" s="132" t="s">
        <v>24</v>
      </c>
      <c r="E222" s="133" t="s">
        <v>9</v>
      </c>
      <c r="F222" s="169">
        <v>2695837.23</v>
      </c>
      <c r="G222" s="169">
        <f t="shared" si="3"/>
        <v>0</v>
      </c>
      <c r="H222" s="177">
        <v>2695837.23</v>
      </c>
      <c r="I222" s="128">
        <v>0</v>
      </c>
      <c r="J222" s="128">
        <v>2695837.23</v>
      </c>
      <c r="K222" s="128" t="s">
        <v>3111</v>
      </c>
      <c r="L222" s="130">
        <v>43862</v>
      </c>
      <c r="M222" s="129"/>
      <c r="N222" s="115"/>
      <c r="O222" s="115"/>
      <c r="P222" s="115"/>
    </row>
    <row r="223" spans="1:16" s="137" customFormat="1" ht="13.9" customHeight="1" x14ac:dyDescent="0.25">
      <c r="A223" s="130">
        <v>43862</v>
      </c>
      <c r="B223" s="124">
        <v>16060135</v>
      </c>
      <c r="C223" s="131" t="s">
        <v>835</v>
      </c>
      <c r="D223" s="132" t="s">
        <v>836</v>
      </c>
      <c r="E223" s="133" t="s">
        <v>18</v>
      </c>
      <c r="F223" s="169">
        <v>0</v>
      </c>
      <c r="G223" s="169">
        <f t="shared" si="3"/>
        <v>2797351.0500000003</v>
      </c>
      <c r="H223" s="177">
        <v>2797351.0500000003</v>
      </c>
      <c r="I223" s="128">
        <v>2797341.0500000003</v>
      </c>
      <c r="J223" s="128">
        <v>10</v>
      </c>
      <c r="K223" s="128" t="s">
        <v>3126</v>
      </c>
      <c r="L223" s="130">
        <v>43862</v>
      </c>
      <c r="M223" s="129"/>
      <c r="N223" s="115"/>
      <c r="O223" s="115"/>
      <c r="P223" s="115"/>
    </row>
    <row r="224" spans="1:16" s="137" customFormat="1" ht="13.9" customHeight="1" x14ac:dyDescent="0.25">
      <c r="A224" s="130">
        <v>43862</v>
      </c>
      <c r="B224" s="124">
        <v>15754715</v>
      </c>
      <c r="C224" s="131" t="s">
        <v>837</v>
      </c>
      <c r="D224" s="132" t="s">
        <v>13</v>
      </c>
      <c r="E224" s="133" t="s">
        <v>14</v>
      </c>
      <c r="F224" s="169">
        <v>0</v>
      </c>
      <c r="G224" s="169">
        <f t="shared" si="3"/>
        <v>2624893.16</v>
      </c>
      <c r="H224" s="177">
        <v>2624893.16</v>
      </c>
      <c r="I224" s="128">
        <v>2624893.16</v>
      </c>
      <c r="J224" s="128">
        <v>0</v>
      </c>
      <c r="K224" s="128" t="s">
        <v>3126</v>
      </c>
      <c r="L224" s="130">
        <v>43862</v>
      </c>
      <c r="M224" s="129"/>
      <c r="N224" s="115"/>
      <c r="O224" s="115"/>
      <c r="P224" s="115"/>
    </row>
    <row r="225" spans="1:16" s="137" customFormat="1" ht="13.9" customHeight="1" x14ac:dyDescent="0.25">
      <c r="A225" s="130">
        <v>43862</v>
      </c>
      <c r="B225" s="124">
        <v>20811698</v>
      </c>
      <c r="C225" s="131" t="s">
        <v>838</v>
      </c>
      <c r="D225" s="132" t="s">
        <v>839</v>
      </c>
      <c r="E225" s="133" t="s">
        <v>18</v>
      </c>
      <c r="F225" s="169">
        <v>0</v>
      </c>
      <c r="G225" s="169">
        <f t="shared" si="3"/>
        <v>2031015.28</v>
      </c>
      <c r="H225" s="177">
        <v>2031015.28</v>
      </c>
      <c r="I225" s="128">
        <v>2031015.28</v>
      </c>
      <c r="J225" s="128">
        <v>0</v>
      </c>
      <c r="K225" s="128" t="s">
        <v>3126</v>
      </c>
      <c r="L225" s="130">
        <v>43862</v>
      </c>
      <c r="M225" s="129"/>
      <c r="N225" s="115"/>
      <c r="O225" s="115"/>
      <c r="P225" s="115"/>
    </row>
    <row r="226" spans="1:16" s="137" customFormat="1" ht="13.9" customHeight="1" x14ac:dyDescent="0.25">
      <c r="A226" s="130">
        <v>43862</v>
      </c>
      <c r="B226" s="124">
        <v>14113659</v>
      </c>
      <c r="C226" s="131" t="s">
        <v>840</v>
      </c>
      <c r="D226" s="132" t="s">
        <v>44</v>
      </c>
      <c r="E226" s="133" t="s">
        <v>7</v>
      </c>
      <c r="F226" s="169">
        <v>0</v>
      </c>
      <c r="G226" s="169">
        <f t="shared" si="3"/>
        <v>2056823.4800000002</v>
      </c>
      <c r="H226" s="177">
        <v>2056823.4800000002</v>
      </c>
      <c r="I226" s="128">
        <v>6.59</v>
      </c>
      <c r="J226" s="128">
        <v>2056816.8900000001</v>
      </c>
      <c r="K226" s="128" t="s">
        <v>3126</v>
      </c>
      <c r="L226" s="130">
        <v>43862</v>
      </c>
      <c r="M226" s="129"/>
      <c r="N226" s="115"/>
      <c r="O226" s="115"/>
      <c r="P226" s="115"/>
    </row>
    <row r="227" spans="1:16" s="137" customFormat="1" ht="13.9" customHeight="1" x14ac:dyDescent="0.25">
      <c r="A227" s="130">
        <v>43862</v>
      </c>
      <c r="B227" s="124">
        <v>22580462</v>
      </c>
      <c r="C227" s="131" t="s">
        <v>841</v>
      </c>
      <c r="D227" s="132" t="s">
        <v>10</v>
      </c>
      <c r="E227" s="133" t="s">
        <v>7</v>
      </c>
      <c r="F227" s="169">
        <v>1800317.9200000002</v>
      </c>
      <c r="G227" s="169">
        <f t="shared" si="3"/>
        <v>0</v>
      </c>
      <c r="H227" s="177">
        <v>1800317.92</v>
      </c>
      <c r="I227" s="128">
        <v>0</v>
      </c>
      <c r="J227" s="128">
        <v>1800317.92</v>
      </c>
      <c r="K227" s="128" t="s">
        <v>3111</v>
      </c>
      <c r="L227" s="130">
        <v>43862</v>
      </c>
      <c r="M227" s="129"/>
      <c r="N227" s="115"/>
      <c r="O227" s="115"/>
      <c r="P227" s="115"/>
    </row>
    <row r="228" spans="1:16" s="137" customFormat="1" ht="13.9" customHeight="1" x14ac:dyDescent="0.25">
      <c r="A228" s="130">
        <v>43862</v>
      </c>
      <c r="B228" s="124">
        <v>5343270</v>
      </c>
      <c r="C228" s="131" t="s">
        <v>845</v>
      </c>
      <c r="D228" s="132" t="s">
        <v>21</v>
      </c>
      <c r="E228" s="133" t="s">
        <v>22</v>
      </c>
      <c r="F228" s="169">
        <v>1677479.59</v>
      </c>
      <c r="G228" s="169">
        <f t="shared" si="3"/>
        <v>0</v>
      </c>
      <c r="H228" s="177">
        <v>1677479.59</v>
      </c>
      <c r="I228" s="128">
        <v>1677479.59</v>
      </c>
      <c r="J228" s="128">
        <v>0</v>
      </c>
      <c r="K228" s="128" t="s">
        <v>3111</v>
      </c>
      <c r="L228" s="130">
        <v>43862</v>
      </c>
      <c r="M228" s="129"/>
      <c r="N228" s="115"/>
      <c r="O228" s="115"/>
      <c r="P228" s="115"/>
    </row>
    <row r="229" spans="1:16" s="137" customFormat="1" ht="13.9" customHeight="1" x14ac:dyDescent="0.25">
      <c r="A229" s="130">
        <v>43862</v>
      </c>
      <c r="B229" s="124">
        <v>19347160</v>
      </c>
      <c r="C229" s="131" t="s">
        <v>850</v>
      </c>
      <c r="D229" s="132" t="s">
        <v>848</v>
      </c>
      <c r="E229" s="133" t="s">
        <v>7</v>
      </c>
      <c r="F229" s="169">
        <v>1124496.8999999999</v>
      </c>
      <c r="G229" s="169">
        <f t="shared" si="3"/>
        <v>0</v>
      </c>
      <c r="H229" s="177">
        <v>1124496.8999999999</v>
      </c>
      <c r="I229" s="128">
        <v>1124496.8999999999</v>
      </c>
      <c r="J229" s="128">
        <v>0</v>
      </c>
      <c r="K229" s="128" t="s">
        <v>3111</v>
      </c>
      <c r="L229" s="130">
        <v>43862</v>
      </c>
      <c r="M229" s="129"/>
      <c r="N229" s="115"/>
      <c r="O229" s="115"/>
      <c r="P229" s="115"/>
    </row>
    <row r="230" spans="1:16" s="137" customFormat="1" ht="13.9" customHeight="1" x14ac:dyDescent="0.25">
      <c r="A230" s="130">
        <v>43862</v>
      </c>
      <c r="B230" s="124">
        <v>20063868</v>
      </c>
      <c r="C230" s="131" t="s">
        <v>851</v>
      </c>
      <c r="D230" s="132" t="s">
        <v>13</v>
      </c>
      <c r="E230" s="133" t="s">
        <v>14</v>
      </c>
      <c r="F230" s="169">
        <v>0</v>
      </c>
      <c r="G230" s="169">
        <f t="shared" si="3"/>
        <v>866995.05</v>
      </c>
      <c r="H230" s="177">
        <v>866995.05</v>
      </c>
      <c r="I230" s="128">
        <v>866995.05</v>
      </c>
      <c r="J230" s="128">
        <v>0</v>
      </c>
      <c r="K230" s="128" t="s">
        <v>3126</v>
      </c>
      <c r="L230" s="130">
        <v>43862</v>
      </c>
      <c r="M230" s="129"/>
      <c r="N230" s="115"/>
      <c r="O230" s="115"/>
      <c r="P230" s="115"/>
    </row>
    <row r="231" spans="1:16" s="137" customFormat="1" ht="13.9" customHeight="1" x14ac:dyDescent="0.25">
      <c r="A231" s="130">
        <v>43862</v>
      </c>
      <c r="B231" s="124">
        <v>14567690</v>
      </c>
      <c r="C231" s="131" t="s">
        <v>852</v>
      </c>
      <c r="D231" s="132" t="s">
        <v>13</v>
      </c>
      <c r="E231" s="133" t="s">
        <v>14</v>
      </c>
      <c r="F231" s="169">
        <v>0</v>
      </c>
      <c r="G231" s="169">
        <f t="shared" si="3"/>
        <v>803606.52</v>
      </c>
      <c r="H231" s="177">
        <v>803606.52</v>
      </c>
      <c r="I231" s="128">
        <v>0</v>
      </c>
      <c r="J231" s="128">
        <v>803606.52</v>
      </c>
      <c r="K231" s="128" t="s">
        <v>3126</v>
      </c>
      <c r="L231" s="130">
        <v>43862</v>
      </c>
      <c r="M231" s="129"/>
      <c r="N231" s="115"/>
      <c r="O231" s="115"/>
      <c r="P231" s="115"/>
    </row>
    <row r="232" spans="1:16" s="137" customFormat="1" ht="13.9" customHeight="1" x14ac:dyDescent="0.25">
      <c r="A232" s="130">
        <v>43862</v>
      </c>
      <c r="B232" s="124">
        <v>20574592</v>
      </c>
      <c r="C232" s="131" t="s">
        <v>855</v>
      </c>
      <c r="D232" s="132" t="s">
        <v>10</v>
      </c>
      <c r="E232" s="133" t="s">
        <v>7</v>
      </c>
      <c r="F232" s="169">
        <v>561064.07999999996</v>
      </c>
      <c r="G232" s="169">
        <f t="shared" si="3"/>
        <v>0</v>
      </c>
      <c r="H232" s="177">
        <v>561064.07999999996</v>
      </c>
      <c r="I232" s="128">
        <v>0</v>
      </c>
      <c r="J232" s="128">
        <v>561064.07999999996</v>
      </c>
      <c r="K232" s="128" t="s">
        <v>3111</v>
      </c>
      <c r="L232" s="130">
        <v>43862</v>
      </c>
      <c r="M232" s="129"/>
      <c r="N232" s="115"/>
      <c r="O232" s="115"/>
      <c r="P232" s="115"/>
    </row>
    <row r="233" spans="1:16" s="137" customFormat="1" ht="13.9" customHeight="1" x14ac:dyDescent="0.25">
      <c r="A233" s="130">
        <v>43862</v>
      </c>
      <c r="B233" s="124">
        <v>13006770</v>
      </c>
      <c r="C233" s="131" t="s">
        <v>856</v>
      </c>
      <c r="D233" s="132" t="s">
        <v>857</v>
      </c>
      <c r="E233" s="133" t="s">
        <v>16</v>
      </c>
      <c r="F233" s="169">
        <v>0</v>
      </c>
      <c r="G233" s="169">
        <f t="shared" si="3"/>
        <v>416879.94</v>
      </c>
      <c r="H233" s="177">
        <v>416879.94</v>
      </c>
      <c r="I233" s="128">
        <v>416879.94</v>
      </c>
      <c r="J233" s="128">
        <v>0</v>
      </c>
      <c r="K233" s="128" t="s">
        <v>3126</v>
      </c>
      <c r="L233" s="130">
        <v>43862</v>
      </c>
      <c r="M233" s="129"/>
      <c r="N233" s="115"/>
      <c r="O233" s="115"/>
      <c r="P233" s="115"/>
    </row>
    <row r="234" spans="1:16" s="137" customFormat="1" ht="13.9" customHeight="1" x14ac:dyDescent="0.25">
      <c r="A234" s="130">
        <v>43891</v>
      </c>
      <c r="B234" s="124">
        <v>21134570</v>
      </c>
      <c r="C234" s="131" t="s">
        <v>896</v>
      </c>
      <c r="D234" s="132" t="s">
        <v>44</v>
      </c>
      <c r="E234" s="133" t="s">
        <v>7</v>
      </c>
      <c r="F234" s="169">
        <v>0</v>
      </c>
      <c r="G234" s="169">
        <f t="shared" si="3"/>
        <v>4455732.5</v>
      </c>
      <c r="H234" s="177">
        <v>4455732.5</v>
      </c>
      <c r="I234" s="128">
        <v>0</v>
      </c>
      <c r="J234" s="128">
        <v>4455732.5</v>
      </c>
      <c r="K234" s="128" t="s">
        <v>3126</v>
      </c>
      <c r="L234" s="130">
        <v>43891</v>
      </c>
      <c r="M234" s="129"/>
      <c r="N234" s="115"/>
      <c r="O234" s="115"/>
      <c r="P234" s="115"/>
    </row>
    <row r="235" spans="1:16" s="137" customFormat="1" ht="13.9" customHeight="1" x14ac:dyDescent="0.25">
      <c r="A235" s="130">
        <v>43891</v>
      </c>
      <c r="B235" s="124">
        <v>15650836</v>
      </c>
      <c r="C235" s="131" t="s">
        <v>899</v>
      </c>
      <c r="D235" s="132" t="s">
        <v>23</v>
      </c>
      <c r="E235" s="133" t="s">
        <v>9</v>
      </c>
      <c r="F235" s="169">
        <v>0</v>
      </c>
      <c r="G235" s="169">
        <f t="shared" si="3"/>
        <v>1236158.8700000001</v>
      </c>
      <c r="H235" s="177">
        <v>1236158.8700000001</v>
      </c>
      <c r="I235" s="128">
        <v>1236158.8700000001</v>
      </c>
      <c r="J235" s="128">
        <v>0</v>
      </c>
      <c r="K235" s="128" t="s">
        <v>3126</v>
      </c>
      <c r="L235" s="130">
        <v>43891</v>
      </c>
      <c r="M235" s="129"/>
      <c r="N235" s="115"/>
      <c r="O235" s="115"/>
      <c r="P235" s="115"/>
    </row>
    <row r="236" spans="1:16" s="137" customFormat="1" ht="13.9" customHeight="1" x14ac:dyDescent="0.25">
      <c r="A236" s="130">
        <v>43891</v>
      </c>
      <c r="B236" s="124">
        <v>25061333</v>
      </c>
      <c r="C236" s="131" t="s">
        <v>900</v>
      </c>
      <c r="D236" s="132" t="s">
        <v>23</v>
      </c>
      <c r="E236" s="133" t="s">
        <v>9</v>
      </c>
      <c r="F236" s="169">
        <v>136337.83000000002</v>
      </c>
      <c r="G236" s="169">
        <f t="shared" si="3"/>
        <v>0</v>
      </c>
      <c r="H236" s="177">
        <v>136337.82999999999</v>
      </c>
      <c r="I236" s="128">
        <v>136337.82999999999</v>
      </c>
      <c r="J236" s="128">
        <v>0</v>
      </c>
      <c r="K236" s="128" t="s">
        <v>3111</v>
      </c>
      <c r="L236" s="130">
        <v>43891</v>
      </c>
      <c r="M236" s="129"/>
      <c r="N236" s="115"/>
      <c r="O236" s="115"/>
      <c r="P236" s="115"/>
    </row>
    <row r="237" spans="1:16" s="137" customFormat="1" ht="13.9" customHeight="1" x14ac:dyDescent="0.25">
      <c r="A237" s="130">
        <v>43891</v>
      </c>
      <c r="B237" s="124">
        <v>14568400</v>
      </c>
      <c r="C237" s="131" t="s">
        <v>897</v>
      </c>
      <c r="D237" s="132" t="s">
        <v>30</v>
      </c>
      <c r="E237" s="133" t="s">
        <v>18</v>
      </c>
      <c r="F237" s="169">
        <v>60793.05</v>
      </c>
      <c r="G237" s="169">
        <f t="shared" si="3"/>
        <v>0</v>
      </c>
      <c r="H237" s="177">
        <v>60793.05</v>
      </c>
      <c r="I237" s="128">
        <v>60793.05</v>
      </c>
      <c r="J237" s="128">
        <v>0</v>
      </c>
      <c r="K237" s="128" t="s">
        <v>3111</v>
      </c>
      <c r="L237" s="130">
        <v>43891</v>
      </c>
      <c r="M237" s="129"/>
      <c r="N237" s="115"/>
      <c r="O237" s="115"/>
      <c r="P237" s="115"/>
    </row>
    <row r="238" spans="1:16" s="137" customFormat="1" ht="13.9" customHeight="1" x14ac:dyDescent="0.25">
      <c r="A238" s="130">
        <v>43891</v>
      </c>
      <c r="B238" s="124">
        <v>1573572</v>
      </c>
      <c r="C238" s="131" t="s">
        <v>3325</v>
      </c>
      <c r="D238" s="132" t="s">
        <v>25</v>
      </c>
      <c r="E238" s="133" t="s">
        <v>12</v>
      </c>
      <c r="F238" s="169">
        <v>28.060000000000002</v>
      </c>
      <c r="G238" s="169">
        <f t="shared" si="3"/>
        <v>0</v>
      </c>
      <c r="H238" s="177">
        <v>28.06</v>
      </c>
      <c r="I238" s="128">
        <v>28.06</v>
      </c>
      <c r="J238" s="128">
        <v>0</v>
      </c>
      <c r="K238" s="128" t="s">
        <v>3111</v>
      </c>
      <c r="L238" s="130">
        <v>43891</v>
      </c>
      <c r="M238" s="129"/>
      <c r="N238" s="115"/>
      <c r="O238" s="115"/>
      <c r="P238" s="115"/>
    </row>
    <row r="239" spans="1:16" s="137" customFormat="1" ht="13.9" customHeight="1" x14ac:dyDescent="0.25">
      <c r="A239" s="130">
        <v>43922</v>
      </c>
      <c r="B239" s="124">
        <v>23331250</v>
      </c>
      <c r="C239" s="131" t="s">
        <v>908</v>
      </c>
      <c r="D239" s="132" t="s">
        <v>10</v>
      </c>
      <c r="E239" s="133" t="s">
        <v>7</v>
      </c>
      <c r="F239" s="169">
        <v>0</v>
      </c>
      <c r="G239" s="169">
        <f t="shared" si="3"/>
        <v>15886001.34</v>
      </c>
      <c r="H239" s="177">
        <v>15886001.34</v>
      </c>
      <c r="I239" s="128">
        <v>15886001.34</v>
      </c>
      <c r="J239" s="128">
        <v>0</v>
      </c>
      <c r="K239" s="128" t="s">
        <v>3126</v>
      </c>
      <c r="L239" s="130">
        <v>43922</v>
      </c>
      <c r="M239" s="129"/>
      <c r="N239" s="115"/>
      <c r="O239" s="115"/>
      <c r="P239" s="115"/>
    </row>
    <row r="240" spans="1:16" s="137" customFormat="1" ht="13.9" customHeight="1" x14ac:dyDescent="0.25">
      <c r="A240" s="130">
        <v>43922</v>
      </c>
      <c r="B240" s="124">
        <v>21126056</v>
      </c>
      <c r="C240" s="131" t="s">
        <v>910</v>
      </c>
      <c r="D240" s="132" t="s">
        <v>76</v>
      </c>
      <c r="E240" s="133" t="s">
        <v>35</v>
      </c>
      <c r="F240" s="169">
        <v>939263.23</v>
      </c>
      <c r="G240" s="169">
        <f t="shared" si="3"/>
        <v>0</v>
      </c>
      <c r="H240" s="177">
        <v>939263.23</v>
      </c>
      <c r="I240" s="128">
        <v>0</v>
      </c>
      <c r="J240" s="128">
        <v>939263.23</v>
      </c>
      <c r="K240" s="128" t="s">
        <v>3111</v>
      </c>
      <c r="L240" s="130">
        <v>43922</v>
      </c>
      <c r="M240" s="129"/>
      <c r="N240" s="115"/>
      <c r="O240" s="115"/>
      <c r="P240" s="115"/>
    </row>
    <row r="241" spans="1:16" s="137" customFormat="1" ht="13.9" customHeight="1" x14ac:dyDescent="0.25">
      <c r="A241" s="130">
        <v>43952</v>
      </c>
      <c r="B241" s="124">
        <v>20309753</v>
      </c>
      <c r="C241" s="131" t="s">
        <v>3326</v>
      </c>
      <c r="D241" s="132" t="s">
        <v>44</v>
      </c>
      <c r="E241" s="133" t="s">
        <v>7</v>
      </c>
      <c r="F241" s="169">
        <v>189.42000000000002</v>
      </c>
      <c r="G241" s="169">
        <f t="shared" si="3"/>
        <v>0</v>
      </c>
      <c r="H241" s="177">
        <v>189.42</v>
      </c>
      <c r="I241" s="128">
        <v>189.42</v>
      </c>
      <c r="J241" s="128">
        <v>0</v>
      </c>
      <c r="K241" s="128" t="s">
        <v>3111</v>
      </c>
      <c r="L241" s="130">
        <v>43952</v>
      </c>
      <c r="M241" s="129"/>
      <c r="N241" s="115"/>
      <c r="O241" s="115"/>
      <c r="P241" s="115"/>
    </row>
    <row r="242" spans="1:16" s="137" customFormat="1" ht="13.9" customHeight="1" x14ac:dyDescent="0.25">
      <c r="A242" s="130">
        <v>43983</v>
      </c>
      <c r="B242" s="124">
        <v>5133109</v>
      </c>
      <c r="C242" s="131" t="s">
        <v>918</v>
      </c>
      <c r="D242" s="132" t="s">
        <v>27</v>
      </c>
      <c r="E242" s="133" t="s">
        <v>9</v>
      </c>
      <c r="F242" s="169">
        <v>5696887.4900000002</v>
      </c>
      <c r="G242" s="169">
        <f t="shared" si="3"/>
        <v>11387271.960000003</v>
      </c>
      <c r="H242" s="177">
        <v>17084159.450000003</v>
      </c>
      <c r="I242" s="128">
        <v>9341975.6300000008</v>
      </c>
      <c r="J242" s="128">
        <v>7742183.8200000003</v>
      </c>
      <c r="K242" s="128" t="s">
        <v>3111</v>
      </c>
      <c r="L242" s="130">
        <v>43983</v>
      </c>
      <c r="M242" s="129"/>
      <c r="N242" s="115"/>
      <c r="O242" s="115"/>
      <c r="P242" s="115"/>
    </row>
    <row r="243" spans="1:16" s="137" customFormat="1" ht="13.9" customHeight="1" x14ac:dyDescent="0.25">
      <c r="A243" s="130">
        <v>43983</v>
      </c>
      <c r="B243" s="124">
        <v>20243721</v>
      </c>
      <c r="C243" s="131" t="s">
        <v>919</v>
      </c>
      <c r="D243" s="132" t="s">
        <v>27</v>
      </c>
      <c r="E243" s="133" t="s">
        <v>9</v>
      </c>
      <c r="F243" s="169">
        <v>0</v>
      </c>
      <c r="G243" s="169">
        <f t="shared" si="3"/>
        <v>7572056.25</v>
      </c>
      <c r="H243" s="177">
        <v>7572056.25</v>
      </c>
      <c r="I243" s="128">
        <v>0</v>
      </c>
      <c r="J243" s="128">
        <v>7572056.25</v>
      </c>
      <c r="K243" s="128" t="s">
        <v>3126</v>
      </c>
      <c r="L243" s="130">
        <v>43983</v>
      </c>
      <c r="M243" s="129"/>
      <c r="N243" s="115"/>
      <c r="O243" s="115"/>
      <c r="P243" s="115"/>
    </row>
    <row r="244" spans="1:16" s="137" customFormat="1" ht="13.9" customHeight="1" x14ac:dyDescent="0.25">
      <c r="A244" s="130">
        <v>43983</v>
      </c>
      <c r="B244" s="124">
        <v>6503784</v>
      </c>
      <c r="C244" s="131" t="s">
        <v>3327</v>
      </c>
      <c r="D244" s="132" t="s">
        <v>25</v>
      </c>
      <c r="E244" s="133" t="s">
        <v>12</v>
      </c>
      <c r="F244" s="169">
        <v>16</v>
      </c>
      <c r="G244" s="169">
        <f t="shared" si="3"/>
        <v>0</v>
      </c>
      <c r="H244" s="177">
        <v>16</v>
      </c>
      <c r="I244" s="128">
        <v>16</v>
      </c>
      <c r="J244" s="128">
        <v>0</v>
      </c>
      <c r="K244" s="128" t="s">
        <v>3111</v>
      </c>
      <c r="L244" s="130">
        <v>43983</v>
      </c>
      <c r="M244" s="129"/>
      <c r="N244" s="115"/>
      <c r="O244" s="115"/>
      <c r="P244" s="115"/>
    </row>
    <row r="245" spans="1:16" s="137" customFormat="1" ht="13.9" customHeight="1" x14ac:dyDescent="0.25">
      <c r="A245" s="130">
        <v>44044</v>
      </c>
      <c r="B245" s="124">
        <v>20802214</v>
      </c>
      <c r="C245" s="131" t="s">
        <v>1194</v>
      </c>
      <c r="D245" s="132" t="s">
        <v>28</v>
      </c>
      <c r="E245" s="133" t="s">
        <v>16</v>
      </c>
      <c r="F245" s="169">
        <v>0</v>
      </c>
      <c r="G245" s="169">
        <f t="shared" si="3"/>
        <v>3490538.4499999997</v>
      </c>
      <c r="H245" s="177">
        <v>3490538.4499999997</v>
      </c>
      <c r="I245" s="128">
        <v>0.05</v>
      </c>
      <c r="J245" s="128">
        <v>3490538.4</v>
      </c>
      <c r="K245" s="128" t="s">
        <v>3126</v>
      </c>
      <c r="L245" s="130">
        <v>44044</v>
      </c>
      <c r="M245" s="129"/>
      <c r="N245" s="115"/>
      <c r="O245" s="115"/>
      <c r="P245" s="115"/>
    </row>
    <row r="246" spans="1:16" s="137" customFormat="1" ht="13.9" customHeight="1" x14ac:dyDescent="0.25">
      <c r="A246" s="130">
        <v>44075</v>
      </c>
      <c r="B246" s="124">
        <v>5835706</v>
      </c>
      <c r="C246" s="131" t="s">
        <v>1507</v>
      </c>
      <c r="D246" s="132" t="s">
        <v>39</v>
      </c>
      <c r="E246" s="133" t="s">
        <v>14</v>
      </c>
      <c r="F246" s="169">
        <v>70446.850000000006</v>
      </c>
      <c r="G246" s="169">
        <f>+H246-F246</f>
        <v>0</v>
      </c>
      <c r="H246" s="177">
        <v>70446.850000000006</v>
      </c>
      <c r="I246" s="128">
        <v>0</v>
      </c>
      <c r="J246" s="128">
        <v>70446.850000000006</v>
      </c>
      <c r="K246" s="128" t="s">
        <v>3111</v>
      </c>
      <c r="L246" s="130">
        <v>44075</v>
      </c>
      <c r="M246" s="129"/>
      <c r="N246" s="115"/>
      <c r="O246" s="115"/>
      <c r="P246" s="115"/>
    </row>
    <row r="247" spans="1:16" s="137" customFormat="1" ht="13.9" customHeight="1" x14ac:dyDescent="0.25">
      <c r="A247" s="130">
        <v>44075</v>
      </c>
      <c r="B247" s="124">
        <v>16902817</v>
      </c>
      <c r="C247" s="131" t="s">
        <v>1508</v>
      </c>
      <c r="D247" s="132" t="s">
        <v>10</v>
      </c>
      <c r="E247" s="133" t="s">
        <v>7</v>
      </c>
      <c r="F247" s="169">
        <v>1999.53</v>
      </c>
      <c r="G247" s="169">
        <f>+H247-F247</f>
        <v>0</v>
      </c>
      <c r="H247" s="177">
        <v>1999.53</v>
      </c>
      <c r="I247" s="128">
        <v>1999.53</v>
      </c>
      <c r="J247" s="128">
        <v>0</v>
      </c>
      <c r="K247" s="128" t="s">
        <v>3111</v>
      </c>
      <c r="L247" s="130">
        <v>44075</v>
      </c>
      <c r="M247" s="129"/>
      <c r="N247" s="115"/>
      <c r="O247" s="115"/>
      <c r="P247" s="115"/>
    </row>
    <row r="248" spans="1:16" s="137" customFormat="1" ht="13.9" customHeight="1" x14ac:dyDescent="0.25">
      <c r="A248" s="130">
        <v>44075</v>
      </c>
      <c r="B248" s="124">
        <v>2565146</v>
      </c>
      <c r="C248" s="131" t="s">
        <v>3328</v>
      </c>
      <c r="D248" s="132" t="s">
        <v>23</v>
      </c>
      <c r="E248" s="133" t="s">
        <v>9</v>
      </c>
      <c r="F248" s="169">
        <v>20.25</v>
      </c>
      <c r="G248" s="169">
        <f t="shared" ref="G248:G265" si="4">+H248-F248</f>
        <v>0</v>
      </c>
      <c r="H248" s="177">
        <v>20.25</v>
      </c>
      <c r="I248" s="128">
        <v>20.25</v>
      </c>
      <c r="J248" s="128">
        <v>0</v>
      </c>
      <c r="K248" s="128" t="s">
        <v>3111</v>
      </c>
      <c r="L248" s="130">
        <v>44075</v>
      </c>
      <c r="M248" s="129"/>
      <c r="N248" s="115"/>
      <c r="O248" s="115"/>
      <c r="P248" s="115"/>
    </row>
    <row r="249" spans="1:16" s="137" customFormat="1" ht="13.9" customHeight="1" x14ac:dyDescent="0.25">
      <c r="A249" s="130">
        <v>44075</v>
      </c>
      <c r="B249" s="124">
        <v>5516111</v>
      </c>
      <c r="C249" s="131" t="s">
        <v>3329</v>
      </c>
      <c r="D249" s="132" t="s">
        <v>23</v>
      </c>
      <c r="E249" s="133" t="s">
        <v>9</v>
      </c>
      <c r="F249" s="169">
        <v>12.48</v>
      </c>
      <c r="G249" s="169">
        <f t="shared" si="4"/>
        <v>0</v>
      </c>
      <c r="H249" s="177">
        <v>12.48</v>
      </c>
      <c r="I249" s="128">
        <v>12.48</v>
      </c>
      <c r="J249" s="128">
        <v>0</v>
      </c>
      <c r="K249" s="128" t="s">
        <v>3111</v>
      </c>
      <c r="L249" s="130">
        <v>44075</v>
      </c>
      <c r="M249" s="129"/>
      <c r="N249" s="115"/>
      <c r="O249" s="115"/>
      <c r="P249" s="115"/>
    </row>
    <row r="250" spans="1:16" s="137" customFormat="1" ht="13.9" customHeight="1" x14ac:dyDescent="0.25">
      <c r="A250" s="130">
        <v>44075</v>
      </c>
      <c r="B250" s="124">
        <v>6821165</v>
      </c>
      <c r="C250" s="131" t="s">
        <v>3330</v>
      </c>
      <c r="D250" s="132" t="s">
        <v>33</v>
      </c>
      <c r="E250" s="133" t="s">
        <v>12</v>
      </c>
      <c r="F250" s="169">
        <v>10.14</v>
      </c>
      <c r="G250" s="169">
        <f t="shared" si="4"/>
        <v>0</v>
      </c>
      <c r="H250" s="177">
        <v>10.14</v>
      </c>
      <c r="I250" s="128">
        <v>10.14</v>
      </c>
      <c r="J250" s="128">
        <v>0</v>
      </c>
      <c r="K250" s="128" t="s">
        <v>3111</v>
      </c>
      <c r="L250" s="130">
        <v>44075</v>
      </c>
      <c r="M250" s="129"/>
      <c r="N250" s="115"/>
      <c r="O250" s="115"/>
      <c r="P250" s="115"/>
    </row>
    <row r="251" spans="1:16" s="137" customFormat="1" ht="13.9" customHeight="1" x14ac:dyDescent="0.25">
      <c r="A251" s="130">
        <v>44075</v>
      </c>
      <c r="B251" s="124">
        <v>15174505</v>
      </c>
      <c r="C251" s="131" t="s">
        <v>3331</v>
      </c>
      <c r="D251" s="132" t="s">
        <v>17</v>
      </c>
      <c r="E251" s="133" t="s">
        <v>18</v>
      </c>
      <c r="F251" s="169">
        <v>18.89</v>
      </c>
      <c r="G251" s="169">
        <f t="shared" si="4"/>
        <v>0</v>
      </c>
      <c r="H251" s="177">
        <v>18.89</v>
      </c>
      <c r="I251" s="128">
        <v>0</v>
      </c>
      <c r="J251" s="128">
        <v>18.89</v>
      </c>
      <c r="K251" s="128" t="s">
        <v>3111</v>
      </c>
      <c r="L251" s="130">
        <v>44075</v>
      </c>
      <c r="M251" s="129"/>
      <c r="N251" s="115"/>
      <c r="O251" s="115"/>
      <c r="P251" s="115"/>
    </row>
    <row r="252" spans="1:16" s="137" customFormat="1" ht="13.9" customHeight="1" x14ac:dyDescent="0.25">
      <c r="A252" s="130">
        <v>44075</v>
      </c>
      <c r="B252" s="124">
        <v>18302247</v>
      </c>
      <c r="C252" s="131" t="s">
        <v>3332</v>
      </c>
      <c r="D252" s="132" t="s">
        <v>23</v>
      </c>
      <c r="E252" s="133" t="s">
        <v>9</v>
      </c>
      <c r="F252" s="169">
        <v>11.68</v>
      </c>
      <c r="G252" s="169">
        <f t="shared" si="4"/>
        <v>0</v>
      </c>
      <c r="H252" s="177">
        <v>11.68</v>
      </c>
      <c r="I252" s="128">
        <v>11.68</v>
      </c>
      <c r="J252" s="128">
        <v>0</v>
      </c>
      <c r="K252" s="128" t="s">
        <v>3111</v>
      </c>
      <c r="L252" s="130">
        <v>44075</v>
      </c>
      <c r="M252" s="129"/>
      <c r="N252" s="115"/>
      <c r="O252" s="115"/>
      <c r="P252" s="115"/>
    </row>
    <row r="253" spans="1:16" s="137" customFormat="1" ht="13.9" customHeight="1" x14ac:dyDescent="0.25">
      <c r="A253" s="130">
        <v>44105</v>
      </c>
      <c r="B253" s="124">
        <v>17558239</v>
      </c>
      <c r="C253" s="131" t="s">
        <v>2795</v>
      </c>
      <c r="D253" s="132" t="s">
        <v>24</v>
      </c>
      <c r="E253" s="133" t="s">
        <v>9</v>
      </c>
      <c r="F253" s="169">
        <v>86995843.079999998</v>
      </c>
      <c r="G253" s="169">
        <f t="shared" si="4"/>
        <v>5322450.349999994</v>
      </c>
      <c r="H253" s="177">
        <v>92318293.429999992</v>
      </c>
      <c r="I253" s="128">
        <v>0</v>
      </c>
      <c r="J253" s="128">
        <v>92318293.429999992</v>
      </c>
      <c r="K253" s="128" t="s">
        <v>3111</v>
      </c>
      <c r="L253" s="130">
        <v>44105</v>
      </c>
      <c r="M253" s="129"/>
      <c r="N253" s="115"/>
      <c r="O253" s="115"/>
      <c r="P253" s="115"/>
    </row>
    <row r="254" spans="1:16" s="137" customFormat="1" ht="13.9" customHeight="1" x14ac:dyDescent="0.25">
      <c r="A254" s="130">
        <v>44105</v>
      </c>
      <c r="B254" s="124">
        <v>7551868</v>
      </c>
      <c r="C254" s="131" t="s">
        <v>2796</v>
      </c>
      <c r="D254" s="132" t="s">
        <v>25</v>
      </c>
      <c r="E254" s="133" t="s">
        <v>12</v>
      </c>
      <c r="F254" s="169">
        <v>0</v>
      </c>
      <c r="G254" s="169">
        <f t="shared" si="4"/>
        <v>22434946.610000003</v>
      </c>
      <c r="H254" s="177">
        <v>22434946.610000003</v>
      </c>
      <c r="I254" s="128">
        <v>22434946.610000003</v>
      </c>
      <c r="J254" s="128">
        <v>0</v>
      </c>
      <c r="K254" s="128" t="s">
        <v>3126</v>
      </c>
      <c r="L254" s="130">
        <v>44105</v>
      </c>
      <c r="M254" s="129"/>
      <c r="N254" s="115"/>
      <c r="O254" s="115"/>
      <c r="P254" s="115"/>
    </row>
    <row r="255" spans="1:16" s="137" customFormat="1" ht="13.9" customHeight="1" x14ac:dyDescent="0.25">
      <c r="A255" s="130">
        <v>44105</v>
      </c>
      <c r="B255" s="124">
        <v>6002539</v>
      </c>
      <c r="C255" s="131" t="s">
        <v>2797</v>
      </c>
      <c r="D255" s="132" t="s">
        <v>23</v>
      </c>
      <c r="E255" s="133" t="s">
        <v>9</v>
      </c>
      <c r="F255" s="169">
        <v>0</v>
      </c>
      <c r="G255" s="169">
        <f t="shared" si="4"/>
        <v>1.02</v>
      </c>
      <c r="H255" s="177">
        <v>1.02</v>
      </c>
      <c r="I255" s="128">
        <v>1.02</v>
      </c>
      <c r="J255" s="128">
        <v>0</v>
      </c>
      <c r="K255" s="128" t="s">
        <v>3126</v>
      </c>
      <c r="L255" s="130">
        <v>44105</v>
      </c>
      <c r="M255" s="129"/>
      <c r="N255" s="115"/>
      <c r="O255" s="115"/>
      <c r="P255" s="115"/>
    </row>
    <row r="256" spans="1:16" s="137" customFormat="1" ht="13.9" customHeight="1" x14ac:dyDescent="0.25">
      <c r="A256" s="130">
        <v>44105</v>
      </c>
      <c r="B256" s="124">
        <v>23593706</v>
      </c>
      <c r="C256" s="131" t="s">
        <v>2798</v>
      </c>
      <c r="D256" s="132" t="s">
        <v>40</v>
      </c>
      <c r="E256" s="133" t="s">
        <v>14</v>
      </c>
      <c r="F256" s="169">
        <v>493905.67</v>
      </c>
      <c r="G256" s="169">
        <v>1494897.6800000002</v>
      </c>
      <c r="H256" s="177">
        <v>1512051.2999999998</v>
      </c>
      <c r="I256" s="128">
        <v>0</v>
      </c>
      <c r="J256" s="128">
        <v>1512051.2999999998</v>
      </c>
      <c r="K256" s="128" t="s">
        <v>3111</v>
      </c>
      <c r="L256" s="130">
        <v>44105</v>
      </c>
      <c r="M256" s="129"/>
      <c r="N256" s="115"/>
      <c r="O256" s="115"/>
      <c r="P256" s="115"/>
    </row>
    <row r="257" spans="1:16" s="137" customFormat="1" ht="13.9" customHeight="1" x14ac:dyDescent="0.25">
      <c r="A257" s="130">
        <v>44105</v>
      </c>
      <c r="B257" s="124">
        <v>20525258</v>
      </c>
      <c r="C257" s="131" t="s">
        <v>2799</v>
      </c>
      <c r="D257" s="132" t="s">
        <v>23</v>
      </c>
      <c r="E257" s="133" t="s">
        <v>9</v>
      </c>
      <c r="F257" s="169">
        <v>908002.02</v>
      </c>
      <c r="G257" s="169">
        <f>+H257-F257</f>
        <v>0</v>
      </c>
      <c r="H257" s="177">
        <v>908002.02</v>
      </c>
      <c r="I257" s="128">
        <v>908002.02</v>
      </c>
      <c r="J257" s="128">
        <v>0</v>
      </c>
      <c r="K257" s="128" t="s">
        <v>3111</v>
      </c>
      <c r="L257" s="130">
        <v>44105</v>
      </c>
      <c r="M257" s="129"/>
      <c r="N257" s="115"/>
      <c r="O257" s="115"/>
      <c r="P257" s="115"/>
    </row>
    <row r="258" spans="1:16" s="137" customFormat="1" ht="13.9" customHeight="1" x14ac:dyDescent="0.25">
      <c r="A258" s="130">
        <v>44105</v>
      </c>
      <c r="B258" s="124">
        <v>15157023</v>
      </c>
      <c r="C258" s="131" t="s">
        <v>853</v>
      </c>
      <c r="D258" s="132" t="s">
        <v>44</v>
      </c>
      <c r="E258" s="133" t="s">
        <v>7</v>
      </c>
      <c r="F258" s="169">
        <v>764237.78</v>
      </c>
      <c r="G258" s="169">
        <f>+H258-F258</f>
        <v>0</v>
      </c>
      <c r="H258" s="177">
        <v>764237.78</v>
      </c>
      <c r="I258" s="128">
        <v>764237.78</v>
      </c>
      <c r="J258" s="128">
        <v>0</v>
      </c>
      <c r="K258" s="128" t="s">
        <v>3111</v>
      </c>
      <c r="L258" s="130">
        <v>44105</v>
      </c>
      <c r="M258" s="129"/>
      <c r="N258" s="115"/>
      <c r="O258" s="115"/>
      <c r="P258" s="115"/>
    </row>
    <row r="259" spans="1:16" s="137" customFormat="1" ht="13.9" customHeight="1" x14ac:dyDescent="0.25">
      <c r="A259" s="130">
        <v>44105</v>
      </c>
      <c r="B259" s="124">
        <v>23012943</v>
      </c>
      <c r="C259" s="131" t="s">
        <v>2800</v>
      </c>
      <c r="D259" s="132" t="s">
        <v>11</v>
      </c>
      <c r="E259" s="133" t="s">
        <v>12</v>
      </c>
      <c r="F259" s="169">
        <v>457198.15</v>
      </c>
      <c r="G259" s="169">
        <f t="shared" si="4"/>
        <v>0</v>
      </c>
      <c r="H259" s="177">
        <v>457198.15</v>
      </c>
      <c r="I259" s="128">
        <v>305542.7</v>
      </c>
      <c r="J259" s="128">
        <v>151655.45000000001</v>
      </c>
      <c r="K259" s="128" t="s">
        <v>3111</v>
      </c>
      <c r="L259" s="130">
        <v>44105</v>
      </c>
      <c r="M259" s="129"/>
      <c r="N259" s="115"/>
      <c r="O259" s="115"/>
      <c r="P259" s="115"/>
    </row>
    <row r="260" spans="1:16" s="137" customFormat="1" ht="13.9" customHeight="1" x14ac:dyDescent="0.25">
      <c r="A260" s="130">
        <v>44105</v>
      </c>
      <c r="B260" s="124">
        <v>16891826</v>
      </c>
      <c r="C260" s="131" t="s">
        <v>2801</v>
      </c>
      <c r="D260" s="132" t="s">
        <v>21</v>
      </c>
      <c r="E260" s="133" t="s">
        <v>22</v>
      </c>
      <c r="F260" s="169">
        <v>0</v>
      </c>
      <c r="G260" s="169">
        <f t="shared" si="4"/>
        <v>189569.36</v>
      </c>
      <c r="H260" s="177">
        <v>189569.36</v>
      </c>
      <c r="I260" s="128">
        <v>189569.36</v>
      </c>
      <c r="J260" s="128">
        <v>0</v>
      </c>
      <c r="K260" s="128" t="s">
        <v>3111</v>
      </c>
      <c r="L260" s="130">
        <v>44105</v>
      </c>
      <c r="M260" s="129"/>
      <c r="N260" s="115"/>
      <c r="O260" s="115"/>
      <c r="P260" s="115"/>
    </row>
    <row r="261" spans="1:16" s="137" customFormat="1" ht="13.9" customHeight="1" x14ac:dyDescent="0.25">
      <c r="A261" s="130">
        <v>44136</v>
      </c>
      <c r="B261" s="124">
        <v>15584616</v>
      </c>
      <c r="C261" s="131" t="s">
        <v>2944</v>
      </c>
      <c r="D261" s="132" t="s">
        <v>15</v>
      </c>
      <c r="E261" s="133" t="s">
        <v>16</v>
      </c>
      <c r="F261" s="169">
        <v>3168591.28</v>
      </c>
      <c r="G261" s="169">
        <f t="shared" si="4"/>
        <v>8601113.0600000005</v>
      </c>
      <c r="H261" s="177">
        <v>11769704.34</v>
      </c>
      <c r="I261" s="128">
        <v>11769704.34</v>
      </c>
      <c r="J261" s="128">
        <v>0</v>
      </c>
      <c r="K261" s="128" t="s">
        <v>3111</v>
      </c>
      <c r="L261" s="130">
        <v>44136</v>
      </c>
      <c r="M261" s="129"/>
      <c r="N261" s="115"/>
      <c r="O261" s="115"/>
      <c r="P261" s="115"/>
    </row>
    <row r="262" spans="1:16" s="137" customFormat="1" ht="13.9" customHeight="1" x14ac:dyDescent="0.25">
      <c r="A262" s="130">
        <v>44136</v>
      </c>
      <c r="B262" s="124">
        <v>18368412</v>
      </c>
      <c r="C262" s="131" t="s">
        <v>2945</v>
      </c>
      <c r="D262" s="132" t="s">
        <v>21</v>
      </c>
      <c r="E262" s="133" t="s">
        <v>22</v>
      </c>
      <c r="F262" s="169">
        <v>6337487.0599999996</v>
      </c>
      <c r="G262" s="169">
        <f t="shared" si="4"/>
        <v>603418.20000000019</v>
      </c>
      <c r="H262" s="177">
        <v>6940905.2599999998</v>
      </c>
      <c r="I262" s="128">
        <v>6940905.2599999998</v>
      </c>
      <c r="J262" s="128">
        <v>0</v>
      </c>
      <c r="K262" s="128" t="s">
        <v>3111</v>
      </c>
      <c r="L262" s="130">
        <v>44136</v>
      </c>
      <c r="M262" s="129"/>
      <c r="N262" s="115"/>
      <c r="O262" s="115"/>
      <c r="P262" s="115"/>
    </row>
    <row r="263" spans="1:16" s="137" customFormat="1" ht="13.9" customHeight="1" x14ac:dyDescent="0.25">
      <c r="A263" s="130">
        <v>44136</v>
      </c>
      <c r="B263" s="124">
        <v>8677056</v>
      </c>
      <c r="C263" s="131" t="s">
        <v>2946</v>
      </c>
      <c r="D263" s="132" t="s">
        <v>23</v>
      </c>
      <c r="E263" s="133" t="s">
        <v>9</v>
      </c>
      <c r="F263" s="169">
        <v>3965966.13</v>
      </c>
      <c r="G263" s="169">
        <f>+H263-F263</f>
        <v>1457583.4699999997</v>
      </c>
      <c r="H263" s="177">
        <v>5423549.5999999996</v>
      </c>
      <c r="I263" s="128">
        <v>5423549.5999999996</v>
      </c>
      <c r="J263" s="128">
        <v>0</v>
      </c>
      <c r="K263" s="128" t="s">
        <v>3111</v>
      </c>
      <c r="L263" s="130">
        <v>44136</v>
      </c>
      <c r="M263" s="129"/>
      <c r="N263" s="115"/>
      <c r="O263" s="115"/>
      <c r="P263" s="115"/>
    </row>
    <row r="264" spans="1:16" s="137" customFormat="1" ht="13.9" customHeight="1" x14ac:dyDescent="0.25">
      <c r="A264" s="130">
        <v>44136</v>
      </c>
      <c r="B264" s="124">
        <v>21163765</v>
      </c>
      <c r="C264" s="131" t="s">
        <v>2947</v>
      </c>
      <c r="D264" s="132" t="s">
        <v>21</v>
      </c>
      <c r="E264" s="133" t="s">
        <v>22</v>
      </c>
      <c r="F264" s="169">
        <v>3103232.14</v>
      </c>
      <c r="G264" s="169">
        <f t="shared" si="4"/>
        <v>2339402.1800000002</v>
      </c>
      <c r="H264" s="177">
        <v>5442634.3200000003</v>
      </c>
      <c r="I264" s="128">
        <v>5442634.3200000003</v>
      </c>
      <c r="J264" s="128">
        <v>0</v>
      </c>
      <c r="K264" s="128" t="s">
        <v>3111</v>
      </c>
      <c r="L264" s="130">
        <v>44136</v>
      </c>
      <c r="M264" s="129"/>
      <c r="N264" s="115"/>
      <c r="O264" s="115"/>
      <c r="P264" s="115"/>
    </row>
    <row r="265" spans="1:16" s="137" customFormat="1" ht="13.9" customHeight="1" x14ac:dyDescent="0.25">
      <c r="A265" s="130">
        <v>44136</v>
      </c>
      <c r="B265" s="124">
        <v>15945184</v>
      </c>
      <c r="C265" s="131" t="s">
        <v>2948</v>
      </c>
      <c r="D265" s="132" t="s">
        <v>30</v>
      </c>
      <c r="E265" s="133" t="s">
        <v>18</v>
      </c>
      <c r="F265" s="169">
        <v>2611860.11</v>
      </c>
      <c r="G265" s="169">
        <f t="shared" si="4"/>
        <v>0</v>
      </c>
      <c r="H265" s="177">
        <v>2611860.11</v>
      </c>
      <c r="I265" s="128">
        <v>2611860.11</v>
      </c>
      <c r="J265" s="128">
        <v>0</v>
      </c>
      <c r="K265" s="128" t="s">
        <v>3111</v>
      </c>
      <c r="L265" s="130">
        <v>44136</v>
      </c>
      <c r="M265" s="129"/>
      <c r="N265" s="115"/>
      <c r="O265" s="115"/>
      <c r="P265" s="115"/>
    </row>
    <row r="266" spans="1:16" s="137" customFormat="1" ht="13.9" customHeight="1" x14ac:dyDescent="0.25">
      <c r="A266" s="130">
        <v>44136</v>
      </c>
      <c r="B266" s="124">
        <v>17443127</v>
      </c>
      <c r="C266" s="131" t="s">
        <v>3333</v>
      </c>
      <c r="D266" s="132" t="s">
        <v>11</v>
      </c>
      <c r="E266" s="133" t="s">
        <v>12</v>
      </c>
      <c r="F266" s="169">
        <v>0</v>
      </c>
      <c r="G266" s="169">
        <f>+H266-F266</f>
        <v>23.84</v>
      </c>
      <c r="H266" s="177">
        <v>23.84</v>
      </c>
      <c r="I266" s="128">
        <v>0</v>
      </c>
      <c r="J266" s="128">
        <v>23.84</v>
      </c>
      <c r="K266" s="128" t="s">
        <v>3334</v>
      </c>
      <c r="L266" s="130">
        <v>44136</v>
      </c>
      <c r="M266" s="129"/>
      <c r="N266" s="115"/>
      <c r="O266" s="115"/>
      <c r="P266" s="115"/>
    </row>
    <row r="267" spans="1:16" s="137" customFormat="1" ht="13.9" customHeight="1" x14ac:dyDescent="0.25">
      <c r="A267" s="130">
        <v>44166</v>
      </c>
      <c r="B267" s="124">
        <v>18747650</v>
      </c>
      <c r="C267" s="131" t="s">
        <v>3036</v>
      </c>
      <c r="D267" s="132" t="s">
        <v>23</v>
      </c>
      <c r="E267" s="133" t="s">
        <v>9</v>
      </c>
      <c r="F267" s="169">
        <v>4380171</v>
      </c>
      <c r="G267" s="169">
        <f>+H267-F267</f>
        <v>1676843.8399999989</v>
      </c>
      <c r="H267" s="177">
        <v>6057014.8399999989</v>
      </c>
      <c r="I267" s="128">
        <v>6057014.8399999989</v>
      </c>
      <c r="J267" s="128">
        <v>0</v>
      </c>
      <c r="K267" s="128" t="s">
        <v>3111</v>
      </c>
      <c r="L267" s="130">
        <v>44166</v>
      </c>
      <c r="M267" s="129"/>
      <c r="N267" s="115"/>
      <c r="O267" s="115"/>
      <c r="P267" s="115"/>
    </row>
    <row r="268" spans="1:16" s="137" customFormat="1" ht="13.9" customHeight="1" x14ac:dyDescent="0.25">
      <c r="A268" s="130">
        <v>44166</v>
      </c>
      <c r="B268" s="124">
        <v>13254037</v>
      </c>
      <c r="C268" s="131" t="s">
        <v>3037</v>
      </c>
      <c r="D268" s="132" t="s">
        <v>24</v>
      </c>
      <c r="E268" s="133" t="s">
        <v>9</v>
      </c>
      <c r="F268" s="169">
        <v>0</v>
      </c>
      <c r="G268" s="169">
        <f>+H268-F268</f>
        <v>5553700.5899999999</v>
      </c>
      <c r="H268" s="177">
        <v>5553700.5899999999</v>
      </c>
      <c r="I268" s="128">
        <v>0</v>
      </c>
      <c r="J268" s="128">
        <v>5553700.5899999999</v>
      </c>
      <c r="K268" s="128" t="s">
        <v>3334</v>
      </c>
      <c r="L268" s="130">
        <v>44166</v>
      </c>
      <c r="M268" s="129"/>
      <c r="N268" s="115"/>
      <c r="O268" s="115"/>
      <c r="P268" s="115"/>
    </row>
    <row r="269" spans="1:16" s="137" customFormat="1" ht="13.9" customHeight="1" x14ac:dyDescent="0.25">
      <c r="A269" s="130">
        <v>44166</v>
      </c>
      <c r="B269" s="124">
        <v>18596699</v>
      </c>
      <c r="C269" s="131" t="s">
        <v>3038</v>
      </c>
      <c r="D269" s="132" t="s">
        <v>42</v>
      </c>
      <c r="E269" s="133" t="s">
        <v>7</v>
      </c>
      <c r="F269" s="169">
        <v>606899.66</v>
      </c>
      <c r="G269" s="169">
        <f>+H269-F269</f>
        <v>2.3399999999674037</v>
      </c>
      <c r="H269" s="177">
        <v>606902</v>
      </c>
      <c r="I269" s="128">
        <v>2.34</v>
      </c>
      <c r="J269" s="128">
        <v>606899.66</v>
      </c>
      <c r="K269" s="128" t="s">
        <v>3111</v>
      </c>
      <c r="L269" s="130">
        <v>44166</v>
      </c>
      <c r="M269" s="129"/>
      <c r="N269" s="115"/>
      <c r="O269" s="115"/>
      <c r="P269" s="115"/>
    </row>
    <row r="270" spans="1:16" s="137" customFormat="1" ht="13.9" customHeight="1" x14ac:dyDescent="0.25">
      <c r="A270" s="130">
        <v>44166</v>
      </c>
      <c r="B270" s="124">
        <v>12303355</v>
      </c>
      <c r="C270" s="131" t="s">
        <v>3039</v>
      </c>
      <c r="D270" s="132" t="s">
        <v>25</v>
      </c>
      <c r="E270" s="133" t="s">
        <v>12</v>
      </c>
      <c r="F270" s="169">
        <v>0</v>
      </c>
      <c r="G270" s="169">
        <f t="shared" ref="G270" si="5">+H270-F270</f>
        <v>66946.45</v>
      </c>
      <c r="H270" s="177">
        <v>66946.45</v>
      </c>
      <c r="I270" s="128">
        <v>66946.45</v>
      </c>
      <c r="J270" s="128">
        <v>0</v>
      </c>
      <c r="K270" s="128" t="s">
        <v>3126</v>
      </c>
      <c r="L270" s="130">
        <v>44166</v>
      </c>
      <c r="M270" s="129"/>
      <c r="N270" s="115"/>
      <c r="O270" s="115"/>
      <c r="P270" s="115"/>
    </row>
    <row r="271" spans="1:16" x14ac:dyDescent="0.25">
      <c r="A271" s="142"/>
      <c r="B271" s="142"/>
      <c r="C271" s="125"/>
      <c r="D271" s="143"/>
      <c r="E271" s="144"/>
      <c r="F271" s="175"/>
      <c r="G271" s="170"/>
      <c r="H271" s="177"/>
      <c r="I271" s="145"/>
      <c r="J271" s="145"/>
      <c r="K271" s="146"/>
      <c r="L271" s="146"/>
      <c r="M271" s="147"/>
    </row>
    <row r="272" spans="1:16" ht="12.75" x14ac:dyDescent="0.2">
      <c r="A272" s="148"/>
      <c r="B272" s="149"/>
      <c r="C272" s="148" t="s">
        <v>3335</v>
      </c>
      <c r="D272" s="150">
        <f>D1</f>
        <v>44166</v>
      </c>
      <c r="E272" s="151" t="s">
        <v>46</v>
      </c>
      <c r="F272" s="171">
        <f>SUBTOTAL(9,F5:F271)</f>
        <v>1715292645.4200006</v>
      </c>
      <c r="G272" s="171">
        <f>SUBTOTAL(9,G5:G271)</f>
        <v>161285226.57999995</v>
      </c>
      <c r="H272" s="171">
        <f>SUBTOTAL(9,H5:H271)</f>
        <v>1876101119.9499991</v>
      </c>
      <c r="I272" s="152">
        <f>SUBTOTAL(9,I5:I271)</f>
        <v>1466304345.3399982</v>
      </c>
      <c r="J272" s="152">
        <f>SUBTOTAL(9,J5:J271)</f>
        <v>409796774.61000001</v>
      </c>
      <c r="K272" s="152"/>
      <c r="L272" s="152"/>
      <c r="M272" s="153">
        <f>SUM(M5:M271)</f>
        <v>0</v>
      </c>
    </row>
    <row r="273" spans="1:18" ht="12.75" x14ac:dyDescent="0.2">
      <c r="A273" s="154"/>
      <c r="B273" s="155"/>
      <c r="C273" s="154" t="s">
        <v>3335</v>
      </c>
      <c r="D273" s="156">
        <v>44136</v>
      </c>
      <c r="E273" s="157" t="s">
        <v>46</v>
      </c>
      <c r="F273" s="172">
        <v>1828885469.3599997</v>
      </c>
      <c r="G273" s="172">
        <v>281710333.67000008</v>
      </c>
      <c r="H273" s="172">
        <v>2110604257.5999999</v>
      </c>
      <c r="I273" s="158">
        <v>1685211684.0200016</v>
      </c>
      <c r="J273" s="158">
        <v>425392573.58000004</v>
      </c>
      <c r="K273" s="158"/>
      <c r="L273" s="158"/>
      <c r="M273" s="158"/>
    </row>
    <row r="274" spans="1:18" ht="12.75" x14ac:dyDescent="0.2">
      <c r="A274" s="159"/>
      <c r="B274" s="160"/>
      <c r="C274" s="159" t="s">
        <v>3336</v>
      </c>
      <c r="D274" s="161">
        <f>D1</f>
        <v>44166</v>
      </c>
      <c r="E274" s="162" t="s">
        <v>46</v>
      </c>
      <c r="F274" s="173">
        <f>F272-F273</f>
        <v>-113592823.9399991</v>
      </c>
      <c r="G274" s="173">
        <f>G272-G273</f>
        <v>-120425107.09000012</v>
      </c>
      <c r="H274" s="173">
        <f>H272-H273</f>
        <v>-234503137.65000081</v>
      </c>
      <c r="I274" s="163">
        <f>I272-I273</f>
        <v>-218907338.6800034</v>
      </c>
      <c r="J274" s="163">
        <f>J272-J273</f>
        <v>-15595798.970000029</v>
      </c>
      <c r="K274" s="164"/>
      <c r="L274" s="164"/>
      <c r="M274" s="164"/>
    </row>
    <row r="277" spans="1:18" s="115" customFormat="1" x14ac:dyDescent="0.25">
      <c r="A277" s="110"/>
      <c r="B277" s="110"/>
      <c r="C277" s="110"/>
      <c r="D277" s="110"/>
      <c r="E277" s="110"/>
      <c r="F277" s="174"/>
      <c r="G277" s="174"/>
      <c r="H277" s="178"/>
      <c r="I277" s="165"/>
      <c r="J277" s="165"/>
      <c r="K277" s="165"/>
      <c r="L277" s="165"/>
      <c r="M277" s="110"/>
      <c r="Q277" s="110"/>
      <c r="R277" s="110"/>
    </row>
    <row r="278" spans="1:18" s="115" customFormat="1" ht="12.75" x14ac:dyDescent="0.2">
      <c r="A278" s="110"/>
      <c r="B278" s="110"/>
      <c r="C278" s="110"/>
      <c r="D278" s="116"/>
      <c r="E278" s="110"/>
      <c r="F278" s="174"/>
      <c r="G278" s="174"/>
      <c r="H278" s="174"/>
      <c r="I278" s="110"/>
      <c r="J278" s="110"/>
      <c r="K278" s="110"/>
      <c r="L278" s="110"/>
      <c r="M278" s="110"/>
    </row>
    <row r="279" spans="1:18" s="115" customFormat="1" ht="12.75" x14ac:dyDescent="0.2">
      <c r="A279" s="110"/>
      <c r="B279" s="110"/>
      <c r="C279" s="110"/>
      <c r="D279" s="116"/>
      <c r="E279" s="110"/>
      <c r="F279" s="174"/>
      <c r="G279" s="174"/>
      <c r="H279" s="174"/>
      <c r="I279" s="110"/>
      <c r="J279" s="110"/>
      <c r="K279" s="110"/>
      <c r="L279" s="110"/>
      <c r="M279" s="110"/>
    </row>
    <row r="280" spans="1:18" s="115" customFormat="1" ht="12.75" x14ac:dyDescent="0.2">
      <c r="A280" s="110"/>
      <c r="B280" s="110"/>
      <c r="C280" s="110"/>
      <c r="D280" s="116"/>
      <c r="E280" s="110"/>
      <c r="F280" s="174"/>
      <c r="G280" s="174"/>
      <c r="H280" s="174"/>
      <c r="I280" s="110"/>
      <c r="J280" s="110"/>
      <c r="K280" s="110"/>
      <c r="L280" s="110"/>
      <c r="M280" s="110"/>
    </row>
    <row r="281" spans="1:18" s="115" customFormat="1" ht="12.75" x14ac:dyDescent="0.2">
      <c r="A281" s="110"/>
      <c r="B281" s="110"/>
      <c r="C281" s="110"/>
      <c r="D281" s="116"/>
      <c r="E281" s="110"/>
      <c r="F281" s="174"/>
      <c r="G281" s="174"/>
      <c r="H281" s="174"/>
      <c r="I281" s="110"/>
      <c r="J281" s="110"/>
      <c r="K281" s="110"/>
      <c r="L281" s="110"/>
      <c r="M281" s="110"/>
    </row>
  </sheetData>
  <autoFilter ref="A4:M270"/>
  <mergeCells count="1">
    <mergeCell ref="I3:J3"/>
  </mergeCells>
  <conditionalFormatting sqref="B177:B179 B175 B109:B173">
    <cfRule type="duplicateValues" dxfId="5" priority="2"/>
  </conditionalFormatting>
  <conditionalFormatting sqref="B213:B214">
    <cfRule type="duplicateValues" dxfId="4" priority="1"/>
  </conditionalFormatting>
  <conditionalFormatting sqref="B108">
    <cfRule type="duplicateValues" dxfId="3" priority="3"/>
  </conditionalFormatting>
  <conditionalFormatting sqref="B212 B261:B270">
    <cfRule type="duplicateValues" dxfId="2" priority="4"/>
  </conditionalFormatting>
  <conditionalFormatting sqref="B176 B174 B180:B211">
    <cfRule type="duplicateValues" dxfId="1" priority="5"/>
  </conditionalFormatting>
  <conditionalFormatting sqref="B215:B260">
    <cfRule type="duplicateValues" dxfId="0" priority="6"/>
  </conditionalFormatting>
  <pageMargins left="0.7" right="0.7" top="0.75" bottom="0.75" header="0.3" footer="0.3"/>
  <pageSetup paperSize="9"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7"/>
  <sheetViews>
    <sheetView workbookViewId="0">
      <pane ySplit="2" topLeftCell="A3" activePane="bottomLeft" state="frozen"/>
      <selection pane="bottomLeft" activeCell="A2" sqref="A2"/>
    </sheetView>
  </sheetViews>
  <sheetFormatPr defaultColWidth="8.85546875" defaultRowHeight="12" x14ac:dyDescent="0.2"/>
  <cols>
    <col min="1" max="1" width="9" style="8" bestFit="1" customWidth="1"/>
    <col min="2" max="2" width="28.5703125" style="8" bestFit="1" customWidth="1"/>
    <col min="3" max="3" width="12.85546875" style="18" bestFit="1" customWidth="1"/>
    <col min="4" max="4" width="9.140625" style="18" bestFit="1" customWidth="1"/>
    <col min="5" max="7" width="12.42578125" style="8" customWidth="1"/>
    <col min="8" max="8" width="9" style="8" bestFit="1" customWidth="1"/>
    <col min="9" max="9" width="0" style="8" hidden="1" customWidth="1"/>
    <col min="10" max="16384" width="8.85546875" style="8"/>
  </cols>
  <sheetData>
    <row r="1" spans="1:10" x14ac:dyDescent="0.2">
      <c r="E1" s="92"/>
      <c r="F1" s="193" t="s">
        <v>157</v>
      </c>
      <c r="G1" s="194"/>
    </row>
    <row r="2" spans="1:10" ht="27.6" customHeight="1" x14ac:dyDescent="0.2">
      <c r="A2" s="10" t="s">
        <v>1</v>
      </c>
      <c r="B2" s="10" t="s">
        <v>2</v>
      </c>
      <c r="C2" s="11" t="s">
        <v>3</v>
      </c>
      <c r="D2" s="11" t="s">
        <v>4</v>
      </c>
      <c r="E2" s="93" t="s">
        <v>156</v>
      </c>
      <c r="F2" s="94" t="s">
        <v>158</v>
      </c>
      <c r="G2" s="94" t="s">
        <v>159</v>
      </c>
      <c r="H2" s="13" t="s">
        <v>77</v>
      </c>
      <c r="I2" s="14" t="s">
        <v>78</v>
      </c>
    </row>
    <row r="3" spans="1:10" s="64" customFormat="1" x14ac:dyDescent="0.2">
      <c r="A3" s="63">
        <v>24404400</v>
      </c>
      <c r="B3" s="15" t="s">
        <v>160</v>
      </c>
      <c r="C3" s="15" t="s">
        <v>31</v>
      </c>
      <c r="D3" s="15" t="s">
        <v>22</v>
      </c>
      <c r="E3" s="105">
        <v>2266820.59</v>
      </c>
      <c r="F3" s="105">
        <v>2266820.59</v>
      </c>
      <c r="G3" s="105">
        <v>0</v>
      </c>
      <c r="H3" s="65">
        <v>43841</v>
      </c>
      <c r="I3" s="66"/>
    </row>
    <row r="4" spans="1:10" s="64" customFormat="1" ht="24" x14ac:dyDescent="0.2">
      <c r="A4" s="63">
        <v>14912879</v>
      </c>
      <c r="B4" s="15" t="s">
        <v>161</v>
      </c>
      <c r="C4" s="15" t="s">
        <v>20</v>
      </c>
      <c r="D4" s="15" t="s">
        <v>18</v>
      </c>
      <c r="E4" s="69">
        <v>208557.36</v>
      </c>
      <c r="F4" s="69">
        <v>208557.36</v>
      </c>
      <c r="G4" s="69">
        <v>0</v>
      </c>
      <c r="H4" s="65">
        <v>43841</v>
      </c>
      <c r="I4" s="66"/>
    </row>
    <row r="5" spans="1:10" s="98" customFormat="1" ht="24" x14ac:dyDescent="0.2">
      <c r="A5" s="100">
        <v>14372370</v>
      </c>
      <c r="B5" s="95" t="s">
        <v>162</v>
      </c>
      <c r="C5" s="15" t="s">
        <v>23</v>
      </c>
      <c r="D5" s="15" t="s">
        <v>9</v>
      </c>
      <c r="E5" s="96">
        <v>116999.41</v>
      </c>
      <c r="F5" s="96">
        <v>116999.41</v>
      </c>
      <c r="G5" s="69">
        <v>0</v>
      </c>
      <c r="H5" s="65">
        <v>43841</v>
      </c>
      <c r="I5" s="99"/>
      <c r="J5" s="101"/>
    </row>
    <row r="6" spans="1:10" s="98" customFormat="1" x14ac:dyDescent="0.2">
      <c r="A6" s="100">
        <v>17581737</v>
      </c>
      <c r="B6" s="95" t="s">
        <v>827</v>
      </c>
      <c r="C6" s="15" t="s">
        <v>21</v>
      </c>
      <c r="D6" s="15" t="s">
        <v>22</v>
      </c>
      <c r="E6" s="96">
        <v>43380087.399999999</v>
      </c>
      <c r="F6" s="96">
        <v>43380087.399999999</v>
      </c>
      <c r="G6" s="69">
        <v>0</v>
      </c>
      <c r="H6" s="65">
        <v>43862</v>
      </c>
      <c r="I6" s="99"/>
      <c r="J6" s="101"/>
    </row>
    <row r="7" spans="1:10" s="98" customFormat="1" x14ac:dyDescent="0.2">
      <c r="A7" s="100">
        <v>7577653</v>
      </c>
      <c r="B7" s="95" t="s">
        <v>828</v>
      </c>
      <c r="C7" s="15" t="s">
        <v>75</v>
      </c>
      <c r="D7" s="15" t="s">
        <v>35</v>
      </c>
      <c r="E7" s="96">
        <v>5217908.42</v>
      </c>
      <c r="F7" s="96">
        <v>3329722.55</v>
      </c>
      <c r="G7" s="69">
        <v>1888185.87</v>
      </c>
      <c r="H7" s="65">
        <v>43862</v>
      </c>
      <c r="I7" s="99"/>
      <c r="J7" s="101"/>
    </row>
    <row r="8" spans="1:10" s="98" customFormat="1" x14ac:dyDescent="0.2">
      <c r="A8" s="100">
        <v>5822005</v>
      </c>
      <c r="B8" s="95" t="s">
        <v>829</v>
      </c>
      <c r="C8" s="15" t="s">
        <v>30</v>
      </c>
      <c r="D8" s="15" t="s">
        <v>18</v>
      </c>
      <c r="E8" s="104">
        <v>5086954.42</v>
      </c>
      <c r="F8" s="104">
        <v>5086954.42</v>
      </c>
      <c r="G8" s="105">
        <v>0</v>
      </c>
      <c r="H8" s="65">
        <v>43862</v>
      </c>
      <c r="I8" s="99"/>
      <c r="J8" s="101"/>
    </row>
    <row r="9" spans="1:10" s="98" customFormat="1" x14ac:dyDescent="0.2">
      <c r="A9" s="100">
        <v>24093699</v>
      </c>
      <c r="B9" s="95" t="s">
        <v>830</v>
      </c>
      <c r="C9" s="15" t="s">
        <v>21</v>
      </c>
      <c r="D9" s="15" t="s">
        <v>22</v>
      </c>
      <c r="E9" s="96">
        <v>5035236.5600000005</v>
      </c>
      <c r="F9" s="96">
        <v>5035236.5600000005</v>
      </c>
      <c r="G9" s="69">
        <v>0</v>
      </c>
      <c r="H9" s="65">
        <v>43862</v>
      </c>
      <c r="I9" s="99"/>
      <c r="J9" s="101"/>
    </row>
    <row r="10" spans="1:10" s="98" customFormat="1" x14ac:dyDescent="0.2">
      <c r="A10" s="100">
        <v>11070838</v>
      </c>
      <c r="B10" s="95" t="s">
        <v>831</v>
      </c>
      <c r="C10" s="15" t="s">
        <v>44</v>
      </c>
      <c r="D10" s="15" t="s">
        <v>7</v>
      </c>
      <c r="E10" s="96">
        <v>3990871.28</v>
      </c>
      <c r="F10" s="96">
        <v>3124276.13</v>
      </c>
      <c r="G10" s="69">
        <v>866595.15</v>
      </c>
      <c r="H10" s="65">
        <v>43862</v>
      </c>
      <c r="I10" s="99"/>
      <c r="J10" s="101"/>
    </row>
    <row r="11" spans="1:10" s="98" customFormat="1" x14ac:dyDescent="0.2">
      <c r="A11" s="100">
        <v>17961142</v>
      </c>
      <c r="B11" s="95" t="s">
        <v>832</v>
      </c>
      <c r="C11" s="15" t="s">
        <v>10</v>
      </c>
      <c r="D11" s="15" t="s">
        <v>7</v>
      </c>
      <c r="E11" s="104">
        <v>3414441.2</v>
      </c>
      <c r="F11" s="104">
        <v>364836.35</v>
      </c>
      <c r="G11" s="105">
        <v>3049604.85</v>
      </c>
      <c r="H11" s="65">
        <v>43862</v>
      </c>
      <c r="I11" s="99"/>
      <c r="J11" s="101"/>
    </row>
    <row r="12" spans="1:10" s="98" customFormat="1" x14ac:dyDescent="0.2">
      <c r="A12" s="100">
        <v>22726646</v>
      </c>
      <c r="B12" s="95" t="s">
        <v>833</v>
      </c>
      <c r="C12" s="15" t="s">
        <v>21</v>
      </c>
      <c r="D12" s="15" t="s">
        <v>22</v>
      </c>
      <c r="E12" s="104">
        <v>3335757.59</v>
      </c>
      <c r="F12" s="104">
        <v>0</v>
      </c>
      <c r="G12" s="105">
        <v>3335757.59</v>
      </c>
      <c r="H12" s="65">
        <v>43862</v>
      </c>
      <c r="I12" s="99"/>
      <c r="J12" s="101"/>
    </row>
    <row r="13" spans="1:10" s="98" customFormat="1" x14ac:dyDescent="0.2">
      <c r="A13" s="100">
        <v>10276988</v>
      </c>
      <c r="B13" s="95" t="s">
        <v>834</v>
      </c>
      <c r="C13" s="15" t="s">
        <v>24</v>
      </c>
      <c r="D13" s="15" t="s">
        <v>9</v>
      </c>
      <c r="E13" s="96">
        <v>3078003.97</v>
      </c>
      <c r="F13" s="96">
        <v>0</v>
      </c>
      <c r="G13" s="69">
        <v>3078003.97</v>
      </c>
      <c r="H13" s="65">
        <v>43862</v>
      </c>
      <c r="I13" s="99"/>
      <c r="J13" s="101"/>
    </row>
    <row r="14" spans="1:10" s="98" customFormat="1" x14ac:dyDescent="0.2">
      <c r="A14" s="100">
        <v>16060135</v>
      </c>
      <c r="B14" s="95" t="s">
        <v>835</v>
      </c>
      <c r="C14" s="15" t="s">
        <v>836</v>
      </c>
      <c r="D14" s="15" t="s">
        <v>18</v>
      </c>
      <c r="E14" s="96">
        <v>2891809.24</v>
      </c>
      <c r="F14" s="96">
        <v>2891809.24</v>
      </c>
      <c r="G14" s="69">
        <v>0</v>
      </c>
      <c r="H14" s="65">
        <v>43862</v>
      </c>
      <c r="I14" s="99"/>
      <c r="J14" s="101"/>
    </row>
    <row r="15" spans="1:10" s="98" customFormat="1" x14ac:dyDescent="0.2">
      <c r="A15" s="100">
        <v>15754715</v>
      </c>
      <c r="B15" s="95" t="s">
        <v>837</v>
      </c>
      <c r="C15" s="15" t="s">
        <v>13</v>
      </c>
      <c r="D15" s="15" t="s">
        <v>14</v>
      </c>
      <c r="E15" s="96">
        <v>2501932.17</v>
      </c>
      <c r="F15" s="96">
        <v>2501932.17</v>
      </c>
      <c r="G15" s="69">
        <v>0</v>
      </c>
      <c r="H15" s="65">
        <v>43862</v>
      </c>
      <c r="I15" s="99"/>
      <c r="J15" s="101"/>
    </row>
    <row r="16" spans="1:10" s="98" customFormat="1" x14ac:dyDescent="0.2">
      <c r="A16" s="100">
        <v>20811698</v>
      </c>
      <c r="B16" s="95" t="s">
        <v>838</v>
      </c>
      <c r="C16" s="15" t="s">
        <v>839</v>
      </c>
      <c r="D16" s="15" t="s">
        <v>18</v>
      </c>
      <c r="E16" s="96">
        <v>2167349.9</v>
      </c>
      <c r="F16" s="96">
        <v>2167349.9</v>
      </c>
      <c r="G16" s="69">
        <v>0</v>
      </c>
      <c r="H16" s="65">
        <v>43862</v>
      </c>
      <c r="I16" s="99"/>
      <c r="J16" s="101"/>
    </row>
    <row r="17" spans="1:10" s="98" customFormat="1" x14ac:dyDescent="0.2">
      <c r="A17" s="100">
        <v>14113659</v>
      </c>
      <c r="B17" s="95" t="s">
        <v>840</v>
      </c>
      <c r="C17" s="15" t="s">
        <v>44</v>
      </c>
      <c r="D17" s="15" t="s">
        <v>7</v>
      </c>
      <c r="E17" s="96">
        <v>2034530.38</v>
      </c>
      <c r="F17" s="96">
        <v>0</v>
      </c>
      <c r="G17" s="69">
        <v>2034530.38</v>
      </c>
      <c r="H17" s="65">
        <v>43862</v>
      </c>
      <c r="I17" s="99"/>
      <c r="J17" s="101"/>
    </row>
    <row r="18" spans="1:10" s="98" customFormat="1" x14ac:dyDescent="0.2">
      <c r="A18" s="100">
        <v>22580462</v>
      </c>
      <c r="B18" s="95" t="s">
        <v>841</v>
      </c>
      <c r="C18" s="15" t="s">
        <v>10</v>
      </c>
      <c r="D18" s="15" t="s">
        <v>7</v>
      </c>
      <c r="E18" s="96">
        <v>1722807.53</v>
      </c>
      <c r="F18" s="96">
        <v>0</v>
      </c>
      <c r="G18" s="69">
        <v>1722807.53</v>
      </c>
      <c r="H18" s="65">
        <v>43862</v>
      </c>
      <c r="I18" s="99"/>
      <c r="J18" s="101"/>
    </row>
    <row r="19" spans="1:10" s="98" customFormat="1" x14ac:dyDescent="0.2">
      <c r="A19" s="100">
        <v>21994340</v>
      </c>
      <c r="B19" s="95" t="s">
        <v>842</v>
      </c>
      <c r="C19" s="15" t="s">
        <v>21</v>
      </c>
      <c r="D19" s="15" t="s">
        <v>22</v>
      </c>
      <c r="E19" s="104">
        <v>1641164.8699999999</v>
      </c>
      <c r="F19" s="104">
        <v>0</v>
      </c>
      <c r="G19" s="105">
        <v>1641164.8699999999</v>
      </c>
      <c r="H19" s="65">
        <v>43862</v>
      </c>
      <c r="I19" s="99"/>
      <c r="J19" s="101"/>
    </row>
    <row r="20" spans="1:10" s="98" customFormat="1" x14ac:dyDescent="0.2">
      <c r="A20" s="100">
        <v>5146663</v>
      </c>
      <c r="B20" s="95" t="s">
        <v>843</v>
      </c>
      <c r="C20" s="15" t="s">
        <v>844</v>
      </c>
      <c r="D20" s="15" t="s">
        <v>22</v>
      </c>
      <c r="E20" s="104">
        <v>1618950.17</v>
      </c>
      <c r="F20" s="104">
        <v>0</v>
      </c>
      <c r="G20" s="105">
        <v>1618950.17</v>
      </c>
      <c r="H20" s="65">
        <v>43862</v>
      </c>
      <c r="I20" s="99"/>
      <c r="J20" s="101"/>
    </row>
    <row r="21" spans="1:10" s="98" customFormat="1" x14ac:dyDescent="0.2">
      <c r="A21" s="100">
        <v>5343270</v>
      </c>
      <c r="B21" s="95" t="s">
        <v>845</v>
      </c>
      <c r="C21" s="15" t="s">
        <v>21</v>
      </c>
      <c r="D21" s="15" t="s">
        <v>22</v>
      </c>
      <c r="E21" s="96">
        <v>1553832.77</v>
      </c>
      <c r="F21" s="96">
        <v>1553832.77</v>
      </c>
      <c r="G21" s="69">
        <v>0</v>
      </c>
      <c r="H21" s="65">
        <v>43862</v>
      </c>
      <c r="I21" s="99"/>
      <c r="J21" s="101"/>
    </row>
    <row r="22" spans="1:10" s="98" customFormat="1" ht="24" x14ac:dyDescent="0.2">
      <c r="A22" s="100">
        <v>18294757</v>
      </c>
      <c r="B22" s="95" t="s">
        <v>846</v>
      </c>
      <c r="C22" s="15" t="s">
        <v>15</v>
      </c>
      <c r="D22" s="15" t="s">
        <v>16</v>
      </c>
      <c r="E22" s="104">
        <v>1298841.1299999999</v>
      </c>
      <c r="F22" s="104">
        <v>1298841.1299999999</v>
      </c>
      <c r="G22" s="105">
        <v>0</v>
      </c>
      <c r="H22" s="65">
        <v>43862</v>
      </c>
      <c r="I22" s="99"/>
      <c r="J22" s="101"/>
    </row>
    <row r="23" spans="1:10" s="98" customFormat="1" x14ac:dyDescent="0.2">
      <c r="A23" s="100">
        <v>20627964</v>
      </c>
      <c r="B23" s="95" t="s">
        <v>847</v>
      </c>
      <c r="C23" s="15" t="s">
        <v>848</v>
      </c>
      <c r="D23" s="15" t="s">
        <v>7</v>
      </c>
      <c r="E23" s="104">
        <v>1134584.81</v>
      </c>
      <c r="F23" s="104">
        <v>1134584.81</v>
      </c>
      <c r="G23" s="105">
        <v>0</v>
      </c>
      <c r="H23" s="65">
        <v>43862</v>
      </c>
      <c r="I23" s="99"/>
      <c r="J23" s="101"/>
    </row>
    <row r="24" spans="1:10" s="98" customFormat="1" x14ac:dyDescent="0.2">
      <c r="A24" s="100">
        <v>21821823</v>
      </c>
      <c r="B24" s="95" t="s">
        <v>849</v>
      </c>
      <c r="C24" s="15" t="s">
        <v>10</v>
      </c>
      <c r="D24" s="15" t="s">
        <v>7</v>
      </c>
      <c r="E24" s="104">
        <v>1097923.74</v>
      </c>
      <c r="F24" s="104">
        <v>0</v>
      </c>
      <c r="G24" s="105">
        <v>1097923.74</v>
      </c>
      <c r="H24" s="65">
        <v>43862</v>
      </c>
      <c r="I24" s="99"/>
      <c r="J24" s="101"/>
    </row>
    <row r="25" spans="1:10" s="98" customFormat="1" x14ac:dyDescent="0.2">
      <c r="A25" s="100">
        <v>19347160</v>
      </c>
      <c r="B25" s="95" t="s">
        <v>850</v>
      </c>
      <c r="C25" s="15" t="s">
        <v>848</v>
      </c>
      <c r="D25" s="15" t="s">
        <v>7</v>
      </c>
      <c r="E25" s="96">
        <v>1051799.45</v>
      </c>
      <c r="F25" s="96">
        <v>1051799.45</v>
      </c>
      <c r="G25" s="69">
        <v>0</v>
      </c>
      <c r="H25" s="65">
        <v>43862</v>
      </c>
      <c r="I25" s="99"/>
      <c r="J25" s="101"/>
    </row>
    <row r="26" spans="1:10" s="98" customFormat="1" x14ac:dyDescent="0.2">
      <c r="A26" s="100">
        <v>20063868</v>
      </c>
      <c r="B26" s="95" t="s">
        <v>851</v>
      </c>
      <c r="C26" s="15" t="s">
        <v>13</v>
      </c>
      <c r="D26" s="15" t="s">
        <v>14</v>
      </c>
      <c r="E26" s="96">
        <v>922877.19</v>
      </c>
      <c r="F26" s="96">
        <v>922877.19</v>
      </c>
      <c r="G26" s="96">
        <v>0</v>
      </c>
      <c r="H26" s="65">
        <v>43862</v>
      </c>
      <c r="I26" s="99"/>
      <c r="J26" s="101"/>
    </row>
    <row r="27" spans="1:10" s="98" customFormat="1" x14ac:dyDescent="0.2">
      <c r="A27" s="100">
        <v>14567690</v>
      </c>
      <c r="B27" s="95" t="s">
        <v>852</v>
      </c>
      <c r="C27" s="15" t="s">
        <v>13</v>
      </c>
      <c r="D27" s="15" t="s">
        <v>14</v>
      </c>
      <c r="E27" s="96">
        <v>917959.21</v>
      </c>
      <c r="F27" s="96">
        <v>0</v>
      </c>
      <c r="G27" s="96">
        <v>917959.21</v>
      </c>
      <c r="H27" s="65">
        <v>43862</v>
      </c>
      <c r="I27" s="99"/>
      <c r="J27" s="101"/>
    </row>
    <row r="28" spans="1:10" s="98" customFormat="1" x14ac:dyDescent="0.2">
      <c r="A28" s="100">
        <v>15157023</v>
      </c>
      <c r="B28" s="95" t="s">
        <v>853</v>
      </c>
      <c r="C28" s="15" t="s">
        <v>44</v>
      </c>
      <c r="D28" s="15" t="s">
        <v>7</v>
      </c>
      <c r="E28" s="104">
        <v>726916.9</v>
      </c>
      <c r="F28" s="104">
        <v>726916.9</v>
      </c>
      <c r="G28" s="104">
        <v>0</v>
      </c>
      <c r="H28" s="65">
        <v>43862</v>
      </c>
      <c r="I28" s="99"/>
      <c r="J28" s="101"/>
    </row>
    <row r="29" spans="1:10" s="98" customFormat="1" x14ac:dyDescent="0.2">
      <c r="A29" s="100">
        <v>21999556</v>
      </c>
      <c r="B29" s="95" t="s">
        <v>854</v>
      </c>
      <c r="C29" s="15" t="s">
        <v>21</v>
      </c>
      <c r="D29" s="15" t="s">
        <v>22</v>
      </c>
      <c r="E29" s="104">
        <v>699922.3</v>
      </c>
      <c r="F29" s="104">
        <v>0</v>
      </c>
      <c r="G29" s="104">
        <v>699922.3</v>
      </c>
      <c r="H29" s="65">
        <v>43862</v>
      </c>
      <c r="I29" s="99"/>
      <c r="J29" s="101"/>
    </row>
    <row r="30" spans="1:10" s="98" customFormat="1" x14ac:dyDescent="0.2">
      <c r="A30" s="100">
        <v>20574592</v>
      </c>
      <c r="B30" s="95" t="s">
        <v>855</v>
      </c>
      <c r="C30" s="15" t="s">
        <v>10</v>
      </c>
      <c r="D30" s="15" t="s">
        <v>7</v>
      </c>
      <c r="E30" s="96">
        <v>566561.05999999994</v>
      </c>
      <c r="F30" s="96">
        <v>256.23</v>
      </c>
      <c r="G30" s="96">
        <v>566304.82999999996</v>
      </c>
      <c r="H30" s="65">
        <v>43862</v>
      </c>
      <c r="I30" s="99"/>
      <c r="J30" s="101"/>
    </row>
    <row r="31" spans="1:10" s="98" customFormat="1" ht="24" x14ac:dyDescent="0.2">
      <c r="A31" s="100">
        <v>13006770</v>
      </c>
      <c r="B31" s="95" t="s">
        <v>856</v>
      </c>
      <c r="C31" s="15" t="s">
        <v>857</v>
      </c>
      <c r="D31" s="15" t="s">
        <v>16</v>
      </c>
      <c r="E31" s="96">
        <v>439299.56</v>
      </c>
      <c r="F31" s="96">
        <v>439299.56</v>
      </c>
      <c r="G31" s="96">
        <v>0</v>
      </c>
      <c r="H31" s="65">
        <v>43862</v>
      </c>
      <c r="I31" s="99"/>
      <c r="J31" s="101"/>
    </row>
    <row r="32" spans="1:10" s="98" customFormat="1" x14ac:dyDescent="0.2">
      <c r="A32" s="100">
        <v>15292407</v>
      </c>
      <c r="B32" s="95" t="s">
        <v>858</v>
      </c>
      <c r="C32" s="15" t="s">
        <v>844</v>
      </c>
      <c r="D32" s="15" t="s">
        <v>22</v>
      </c>
      <c r="E32" s="104">
        <v>438013.44</v>
      </c>
      <c r="F32" s="104">
        <v>382134.84</v>
      </c>
      <c r="G32" s="104">
        <v>55878.6</v>
      </c>
      <c r="H32" s="65">
        <v>43862</v>
      </c>
      <c r="I32" s="99"/>
      <c r="J32" s="101"/>
    </row>
    <row r="33" spans="1:10" s="98" customFormat="1" ht="24" x14ac:dyDescent="0.2">
      <c r="A33" s="100">
        <v>1483954</v>
      </c>
      <c r="B33" s="95" t="s">
        <v>859</v>
      </c>
      <c r="C33" s="15" t="s">
        <v>8</v>
      </c>
      <c r="D33" s="15" t="s">
        <v>9</v>
      </c>
      <c r="E33" s="104">
        <v>352349.81</v>
      </c>
      <c r="F33" s="104">
        <v>0</v>
      </c>
      <c r="G33" s="104">
        <v>352349.81</v>
      </c>
      <c r="H33" s="65">
        <v>43862</v>
      </c>
      <c r="I33" s="99"/>
      <c r="J33" s="101"/>
    </row>
    <row r="34" spans="1:10" s="98" customFormat="1" ht="24" x14ac:dyDescent="0.2">
      <c r="A34" s="100">
        <v>15618704</v>
      </c>
      <c r="B34" s="95" t="s">
        <v>860</v>
      </c>
      <c r="C34" s="15" t="s">
        <v>15</v>
      </c>
      <c r="D34" s="15" t="s">
        <v>16</v>
      </c>
      <c r="E34" s="104">
        <v>118144.8</v>
      </c>
      <c r="F34" s="104">
        <v>118144.8</v>
      </c>
      <c r="G34" s="104">
        <v>0</v>
      </c>
      <c r="H34" s="65">
        <v>43862</v>
      </c>
      <c r="I34" s="99"/>
      <c r="J34" s="101"/>
    </row>
    <row r="35" spans="1:10" s="98" customFormat="1" x14ac:dyDescent="0.2">
      <c r="A35" s="100">
        <v>21134570</v>
      </c>
      <c r="B35" s="95" t="s">
        <v>896</v>
      </c>
      <c r="C35" s="15" t="s">
        <v>44</v>
      </c>
      <c r="D35" s="15" t="s">
        <v>7</v>
      </c>
      <c r="E35" s="96">
        <v>4625137.04</v>
      </c>
      <c r="F35" s="96">
        <v>0</v>
      </c>
      <c r="G35" s="96">
        <v>4625137.04</v>
      </c>
      <c r="H35" s="65">
        <v>43891</v>
      </c>
      <c r="I35" s="99"/>
      <c r="J35" s="101"/>
    </row>
    <row r="36" spans="1:10" s="98" customFormat="1" ht="24" x14ac:dyDescent="0.2">
      <c r="A36" s="100">
        <v>5489963</v>
      </c>
      <c r="B36" s="95" t="s">
        <v>898</v>
      </c>
      <c r="C36" s="15" t="s">
        <v>15</v>
      </c>
      <c r="D36" s="15" t="s">
        <v>16</v>
      </c>
      <c r="E36" s="104">
        <v>1678499.1</v>
      </c>
      <c r="F36" s="104">
        <v>1678499.1</v>
      </c>
      <c r="G36" s="104">
        <v>0</v>
      </c>
      <c r="H36" s="65">
        <v>43891</v>
      </c>
      <c r="I36" s="99"/>
      <c r="J36" s="101"/>
    </row>
    <row r="37" spans="1:10" s="98" customFormat="1" ht="24" x14ac:dyDescent="0.2">
      <c r="A37" s="100">
        <v>15650836</v>
      </c>
      <c r="B37" s="95" t="s">
        <v>899</v>
      </c>
      <c r="C37" s="15" t="s">
        <v>23</v>
      </c>
      <c r="D37" s="15" t="s">
        <v>9</v>
      </c>
      <c r="E37" s="96">
        <v>1198677.6100000001</v>
      </c>
      <c r="F37" s="96">
        <v>1198677.6100000001</v>
      </c>
      <c r="G37" s="96">
        <v>0</v>
      </c>
      <c r="H37" s="65">
        <v>43891</v>
      </c>
      <c r="I37" s="99"/>
      <c r="J37" s="101"/>
    </row>
    <row r="38" spans="1:10" s="98" customFormat="1" ht="24" x14ac:dyDescent="0.2">
      <c r="A38" s="100">
        <v>25061333</v>
      </c>
      <c r="B38" s="95" t="s">
        <v>900</v>
      </c>
      <c r="C38" s="15" t="s">
        <v>23</v>
      </c>
      <c r="D38" s="15" t="s">
        <v>9</v>
      </c>
      <c r="E38" s="96">
        <v>127649.55</v>
      </c>
      <c r="F38" s="96">
        <v>127649.55</v>
      </c>
      <c r="G38" s="96">
        <v>0</v>
      </c>
      <c r="H38" s="65">
        <v>43891</v>
      </c>
      <c r="I38" s="99"/>
      <c r="J38" s="101"/>
    </row>
    <row r="39" spans="1:10" s="98" customFormat="1" x14ac:dyDescent="0.2">
      <c r="A39" s="100">
        <v>14568400</v>
      </c>
      <c r="B39" s="95" t="s">
        <v>897</v>
      </c>
      <c r="C39" s="15" t="s">
        <v>30</v>
      </c>
      <c r="D39" s="15" t="s">
        <v>18</v>
      </c>
      <c r="E39" s="96">
        <v>127221.91</v>
      </c>
      <c r="F39" s="96">
        <v>127221.91</v>
      </c>
      <c r="G39" s="96">
        <v>0</v>
      </c>
      <c r="H39" s="65">
        <v>43891</v>
      </c>
      <c r="I39" s="99"/>
      <c r="J39" s="101"/>
    </row>
    <row r="40" spans="1:10" s="98" customFormat="1" x14ac:dyDescent="0.2">
      <c r="A40" s="100">
        <v>17961142</v>
      </c>
      <c r="B40" s="95" t="s">
        <v>832</v>
      </c>
      <c r="C40" s="15" t="s">
        <v>10</v>
      </c>
      <c r="D40" s="15" t="s">
        <v>7</v>
      </c>
      <c r="E40" s="104">
        <v>-3414441.2</v>
      </c>
      <c r="F40" s="104">
        <v>-364836.35</v>
      </c>
      <c r="G40" s="104">
        <v>-3049604.85</v>
      </c>
      <c r="H40" s="65">
        <v>43891</v>
      </c>
      <c r="I40" s="99"/>
      <c r="J40" s="101">
        <v>43862</v>
      </c>
    </row>
    <row r="41" spans="1:10" s="98" customFormat="1" ht="24" x14ac:dyDescent="0.2">
      <c r="A41" s="100">
        <v>18294757</v>
      </c>
      <c r="B41" s="95" t="s">
        <v>846</v>
      </c>
      <c r="C41" s="15" t="s">
        <v>15</v>
      </c>
      <c r="D41" s="15" t="s">
        <v>16</v>
      </c>
      <c r="E41" s="104">
        <v>-1298841.1299999999</v>
      </c>
      <c r="F41" s="104">
        <v>-1298841.1299999999</v>
      </c>
      <c r="G41" s="105">
        <v>0</v>
      </c>
      <c r="H41" s="65">
        <v>43891</v>
      </c>
      <c r="I41" s="99"/>
      <c r="J41" s="101">
        <v>43862</v>
      </c>
    </row>
    <row r="42" spans="1:10" s="98" customFormat="1" x14ac:dyDescent="0.2">
      <c r="A42" s="100">
        <v>15157023</v>
      </c>
      <c r="B42" s="95" t="s">
        <v>853</v>
      </c>
      <c r="C42" s="15" t="s">
        <v>44</v>
      </c>
      <c r="D42" s="15" t="s">
        <v>7</v>
      </c>
      <c r="E42" s="104">
        <v>-726916.9</v>
      </c>
      <c r="F42" s="104">
        <v>-726916.9</v>
      </c>
      <c r="G42" s="104">
        <v>0</v>
      </c>
      <c r="H42" s="65">
        <v>43891</v>
      </c>
      <c r="I42" s="99"/>
      <c r="J42" s="101">
        <v>43862</v>
      </c>
    </row>
    <row r="43" spans="1:10" s="98" customFormat="1" ht="24" x14ac:dyDescent="0.2">
      <c r="A43" s="100">
        <v>1483954</v>
      </c>
      <c r="B43" s="95" t="s">
        <v>859</v>
      </c>
      <c r="C43" s="15" t="s">
        <v>8</v>
      </c>
      <c r="D43" s="15" t="s">
        <v>9</v>
      </c>
      <c r="E43" s="104">
        <v>-352349.81</v>
      </c>
      <c r="F43" s="104">
        <v>0</v>
      </c>
      <c r="G43" s="104">
        <v>-352349.81</v>
      </c>
      <c r="H43" s="65">
        <v>43891</v>
      </c>
      <c r="I43" s="99"/>
      <c r="J43" s="65">
        <v>43862</v>
      </c>
    </row>
    <row r="44" spans="1:10" s="98" customFormat="1" ht="24" x14ac:dyDescent="0.2">
      <c r="A44" s="100">
        <v>15618704</v>
      </c>
      <c r="B44" s="95" t="s">
        <v>860</v>
      </c>
      <c r="C44" s="15" t="s">
        <v>15</v>
      </c>
      <c r="D44" s="15" t="s">
        <v>16</v>
      </c>
      <c r="E44" s="104">
        <v>-118144.8</v>
      </c>
      <c r="F44" s="104">
        <v>-118144.8</v>
      </c>
      <c r="G44" s="104">
        <v>0</v>
      </c>
      <c r="H44" s="65">
        <v>43891</v>
      </c>
      <c r="I44" s="99"/>
      <c r="J44" s="101">
        <v>43862</v>
      </c>
    </row>
    <row r="45" spans="1:10" s="98" customFormat="1" x14ac:dyDescent="0.2">
      <c r="A45" s="100">
        <v>23331250</v>
      </c>
      <c r="B45" s="95" t="s">
        <v>908</v>
      </c>
      <c r="C45" s="15" t="s">
        <v>10</v>
      </c>
      <c r="D45" s="15" t="s">
        <v>7</v>
      </c>
      <c r="E45" s="96">
        <v>16320666.199999999</v>
      </c>
      <c r="F45" s="96">
        <v>16320666.199999999</v>
      </c>
      <c r="G45" s="96">
        <v>0</v>
      </c>
      <c r="H45" s="65">
        <v>43922</v>
      </c>
      <c r="I45" s="99"/>
      <c r="J45" s="101"/>
    </row>
    <row r="46" spans="1:10" s="98" customFormat="1" x14ac:dyDescent="0.2">
      <c r="A46" s="100">
        <v>5868399</v>
      </c>
      <c r="B46" s="95" t="s">
        <v>909</v>
      </c>
      <c r="C46" s="15" t="s">
        <v>10</v>
      </c>
      <c r="D46" s="15" t="s">
        <v>7</v>
      </c>
      <c r="E46" s="104">
        <v>1086.6400000000001</v>
      </c>
      <c r="F46" s="104">
        <v>1086.6400000000001</v>
      </c>
      <c r="G46" s="104">
        <v>0</v>
      </c>
      <c r="H46" s="65">
        <v>43922</v>
      </c>
      <c r="I46" s="99"/>
      <c r="J46" s="101"/>
    </row>
    <row r="47" spans="1:10" s="98" customFormat="1" x14ac:dyDescent="0.2">
      <c r="A47" s="100">
        <v>21126056</v>
      </c>
      <c r="B47" s="95" t="s">
        <v>910</v>
      </c>
      <c r="C47" s="15" t="s">
        <v>76</v>
      </c>
      <c r="D47" s="15" t="s">
        <v>35</v>
      </c>
      <c r="E47" s="96">
        <v>962894.78</v>
      </c>
      <c r="F47" s="96">
        <v>0</v>
      </c>
      <c r="G47" s="96">
        <v>962894.78</v>
      </c>
      <c r="H47" s="65">
        <v>43922</v>
      </c>
      <c r="I47" s="99"/>
      <c r="J47" s="101"/>
    </row>
    <row r="48" spans="1:10" s="98" customFormat="1" ht="24" x14ac:dyDescent="0.2">
      <c r="A48" s="100">
        <v>5489963</v>
      </c>
      <c r="B48" s="95" t="s">
        <v>898</v>
      </c>
      <c r="C48" s="15" t="s">
        <v>15</v>
      </c>
      <c r="D48" s="15" t="s">
        <v>16</v>
      </c>
      <c r="E48" s="104">
        <v>-1678499.1</v>
      </c>
      <c r="F48" s="104">
        <v>-1678499.1</v>
      </c>
      <c r="G48" s="104">
        <v>0</v>
      </c>
      <c r="H48" s="65">
        <v>43922</v>
      </c>
      <c r="I48" s="99"/>
      <c r="J48" s="101">
        <v>43891</v>
      </c>
    </row>
    <row r="49" spans="1:10" s="98" customFormat="1" x14ac:dyDescent="0.2">
      <c r="A49" s="100">
        <v>20627964</v>
      </c>
      <c r="B49" s="95" t="s">
        <v>847</v>
      </c>
      <c r="C49" s="15" t="s">
        <v>848</v>
      </c>
      <c r="D49" s="15" t="s">
        <v>7</v>
      </c>
      <c r="E49" s="104">
        <v>-1134584.81</v>
      </c>
      <c r="F49" s="104">
        <v>-1134584.81</v>
      </c>
      <c r="G49" s="105">
        <v>0</v>
      </c>
      <c r="H49" s="65">
        <v>43922</v>
      </c>
      <c r="I49" s="99"/>
      <c r="J49" s="101">
        <v>43862</v>
      </c>
    </row>
    <row r="50" spans="1:10" s="98" customFormat="1" x14ac:dyDescent="0.2">
      <c r="A50" s="100">
        <v>24043670</v>
      </c>
      <c r="B50" s="95" t="s">
        <v>915</v>
      </c>
      <c r="C50" s="15" t="s">
        <v>34</v>
      </c>
      <c r="D50" s="15" t="s">
        <v>35</v>
      </c>
      <c r="E50" s="104">
        <v>2226953.5099999998</v>
      </c>
      <c r="F50" s="104">
        <v>2226953.5099999998</v>
      </c>
      <c r="G50" s="105">
        <v>0</v>
      </c>
      <c r="H50" s="65">
        <v>43952</v>
      </c>
      <c r="I50" s="99"/>
      <c r="J50" s="101"/>
    </row>
    <row r="51" spans="1:10" s="98" customFormat="1" x14ac:dyDescent="0.2">
      <c r="A51" s="100">
        <v>15606943</v>
      </c>
      <c r="B51" s="95" t="s">
        <v>916</v>
      </c>
      <c r="C51" s="15" t="s">
        <v>36</v>
      </c>
      <c r="D51" s="15" t="s">
        <v>16</v>
      </c>
      <c r="E51" s="104">
        <v>773640.06</v>
      </c>
      <c r="F51" s="104">
        <v>0</v>
      </c>
      <c r="G51" s="105">
        <v>773640.06</v>
      </c>
      <c r="H51" s="65">
        <v>43952</v>
      </c>
      <c r="I51" s="99"/>
      <c r="J51" s="101"/>
    </row>
    <row r="52" spans="1:10" s="18" customFormat="1" x14ac:dyDescent="0.2">
      <c r="A52" s="100">
        <v>24404400</v>
      </c>
      <c r="B52" s="95" t="s">
        <v>160</v>
      </c>
      <c r="C52" s="15" t="s">
        <v>31</v>
      </c>
      <c r="D52" s="15" t="s">
        <v>22</v>
      </c>
      <c r="E52" s="104">
        <v>-2266820.59</v>
      </c>
      <c r="F52" s="104">
        <v>-2266820.59</v>
      </c>
      <c r="G52" s="105">
        <v>0</v>
      </c>
      <c r="H52" s="65">
        <v>43952</v>
      </c>
      <c r="J52" s="65">
        <v>43841</v>
      </c>
    </row>
    <row r="53" spans="1:10" s="98" customFormat="1" x14ac:dyDescent="0.2">
      <c r="A53" s="100">
        <v>5868399</v>
      </c>
      <c r="B53" s="95" t="s">
        <v>909</v>
      </c>
      <c r="C53" s="15" t="s">
        <v>10</v>
      </c>
      <c r="D53" s="15" t="s">
        <v>7</v>
      </c>
      <c r="E53" s="104">
        <v>-1086.6400000000001</v>
      </c>
      <c r="F53" s="104">
        <v>-1086.6400000000001</v>
      </c>
      <c r="G53" s="104">
        <v>0</v>
      </c>
      <c r="H53" s="65">
        <v>43952</v>
      </c>
      <c r="I53" s="99"/>
      <c r="J53" s="65">
        <v>43922</v>
      </c>
    </row>
    <row r="54" spans="1:10" s="18" customFormat="1" x14ac:dyDescent="0.2">
      <c r="A54" s="100">
        <v>5133109</v>
      </c>
      <c r="B54" s="95" t="s">
        <v>918</v>
      </c>
      <c r="C54" s="15" t="s">
        <v>27</v>
      </c>
      <c r="D54" s="15" t="s">
        <v>9</v>
      </c>
      <c r="E54" s="19">
        <v>26931958.510000002</v>
      </c>
      <c r="F54" s="19">
        <v>12785679.48</v>
      </c>
      <c r="G54" s="69">
        <v>14146279.030000001</v>
      </c>
      <c r="H54" s="107">
        <v>43983</v>
      </c>
      <c r="J54" s="101"/>
    </row>
    <row r="55" spans="1:10" s="18" customFormat="1" x14ac:dyDescent="0.2">
      <c r="A55" s="100">
        <v>20243721</v>
      </c>
      <c r="B55" s="95" t="s">
        <v>919</v>
      </c>
      <c r="C55" s="15" t="s">
        <v>27</v>
      </c>
      <c r="D55" s="15" t="s">
        <v>9</v>
      </c>
      <c r="E55" s="19">
        <v>9877257.1799999978</v>
      </c>
      <c r="F55" s="19">
        <v>0</v>
      </c>
      <c r="G55" s="69">
        <v>9877257.1799999978</v>
      </c>
      <c r="H55" s="107">
        <v>43983</v>
      </c>
      <c r="J55" s="101"/>
    </row>
    <row r="56" spans="1:10" s="98" customFormat="1" x14ac:dyDescent="0.2">
      <c r="A56" s="100">
        <v>5822005</v>
      </c>
      <c r="B56" s="95" t="s">
        <v>829</v>
      </c>
      <c r="C56" s="15" t="s">
        <v>30</v>
      </c>
      <c r="D56" s="15" t="s">
        <v>18</v>
      </c>
      <c r="E56" s="104">
        <v>-5086954.42</v>
      </c>
      <c r="F56" s="104">
        <v>-5086954.42</v>
      </c>
      <c r="G56" s="105">
        <v>0</v>
      </c>
      <c r="H56" s="107">
        <v>43983</v>
      </c>
      <c r="I56" s="99"/>
      <c r="J56" s="65">
        <v>43862</v>
      </c>
    </row>
    <row r="57" spans="1:10" s="18" customFormat="1" x14ac:dyDescent="0.2">
      <c r="A57" s="100">
        <v>20802214</v>
      </c>
      <c r="B57" s="95" t="s">
        <v>1194</v>
      </c>
      <c r="C57" s="15" t="s">
        <v>28</v>
      </c>
      <c r="D57" s="15" t="s">
        <v>16</v>
      </c>
      <c r="E57" s="19">
        <v>3747401.5700000003</v>
      </c>
      <c r="F57" s="19">
        <v>0</v>
      </c>
      <c r="G57" s="69">
        <v>3747401.5700000003</v>
      </c>
      <c r="H57" s="107">
        <v>44044</v>
      </c>
      <c r="J57" s="101"/>
    </row>
    <row r="58" spans="1:10" s="18" customFormat="1" x14ac:dyDescent="0.2">
      <c r="A58" s="100">
        <v>24043670</v>
      </c>
      <c r="B58" s="95" t="s">
        <v>915</v>
      </c>
      <c r="C58" s="15" t="s">
        <v>34</v>
      </c>
      <c r="D58" s="15" t="s">
        <v>35</v>
      </c>
      <c r="E58" s="104">
        <v>-2226953.5099999998</v>
      </c>
      <c r="F58" s="104">
        <v>-2226953.5099999998</v>
      </c>
      <c r="G58" s="105">
        <v>0</v>
      </c>
      <c r="H58" s="107">
        <v>44044</v>
      </c>
      <c r="J58" s="65">
        <v>43952</v>
      </c>
    </row>
    <row r="59" spans="1:10" s="18" customFormat="1" x14ac:dyDescent="0.2">
      <c r="A59" s="100">
        <v>16423394</v>
      </c>
      <c r="B59" s="95" t="s">
        <v>1506</v>
      </c>
      <c r="C59" s="15" t="s">
        <v>41</v>
      </c>
      <c r="D59" s="15" t="s">
        <v>35</v>
      </c>
      <c r="E59" s="104">
        <v>22838733.68</v>
      </c>
      <c r="F59" s="104">
        <v>22838733.68</v>
      </c>
      <c r="G59" s="105">
        <v>0</v>
      </c>
      <c r="H59" s="107">
        <v>44075</v>
      </c>
      <c r="J59" s="101"/>
    </row>
    <row r="60" spans="1:10" s="18" customFormat="1" x14ac:dyDescent="0.2">
      <c r="A60" s="100">
        <v>6197765</v>
      </c>
      <c r="B60" s="95" t="s">
        <v>1505</v>
      </c>
      <c r="C60" s="15" t="s">
        <v>41</v>
      </c>
      <c r="D60" s="15" t="s">
        <v>35</v>
      </c>
      <c r="E60" s="104">
        <v>6498808.9000000004</v>
      </c>
      <c r="F60" s="104">
        <v>6498808.9000000004</v>
      </c>
      <c r="G60" s="105">
        <v>0</v>
      </c>
      <c r="H60" s="107">
        <v>44075</v>
      </c>
      <c r="J60" s="101"/>
    </row>
    <row r="61" spans="1:10" s="18" customFormat="1" x14ac:dyDescent="0.2">
      <c r="A61" s="100">
        <v>5835706</v>
      </c>
      <c r="B61" s="95" t="s">
        <v>1507</v>
      </c>
      <c r="C61" s="15" t="s">
        <v>39</v>
      </c>
      <c r="D61" s="15" t="s">
        <v>14</v>
      </c>
      <c r="E61" s="19">
        <v>69544.76999999999</v>
      </c>
      <c r="F61" s="19">
        <v>0</v>
      </c>
      <c r="G61" s="69">
        <v>69544.76999999999</v>
      </c>
      <c r="H61" s="107">
        <v>44075</v>
      </c>
      <c r="J61" s="101"/>
    </row>
    <row r="62" spans="1:10" s="18" customFormat="1" x14ac:dyDescent="0.2">
      <c r="A62" s="100">
        <v>16902817</v>
      </c>
      <c r="B62" s="95" t="s">
        <v>1508</v>
      </c>
      <c r="C62" s="15" t="s">
        <v>10</v>
      </c>
      <c r="D62" s="15" t="s">
        <v>7</v>
      </c>
      <c r="E62" s="19">
        <v>1945.66</v>
      </c>
      <c r="F62" s="19">
        <v>1945.66</v>
      </c>
      <c r="G62" s="69">
        <v>0</v>
      </c>
      <c r="H62" s="107">
        <v>44075</v>
      </c>
      <c r="J62" s="101"/>
    </row>
    <row r="63" spans="1:10" s="98" customFormat="1" x14ac:dyDescent="0.2">
      <c r="A63" s="100">
        <v>15606943</v>
      </c>
      <c r="B63" s="95" t="s">
        <v>916</v>
      </c>
      <c r="C63" s="15" t="s">
        <v>36</v>
      </c>
      <c r="D63" s="15" t="s">
        <v>16</v>
      </c>
      <c r="E63" s="104">
        <v>-773640.06</v>
      </c>
      <c r="F63" s="104">
        <v>0</v>
      </c>
      <c r="G63" s="104">
        <v>-773640.06</v>
      </c>
      <c r="H63" s="107">
        <v>44075</v>
      </c>
      <c r="I63" s="99"/>
      <c r="J63" s="65">
        <v>43952</v>
      </c>
    </row>
    <row r="64" spans="1:10" s="98" customFormat="1" x14ac:dyDescent="0.2">
      <c r="A64" s="100">
        <v>15292407</v>
      </c>
      <c r="B64" s="95" t="s">
        <v>858</v>
      </c>
      <c r="C64" s="15" t="s">
        <v>844</v>
      </c>
      <c r="D64" s="15" t="s">
        <v>22</v>
      </c>
      <c r="E64" s="104">
        <v>-438013.44</v>
      </c>
      <c r="F64" s="104">
        <v>-382134.84</v>
      </c>
      <c r="G64" s="104">
        <v>-55878.6</v>
      </c>
      <c r="H64" s="107">
        <v>44075</v>
      </c>
      <c r="I64" s="99"/>
      <c r="J64" s="65">
        <v>43862</v>
      </c>
    </row>
    <row r="65" spans="1:10" s="18" customFormat="1" x14ac:dyDescent="0.2">
      <c r="A65" s="100">
        <v>17558239</v>
      </c>
      <c r="B65" s="95" t="s">
        <v>2795</v>
      </c>
      <c r="C65" s="95" t="s">
        <v>24</v>
      </c>
      <c r="D65" s="15" t="s">
        <v>9</v>
      </c>
      <c r="E65" s="19">
        <v>91392603.800000012</v>
      </c>
      <c r="F65" s="19">
        <v>0</v>
      </c>
      <c r="G65" s="69">
        <v>91392603.800000012</v>
      </c>
      <c r="H65" s="107">
        <v>44105</v>
      </c>
      <c r="J65" s="101"/>
    </row>
    <row r="66" spans="1:10" s="18" customFormat="1" x14ac:dyDescent="0.2">
      <c r="A66" s="100">
        <v>7551868</v>
      </c>
      <c r="B66" s="95" t="s">
        <v>2796</v>
      </c>
      <c r="C66" s="95" t="s">
        <v>25</v>
      </c>
      <c r="D66" s="15" t="s">
        <v>12</v>
      </c>
      <c r="E66" s="19">
        <v>22182931.68</v>
      </c>
      <c r="F66" s="19">
        <v>22182931.68</v>
      </c>
      <c r="G66" s="69">
        <v>0</v>
      </c>
      <c r="H66" s="107">
        <v>44105</v>
      </c>
      <c r="J66" s="101"/>
    </row>
    <row r="67" spans="1:10" s="18" customFormat="1" x14ac:dyDescent="0.2">
      <c r="A67" s="100">
        <v>6002539</v>
      </c>
      <c r="B67" s="95" t="s">
        <v>2797</v>
      </c>
      <c r="C67" s="95" t="s">
        <v>23</v>
      </c>
      <c r="D67" s="15" t="s">
        <v>9</v>
      </c>
      <c r="E67" s="19">
        <v>2950434.38</v>
      </c>
      <c r="F67" s="19">
        <v>2950434.38</v>
      </c>
      <c r="G67" s="69">
        <v>0</v>
      </c>
      <c r="H67" s="107">
        <v>44105</v>
      </c>
      <c r="J67" s="101"/>
    </row>
    <row r="68" spans="1:10" s="18" customFormat="1" x14ac:dyDescent="0.2">
      <c r="A68" s="100">
        <v>23593706</v>
      </c>
      <c r="B68" s="95" t="s">
        <v>2798</v>
      </c>
      <c r="C68" s="95" t="s">
        <v>40</v>
      </c>
      <c r="D68" s="15" t="s">
        <v>14</v>
      </c>
      <c r="E68" s="19">
        <v>1494897.6800000002</v>
      </c>
      <c r="F68" s="19">
        <v>0</v>
      </c>
      <c r="G68" s="69">
        <v>1494897.6800000002</v>
      </c>
      <c r="H68" s="107">
        <v>44105</v>
      </c>
      <c r="J68" s="101"/>
    </row>
    <row r="69" spans="1:10" s="18" customFormat="1" x14ac:dyDescent="0.2">
      <c r="A69" s="100">
        <v>20525258</v>
      </c>
      <c r="B69" s="95" t="s">
        <v>2799</v>
      </c>
      <c r="C69" s="95" t="s">
        <v>23</v>
      </c>
      <c r="D69" s="15" t="s">
        <v>9</v>
      </c>
      <c r="E69" s="19">
        <v>921055</v>
      </c>
      <c r="F69" s="19">
        <v>921055</v>
      </c>
      <c r="G69" s="69">
        <v>0</v>
      </c>
      <c r="H69" s="107">
        <v>44105</v>
      </c>
      <c r="J69" s="101"/>
    </row>
    <row r="70" spans="1:10" s="18" customFormat="1" x14ac:dyDescent="0.2">
      <c r="A70" s="100">
        <v>15157023</v>
      </c>
      <c r="B70" s="95" t="s">
        <v>853</v>
      </c>
      <c r="C70" s="95" t="s">
        <v>44</v>
      </c>
      <c r="D70" s="15" t="s">
        <v>7</v>
      </c>
      <c r="E70" s="19">
        <v>762130.85</v>
      </c>
      <c r="F70" s="19">
        <v>762130.85</v>
      </c>
      <c r="G70" s="69">
        <v>0</v>
      </c>
      <c r="H70" s="107">
        <v>44105</v>
      </c>
      <c r="J70" s="101"/>
    </row>
    <row r="71" spans="1:10" s="18" customFormat="1" x14ac:dyDescent="0.2">
      <c r="A71" s="100">
        <v>23012943</v>
      </c>
      <c r="B71" s="95" t="s">
        <v>2800</v>
      </c>
      <c r="C71" s="95" t="s">
        <v>11</v>
      </c>
      <c r="D71" s="15" t="s">
        <v>12</v>
      </c>
      <c r="E71" s="19">
        <v>452712.41</v>
      </c>
      <c r="F71" s="19">
        <v>301309.59999999998</v>
      </c>
      <c r="G71" s="69">
        <v>151402.81</v>
      </c>
      <c r="H71" s="107">
        <v>44105</v>
      </c>
      <c r="J71" s="101"/>
    </row>
    <row r="72" spans="1:10" s="18" customFormat="1" x14ac:dyDescent="0.2">
      <c r="A72" s="100">
        <v>16891826</v>
      </c>
      <c r="B72" s="95" t="s">
        <v>2801</v>
      </c>
      <c r="C72" s="95" t="s">
        <v>21</v>
      </c>
      <c r="D72" s="15" t="s">
        <v>22</v>
      </c>
      <c r="E72" s="19">
        <v>193544.48</v>
      </c>
      <c r="F72" s="19">
        <v>193544.48</v>
      </c>
      <c r="G72" s="69">
        <v>0</v>
      </c>
      <c r="H72" s="107">
        <v>44105</v>
      </c>
      <c r="J72" s="101"/>
    </row>
    <row r="73" spans="1:10" s="18" customFormat="1" x14ac:dyDescent="0.2">
      <c r="A73" s="100">
        <v>20192593</v>
      </c>
      <c r="B73" s="95" t="s">
        <v>2802</v>
      </c>
      <c r="C73" s="95" t="s">
        <v>43</v>
      </c>
      <c r="D73" s="15" t="s">
        <v>18</v>
      </c>
      <c r="E73" s="104">
        <v>63129.9</v>
      </c>
      <c r="F73" s="104">
        <v>63129.9</v>
      </c>
      <c r="G73" s="105">
        <v>0</v>
      </c>
      <c r="H73" s="107">
        <v>44105</v>
      </c>
      <c r="J73" s="101"/>
    </row>
    <row r="74" spans="1:10" s="18" customFormat="1" x14ac:dyDescent="0.2">
      <c r="A74" s="100">
        <v>22726646</v>
      </c>
      <c r="B74" s="95" t="s">
        <v>833</v>
      </c>
      <c r="C74" s="95" t="s">
        <v>21</v>
      </c>
      <c r="D74" s="15" t="s">
        <v>22</v>
      </c>
      <c r="E74" s="104">
        <v>-3335757.59</v>
      </c>
      <c r="F74" s="104">
        <v>0</v>
      </c>
      <c r="G74" s="104">
        <v>-3335757.59</v>
      </c>
      <c r="H74" s="107">
        <v>44105</v>
      </c>
      <c r="J74" s="65">
        <v>43862</v>
      </c>
    </row>
    <row r="75" spans="1:10" s="98" customFormat="1" x14ac:dyDescent="0.2">
      <c r="A75" s="100">
        <v>15584616</v>
      </c>
      <c r="B75" s="95" t="s">
        <v>2944</v>
      </c>
      <c r="C75" s="95" t="s">
        <v>15</v>
      </c>
      <c r="D75" s="15" t="s">
        <v>16</v>
      </c>
      <c r="E75" s="96">
        <v>11695556.459999999</v>
      </c>
      <c r="F75" s="96">
        <v>11695556.459999999</v>
      </c>
      <c r="G75" s="96">
        <v>0</v>
      </c>
      <c r="H75" s="108">
        <v>44136</v>
      </c>
      <c r="J75" s="65"/>
    </row>
    <row r="76" spans="1:10" s="98" customFormat="1" x14ac:dyDescent="0.2">
      <c r="A76" s="100">
        <v>18368412</v>
      </c>
      <c r="B76" s="95" t="s">
        <v>2945</v>
      </c>
      <c r="C76" s="95" t="s">
        <v>21</v>
      </c>
      <c r="D76" s="15" t="s">
        <v>22</v>
      </c>
      <c r="E76" s="96">
        <v>6827932.4500000002</v>
      </c>
      <c r="F76" s="96">
        <v>6827932.4500000002</v>
      </c>
      <c r="G76" s="96">
        <v>0</v>
      </c>
      <c r="H76" s="108">
        <v>44136</v>
      </c>
      <c r="J76" s="65"/>
    </row>
    <row r="77" spans="1:10" s="98" customFormat="1" x14ac:dyDescent="0.2">
      <c r="A77" s="100">
        <v>8677056</v>
      </c>
      <c r="B77" s="95" t="s">
        <v>2946</v>
      </c>
      <c r="C77" s="95" t="s">
        <v>23</v>
      </c>
      <c r="D77" s="15" t="s">
        <v>9</v>
      </c>
      <c r="E77" s="96">
        <v>5824768.8499999996</v>
      </c>
      <c r="F77" s="96">
        <v>5824768.8499999996</v>
      </c>
      <c r="G77" s="96">
        <v>0</v>
      </c>
      <c r="H77" s="108">
        <v>44136</v>
      </c>
      <c r="J77" s="65"/>
    </row>
    <row r="78" spans="1:10" s="98" customFormat="1" x14ac:dyDescent="0.2">
      <c r="A78" s="100">
        <v>21163765</v>
      </c>
      <c r="B78" s="95" t="s">
        <v>2947</v>
      </c>
      <c r="C78" s="95" t="s">
        <v>21</v>
      </c>
      <c r="D78" s="15" t="s">
        <v>22</v>
      </c>
      <c r="E78" s="96">
        <v>5386384.5599999996</v>
      </c>
      <c r="F78" s="96">
        <v>5386384.5599999996</v>
      </c>
      <c r="G78" s="96">
        <v>0</v>
      </c>
      <c r="H78" s="108">
        <v>44136</v>
      </c>
      <c r="J78" s="65"/>
    </row>
    <row r="79" spans="1:10" s="98" customFormat="1" x14ac:dyDescent="0.2">
      <c r="A79" s="100">
        <v>15945184</v>
      </c>
      <c r="B79" s="95" t="s">
        <v>2948</v>
      </c>
      <c r="C79" s="95" t="s">
        <v>30</v>
      </c>
      <c r="D79" s="15" t="s">
        <v>18</v>
      </c>
      <c r="E79" s="96">
        <v>2833039.7</v>
      </c>
      <c r="F79" s="96">
        <v>2833039.7</v>
      </c>
      <c r="G79" s="96">
        <v>0</v>
      </c>
      <c r="H79" s="108">
        <v>44136</v>
      </c>
      <c r="J79" s="65"/>
    </row>
    <row r="80" spans="1:10" s="18" customFormat="1" x14ac:dyDescent="0.2">
      <c r="A80" s="100">
        <v>16423394</v>
      </c>
      <c r="B80" s="95" t="s">
        <v>1506</v>
      </c>
      <c r="C80" s="15" t="s">
        <v>41</v>
      </c>
      <c r="D80" s="15" t="s">
        <v>35</v>
      </c>
      <c r="E80" s="104">
        <v>-22838733.68</v>
      </c>
      <c r="F80" s="104">
        <v>-22838733.68</v>
      </c>
      <c r="G80" s="104">
        <v>0</v>
      </c>
      <c r="H80" s="108">
        <v>44136</v>
      </c>
      <c r="J80" s="107">
        <v>44075</v>
      </c>
    </row>
    <row r="81" spans="1:10" s="18" customFormat="1" x14ac:dyDescent="0.2">
      <c r="A81" s="100">
        <v>6197765</v>
      </c>
      <c r="B81" s="95" t="s">
        <v>1505</v>
      </c>
      <c r="C81" s="15" t="s">
        <v>41</v>
      </c>
      <c r="D81" s="15" t="s">
        <v>35</v>
      </c>
      <c r="E81" s="104">
        <v>-6498808.9000000004</v>
      </c>
      <c r="F81" s="104">
        <v>-6498808.9000000004</v>
      </c>
      <c r="G81" s="104">
        <v>0</v>
      </c>
      <c r="H81" s="108">
        <v>44136</v>
      </c>
      <c r="J81" s="107">
        <v>44075</v>
      </c>
    </row>
    <row r="82" spans="1:10" s="98" customFormat="1" x14ac:dyDescent="0.2">
      <c r="A82" s="100">
        <v>5146663</v>
      </c>
      <c r="B82" s="95" t="s">
        <v>843</v>
      </c>
      <c r="C82" s="15" t="s">
        <v>844</v>
      </c>
      <c r="D82" s="15" t="s">
        <v>22</v>
      </c>
      <c r="E82" s="104">
        <v>-1618950.17</v>
      </c>
      <c r="F82" s="104">
        <v>0</v>
      </c>
      <c r="G82" s="104">
        <v>-1618950.17</v>
      </c>
      <c r="H82" s="108">
        <v>44136</v>
      </c>
      <c r="I82" s="99"/>
      <c r="J82" s="65">
        <v>43862</v>
      </c>
    </row>
    <row r="83" spans="1:10" s="98" customFormat="1" x14ac:dyDescent="0.2">
      <c r="A83" s="100">
        <v>21821823</v>
      </c>
      <c r="B83" s="95" t="s">
        <v>849</v>
      </c>
      <c r="C83" s="15" t="s">
        <v>10</v>
      </c>
      <c r="D83" s="15" t="s">
        <v>7</v>
      </c>
      <c r="E83" s="104">
        <v>-1097923.74</v>
      </c>
      <c r="F83" s="104">
        <v>0</v>
      </c>
      <c r="G83" s="104">
        <v>-1097923.74</v>
      </c>
      <c r="H83" s="108">
        <v>44136</v>
      </c>
      <c r="I83" s="99"/>
      <c r="J83" s="65">
        <v>43862</v>
      </c>
    </row>
    <row r="84" spans="1:10" s="18" customFormat="1" x14ac:dyDescent="0.2">
      <c r="A84" s="100">
        <v>20192593</v>
      </c>
      <c r="B84" s="95" t="s">
        <v>2802</v>
      </c>
      <c r="C84" s="95" t="s">
        <v>43</v>
      </c>
      <c r="D84" s="15" t="s">
        <v>18</v>
      </c>
      <c r="E84" s="104">
        <v>-63129.9</v>
      </c>
      <c r="F84" s="104">
        <v>-63129.9</v>
      </c>
      <c r="G84" s="104">
        <v>0</v>
      </c>
      <c r="H84" s="108">
        <v>44136</v>
      </c>
      <c r="J84" s="107">
        <v>44105</v>
      </c>
    </row>
    <row r="85" spans="1:10" s="98" customFormat="1" x14ac:dyDescent="0.2">
      <c r="A85" s="100">
        <v>18747650</v>
      </c>
      <c r="B85" s="95" t="s">
        <v>3036</v>
      </c>
      <c r="C85" s="95" t="s">
        <v>23</v>
      </c>
      <c r="D85" s="15" t="s">
        <v>9</v>
      </c>
      <c r="E85" s="96">
        <v>6057014.8399999989</v>
      </c>
      <c r="F85" s="96">
        <v>6057014.8399999989</v>
      </c>
      <c r="G85" s="96">
        <v>0</v>
      </c>
      <c r="H85" s="108">
        <v>44166</v>
      </c>
      <c r="I85" s="18"/>
      <c r="J85" s="107"/>
    </row>
    <row r="86" spans="1:10" s="98" customFormat="1" x14ac:dyDescent="0.2">
      <c r="A86" s="100">
        <v>13254037</v>
      </c>
      <c r="B86" s="95" t="s">
        <v>3037</v>
      </c>
      <c r="C86" s="95" t="s">
        <v>24</v>
      </c>
      <c r="D86" s="15" t="s">
        <v>9</v>
      </c>
      <c r="E86" s="96">
        <v>5553700.5899999999</v>
      </c>
      <c r="F86" s="96">
        <v>0</v>
      </c>
      <c r="G86" s="96">
        <v>5553700.5899999999</v>
      </c>
      <c r="H86" s="108">
        <v>44166</v>
      </c>
      <c r="I86" s="18"/>
      <c r="J86" s="107"/>
    </row>
    <row r="87" spans="1:10" s="98" customFormat="1" x14ac:dyDescent="0.2">
      <c r="A87" s="100">
        <v>18596699</v>
      </c>
      <c r="B87" s="95" t="s">
        <v>3038</v>
      </c>
      <c r="C87" s="95" t="s">
        <v>42</v>
      </c>
      <c r="D87" s="15" t="s">
        <v>7</v>
      </c>
      <c r="E87" s="96">
        <v>606902</v>
      </c>
      <c r="F87" s="96">
        <v>2.34</v>
      </c>
      <c r="G87" s="96">
        <v>606899.66</v>
      </c>
      <c r="H87" s="108">
        <v>44166</v>
      </c>
      <c r="I87" s="18"/>
      <c r="J87" s="107"/>
    </row>
    <row r="88" spans="1:10" s="98" customFormat="1" x14ac:dyDescent="0.2">
      <c r="A88" s="100">
        <v>12303355</v>
      </c>
      <c r="B88" s="95" t="s">
        <v>3039</v>
      </c>
      <c r="C88" s="95" t="s">
        <v>25</v>
      </c>
      <c r="D88" s="15" t="s">
        <v>12</v>
      </c>
      <c r="E88" s="96">
        <v>66946.45</v>
      </c>
      <c r="F88" s="96">
        <v>66946.45</v>
      </c>
      <c r="G88" s="96">
        <v>0</v>
      </c>
      <c r="H88" s="108">
        <v>44166</v>
      </c>
      <c r="I88" s="18"/>
      <c r="J88" s="107"/>
    </row>
    <row r="89" spans="1:10" s="98" customFormat="1" x14ac:dyDescent="0.2">
      <c r="A89" s="100">
        <v>21994340</v>
      </c>
      <c r="B89" s="95" t="s">
        <v>842</v>
      </c>
      <c r="C89" s="15" t="s">
        <v>21</v>
      </c>
      <c r="D89" s="15" t="s">
        <v>22</v>
      </c>
      <c r="E89" s="104">
        <v>-1641164.87</v>
      </c>
      <c r="F89" s="104">
        <v>0</v>
      </c>
      <c r="G89" s="104">
        <v>-1641164.87</v>
      </c>
      <c r="H89" s="108">
        <v>44166</v>
      </c>
      <c r="I89" s="101"/>
      <c r="J89" s="107">
        <v>43862</v>
      </c>
    </row>
    <row r="90" spans="1:10" s="98" customFormat="1" x14ac:dyDescent="0.2">
      <c r="A90" s="100">
        <v>21999556</v>
      </c>
      <c r="B90" s="95" t="s">
        <v>854</v>
      </c>
      <c r="C90" s="15" t="s">
        <v>21</v>
      </c>
      <c r="D90" s="15" t="s">
        <v>22</v>
      </c>
      <c r="E90" s="104">
        <v>-699922.3</v>
      </c>
      <c r="F90" s="104">
        <v>0</v>
      </c>
      <c r="G90" s="104">
        <v>-699922.3</v>
      </c>
      <c r="H90" s="108">
        <v>44166</v>
      </c>
      <c r="I90" s="101"/>
      <c r="J90" s="107">
        <v>43862</v>
      </c>
    </row>
    <row r="91" spans="1:10" s="18" customFormat="1" x14ac:dyDescent="0.2">
      <c r="A91" s="100"/>
      <c r="B91" s="95"/>
      <c r="C91" s="95"/>
      <c r="D91" s="15"/>
      <c r="E91" s="19"/>
      <c r="F91" s="19"/>
      <c r="G91" s="69"/>
      <c r="J91" s="101"/>
    </row>
    <row r="92" spans="1:10" x14ac:dyDescent="0.2">
      <c r="A92" s="86"/>
      <c r="B92" s="87" t="s">
        <v>79</v>
      </c>
      <c r="C92" s="88"/>
      <c r="D92" s="89"/>
      <c r="E92" s="90">
        <f>SUBTOTAL(9,E3:E91)</f>
        <v>306991333.82000005</v>
      </c>
      <c r="F92" s="90">
        <f>SUBTOTAL(9,F3:F91)</f>
        <v>163288927.96999997</v>
      </c>
      <c r="G92" s="90">
        <f>SUBTOTAL(9,G3:G91)</f>
        <v>143702405.85000002</v>
      </c>
      <c r="H92" s="90"/>
      <c r="I92" s="87"/>
      <c r="J92" s="17"/>
    </row>
    <row r="97" spans="1:9" ht="27.6" customHeight="1" x14ac:dyDescent="0.2">
      <c r="A97" s="10" t="s">
        <v>1</v>
      </c>
      <c r="B97" s="10" t="s">
        <v>2</v>
      </c>
      <c r="C97" s="11" t="s">
        <v>3</v>
      </c>
      <c r="D97" s="11" t="s">
        <v>4</v>
      </c>
      <c r="E97" s="12" t="s">
        <v>5</v>
      </c>
      <c r="F97" s="12"/>
      <c r="G97" s="12"/>
      <c r="H97" s="13" t="s">
        <v>77</v>
      </c>
      <c r="I97" s="14" t="s">
        <v>78</v>
      </c>
    </row>
    <row r="98" spans="1:9" x14ac:dyDescent="0.2">
      <c r="A98" s="8">
        <v>14372370</v>
      </c>
      <c r="B98" s="8" t="s">
        <v>162</v>
      </c>
      <c r="C98" s="18" t="s">
        <v>23</v>
      </c>
      <c r="D98" s="9" t="s">
        <v>9</v>
      </c>
      <c r="E98" s="16">
        <v>-14865.800000000003</v>
      </c>
      <c r="F98" s="16"/>
      <c r="G98" s="16"/>
      <c r="H98" s="65">
        <v>43862</v>
      </c>
    </row>
    <row r="99" spans="1:9" x14ac:dyDescent="0.2">
      <c r="A99" s="8">
        <v>24404400</v>
      </c>
      <c r="B99" s="8" t="s">
        <v>160</v>
      </c>
      <c r="C99" s="18" t="s">
        <v>31</v>
      </c>
      <c r="D99" s="9" t="s">
        <v>22</v>
      </c>
      <c r="E99" s="106">
        <v>-2266820.59</v>
      </c>
      <c r="F99" s="16"/>
      <c r="G99" s="16"/>
      <c r="H99" s="65">
        <v>43891</v>
      </c>
    </row>
    <row r="100" spans="1:9" x14ac:dyDescent="0.2">
      <c r="A100" s="8">
        <v>5146663</v>
      </c>
      <c r="B100" s="8" t="s">
        <v>843</v>
      </c>
      <c r="C100" s="18" t="s">
        <v>844</v>
      </c>
      <c r="D100" s="9" t="s">
        <v>22</v>
      </c>
      <c r="E100" s="106">
        <v>-58789.879999999888</v>
      </c>
      <c r="F100" s="16"/>
      <c r="G100" s="16"/>
      <c r="H100" s="65">
        <v>43891</v>
      </c>
    </row>
    <row r="101" spans="1:9" x14ac:dyDescent="0.2">
      <c r="A101" s="8">
        <v>21821823</v>
      </c>
      <c r="B101" s="8" t="s">
        <v>849</v>
      </c>
      <c r="C101" s="18" t="s">
        <v>10</v>
      </c>
      <c r="D101" s="9" t="s">
        <v>7</v>
      </c>
      <c r="E101" s="106">
        <v>-39143.469999999972</v>
      </c>
      <c r="F101" s="16"/>
      <c r="G101" s="16"/>
      <c r="H101" s="65">
        <v>43891</v>
      </c>
    </row>
    <row r="102" spans="1:9" x14ac:dyDescent="0.2">
      <c r="A102" s="8">
        <v>22726646</v>
      </c>
      <c r="B102" s="8" t="s">
        <v>833</v>
      </c>
      <c r="C102" s="18" t="s">
        <v>21</v>
      </c>
      <c r="D102" s="9" t="s">
        <v>22</v>
      </c>
      <c r="E102" s="106">
        <v>-34035.849999999627</v>
      </c>
      <c r="F102" s="16"/>
      <c r="G102" s="16"/>
      <c r="H102" s="65">
        <v>43891</v>
      </c>
    </row>
    <row r="103" spans="1:9" x14ac:dyDescent="0.2">
      <c r="A103" s="8">
        <v>16060135</v>
      </c>
      <c r="B103" s="8" t="s">
        <v>835</v>
      </c>
      <c r="C103" s="18" t="s">
        <v>836</v>
      </c>
      <c r="D103" s="9" t="s">
        <v>18</v>
      </c>
      <c r="E103" s="16">
        <v>-33202.360000000335</v>
      </c>
      <c r="F103" s="16"/>
      <c r="G103" s="16"/>
      <c r="H103" s="65">
        <v>43891</v>
      </c>
    </row>
    <row r="104" spans="1:9" x14ac:dyDescent="0.2">
      <c r="A104" s="8">
        <v>21994340</v>
      </c>
      <c r="B104" s="8" t="s">
        <v>842</v>
      </c>
      <c r="C104" s="18" t="s">
        <v>21</v>
      </c>
      <c r="D104" s="9" t="s">
        <v>22</v>
      </c>
      <c r="E104" s="106">
        <v>-29113.320000000065</v>
      </c>
      <c r="F104" s="16"/>
      <c r="G104" s="16"/>
      <c r="H104" s="65">
        <v>43891</v>
      </c>
    </row>
    <row r="105" spans="1:9" x14ac:dyDescent="0.2">
      <c r="A105" s="8">
        <v>21999556</v>
      </c>
      <c r="B105" s="8" t="s">
        <v>854</v>
      </c>
      <c r="C105" s="18" t="s">
        <v>21</v>
      </c>
      <c r="D105" s="9" t="s">
        <v>22</v>
      </c>
      <c r="E105" s="106">
        <v>-25984.800000000047</v>
      </c>
      <c r="F105" s="16"/>
      <c r="G105" s="16"/>
      <c r="H105" s="65">
        <v>43891</v>
      </c>
    </row>
    <row r="106" spans="1:9" x14ac:dyDescent="0.2">
      <c r="A106" s="8">
        <v>20627964</v>
      </c>
      <c r="B106" s="8" t="s">
        <v>847</v>
      </c>
      <c r="C106" s="18" t="s">
        <v>848</v>
      </c>
      <c r="D106" s="9" t="s">
        <v>7</v>
      </c>
      <c r="E106" s="106">
        <v>-22602.310000000056</v>
      </c>
      <c r="F106" s="16"/>
      <c r="G106" s="16"/>
      <c r="H106" s="65">
        <v>43891</v>
      </c>
    </row>
    <row r="107" spans="1:9" x14ac:dyDescent="0.2">
      <c r="A107" s="8">
        <v>20063868</v>
      </c>
      <c r="B107" s="8" t="s">
        <v>851</v>
      </c>
      <c r="C107" s="18" t="s">
        <v>13</v>
      </c>
      <c r="D107" s="9" t="s">
        <v>14</v>
      </c>
      <c r="E107" s="16">
        <v>-21808.639999999898</v>
      </c>
      <c r="F107" s="16"/>
      <c r="G107" s="16"/>
      <c r="H107" s="65">
        <v>43891</v>
      </c>
    </row>
    <row r="108" spans="1:9" x14ac:dyDescent="0.2">
      <c r="A108" s="8">
        <v>10276988</v>
      </c>
      <c r="B108" s="8" t="s">
        <v>834</v>
      </c>
      <c r="C108" s="18" t="s">
        <v>24</v>
      </c>
      <c r="D108" s="9" t="s">
        <v>9</v>
      </c>
      <c r="E108" s="16">
        <v>-16576.460000000428</v>
      </c>
      <c r="F108" s="16"/>
      <c r="G108" s="16"/>
      <c r="H108" s="65">
        <v>43891</v>
      </c>
    </row>
    <row r="109" spans="1:9" x14ac:dyDescent="0.2">
      <c r="A109" s="8">
        <v>15292407</v>
      </c>
      <c r="B109" s="8" t="s">
        <v>858</v>
      </c>
      <c r="C109" s="18" t="s">
        <v>844</v>
      </c>
      <c r="D109" s="9" t="s">
        <v>22</v>
      </c>
      <c r="E109" s="106">
        <v>-14666.790000000037</v>
      </c>
      <c r="F109" s="16"/>
      <c r="G109" s="16"/>
      <c r="H109" s="65">
        <v>43891</v>
      </c>
    </row>
    <row r="110" spans="1:9" x14ac:dyDescent="0.2">
      <c r="A110" s="8">
        <v>14113659</v>
      </c>
      <c r="B110" s="8" t="s">
        <v>840</v>
      </c>
      <c r="C110" s="18" t="s">
        <v>44</v>
      </c>
      <c r="D110" s="9" t="s">
        <v>7</v>
      </c>
      <c r="E110" s="16">
        <v>-9001.7899999998044</v>
      </c>
      <c r="F110" s="16"/>
      <c r="G110" s="16"/>
      <c r="H110" s="65">
        <v>43891</v>
      </c>
    </row>
    <row r="111" spans="1:9" x14ac:dyDescent="0.2">
      <c r="A111" s="8">
        <v>13006770</v>
      </c>
      <c r="B111" s="8" t="s">
        <v>856</v>
      </c>
      <c r="C111" s="18" t="s">
        <v>857</v>
      </c>
      <c r="D111" s="9" t="s">
        <v>16</v>
      </c>
      <c r="E111" s="16">
        <v>-8934.039999999979</v>
      </c>
      <c r="F111" s="16"/>
      <c r="G111" s="16"/>
      <c r="H111" s="65">
        <v>43891</v>
      </c>
    </row>
    <row r="112" spans="1:9" x14ac:dyDescent="0.2">
      <c r="A112" s="8">
        <v>20811698</v>
      </c>
      <c r="B112" s="8" t="s">
        <v>838</v>
      </c>
      <c r="C112" s="18" t="s">
        <v>839</v>
      </c>
      <c r="D112" s="9" t="s">
        <v>18</v>
      </c>
      <c r="E112" s="16">
        <v>-2518.6299999998882</v>
      </c>
      <c r="F112" s="16"/>
      <c r="G112" s="16"/>
      <c r="H112" s="65">
        <v>43891</v>
      </c>
    </row>
    <row r="113" spans="1:8" x14ac:dyDescent="0.2">
      <c r="A113" s="8">
        <v>20811698</v>
      </c>
      <c r="B113" s="8" t="s">
        <v>838</v>
      </c>
      <c r="C113" s="18" t="s">
        <v>839</v>
      </c>
      <c r="D113" s="9" t="s">
        <v>18</v>
      </c>
      <c r="E113" s="16">
        <v>-192917.20999999996</v>
      </c>
      <c r="F113" s="16"/>
      <c r="G113" s="16"/>
      <c r="H113" s="65">
        <v>43922</v>
      </c>
    </row>
    <row r="114" spans="1:8" x14ac:dyDescent="0.2">
      <c r="A114" s="8">
        <v>15292407</v>
      </c>
      <c r="B114" s="8" t="s">
        <v>858</v>
      </c>
      <c r="C114" s="18" t="s">
        <v>844</v>
      </c>
      <c r="D114" s="9" t="s">
        <v>22</v>
      </c>
      <c r="E114" s="106">
        <v>-20589.51999999996</v>
      </c>
      <c r="F114" s="16"/>
      <c r="G114" s="16"/>
      <c r="H114" s="65">
        <v>43922</v>
      </c>
    </row>
    <row r="115" spans="1:8" x14ac:dyDescent="0.2">
      <c r="A115" s="8">
        <v>14568400</v>
      </c>
      <c r="B115" s="8" t="s">
        <v>897</v>
      </c>
      <c r="C115" s="18" t="s">
        <v>30</v>
      </c>
      <c r="D115" s="9" t="s">
        <v>18</v>
      </c>
      <c r="E115" s="16">
        <v>-19815.260000000009</v>
      </c>
      <c r="F115" s="16"/>
      <c r="G115" s="16"/>
      <c r="H115" s="65">
        <v>43922</v>
      </c>
    </row>
    <row r="116" spans="1:8" x14ac:dyDescent="0.2">
      <c r="A116" s="8">
        <v>7577653</v>
      </c>
      <c r="B116" s="8" t="s">
        <v>828</v>
      </c>
      <c r="C116" s="18" t="s">
        <v>75</v>
      </c>
      <c r="D116" s="9" t="s">
        <v>35</v>
      </c>
      <c r="E116" s="16">
        <v>-18223.509999999776</v>
      </c>
      <c r="F116" s="16"/>
      <c r="G116" s="16"/>
      <c r="H116" s="65">
        <v>43922</v>
      </c>
    </row>
    <row r="117" spans="1:8" x14ac:dyDescent="0.2">
      <c r="A117" s="8">
        <v>20627964</v>
      </c>
      <c r="B117" s="8" t="s">
        <v>847</v>
      </c>
      <c r="C117" s="18" t="s">
        <v>848</v>
      </c>
      <c r="D117" s="9" t="s">
        <v>7</v>
      </c>
      <c r="E117" s="106">
        <v>22602.31</v>
      </c>
      <c r="F117" s="16"/>
      <c r="G117" s="16"/>
      <c r="H117" s="65">
        <v>43922</v>
      </c>
    </row>
    <row r="118" spans="1:8" s="97" customFormat="1" x14ac:dyDescent="0.2">
      <c r="A118" s="97">
        <v>5822005</v>
      </c>
      <c r="B118" s="97" t="s">
        <v>829</v>
      </c>
      <c r="C118" s="98" t="s">
        <v>30</v>
      </c>
      <c r="D118" s="99" t="s">
        <v>18</v>
      </c>
      <c r="E118" s="16">
        <v>-5064817.8200000012</v>
      </c>
      <c r="F118" s="16"/>
      <c r="G118" s="16"/>
      <c r="H118" s="65">
        <v>43952</v>
      </c>
    </row>
    <row r="119" spans="1:8" s="97" customFormat="1" x14ac:dyDescent="0.2">
      <c r="A119" s="97">
        <v>10276988</v>
      </c>
      <c r="B119" s="97" t="s">
        <v>834</v>
      </c>
      <c r="C119" s="98" t="s">
        <v>24</v>
      </c>
      <c r="D119" s="99" t="s">
        <v>9</v>
      </c>
      <c r="E119" s="16">
        <v>-49558.099999999627</v>
      </c>
      <c r="F119" s="16"/>
      <c r="G119" s="16"/>
      <c r="H119" s="65">
        <v>43952</v>
      </c>
    </row>
    <row r="120" spans="1:8" s="97" customFormat="1" x14ac:dyDescent="0.2">
      <c r="A120" s="97">
        <v>23331250</v>
      </c>
      <c r="B120" s="97" t="s">
        <v>908</v>
      </c>
      <c r="C120" s="98" t="s">
        <v>10</v>
      </c>
      <c r="D120" s="99" t="s">
        <v>7</v>
      </c>
      <c r="E120" s="16">
        <v>-37355.259999999776</v>
      </c>
      <c r="F120" s="16"/>
      <c r="G120" s="16"/>
      <c r="H120" s="65">
        <v>43952</v>
      </c>
    </row>
    <row r="121" spans="1:8" s="97" customFormat="1" x14ac:dyDescent="0.2">
      <c r="A121" s="97">
        <v>21134570</v>
      </c>
      <c r="B121" s="97" t="s">
        <v>896</v>
      </c>
      <c r="C121" s="98" t="s">
        <v>44</v>
      </c>
      <c r="D121" s="99" t="s">
        <v>7</v>
      </c>
      <c r="E121" s="16">
        <v>-24494.730000000447</v>
      </c>
      <c r="F121" s="16"/>
      <c r="G121" s="16"/>
      <c r="H121" s="65">
        <v>43952</v>
      </c>
    </row>
    <row r="122" spans="1:8" s="97" customFormat="1" x14ac:dyDescent="0.2">
      <c r="A122" s="97">
        <v>14568400</v>
      </c>
      <c r="B122" s="97" t="s">
        <v>897</v>
      </c>
      <c r="C122" s="98" t="s">
        <v>30</v>
      </c>
      <c r="D122" s="99" t="s">
        <v>18</v>
      </c>
      <c r="E122" s="16">
        <v>-19977.899999999994</v>
      </c>
      <c r="F122" s="16"/>
      <c r="G122" s="16"/>
      <c r="H122" s="65">
        <v>43952</v>
      </c>
    </row>
    <row r="123" spans="1:8" s="97" customFormat="1" x14ac:dyDescent="0.2">
      <c r="A123" s="97">
        <v>14372370</v>
      </c>
      <c r="B123" s="97" t="s">
        <v>162</v>
      </c>
      <c r="C123" s="98" t="s">
        <v>23</v>
      </c>
      <c r="D123" s="99" t="s">
        <v>9</v>
      </c>
      <c r="E123" s="16">
        <v>-14769.800000000003</v>
      </c>
      <c r="F123" s="16"/>
      <c r="G123" s="16"/>
      <c r="H123" s="65">
        <v>43952</v>
      </c>
    </row>
    <row r="124" spans="1:8" s="97" customFormat="1" x14ac:dyDescent="0.2">
      <c r="A124" s="97">
        <v>22580462</v>
      </c>
      <c r="B124" s="97" t="s">
        <v>841</v>
      </c>
      <c r="C124" s="98" t="s">
        <v>10</v>
      </c>
      <c r="D124" s="99" t="s">
        <v>7</v>
      </c>
      <c r="E124" s="16">
        <v>-3150.0200000000186</v>
      </c>
      <c r="F124" s="16"/>
      <c r="G124" s="16"/>
      <c r="H124" s="65">
        <v>43952</v>
      </c>
    </row>
    <row r="125" spans="1:8" s="97" customFormat="1" x14ac:dyDescent="0.2">
      <c r="A125" s="97">
        <v>24404400</v>
      </c>
      <c r="B125" s="97" t="s">
        <v>160</v>
      </c>
      <c r="C125" s="98" t="s">
        <v>31</v>
      </c>
      <c r="D125" s="99" t="s">
        <v>22</v>
      </c>
      <c r="E125" s="106">
        <v>2266820.59</v>
      </c>
      <c r="F125" s="16"/>
      <c r="G125" s="16"/>
      <c r="H125" s="65">
        <v>43952</v>
      </c>
    </row>
    <row r="126" spans="1:8" s="97" customFormat="1" x14ac:dyDescent="0.2">
      <c r="A126" s="97">
        <v>17581737</v>
      </c>
      <c r="B126" s="97" t="s">
        <v>827</v>
      </c>
      <c r="C126" s="98" t="s">
        <v>21</v>
      </c>
      <c r="D126" s="99" t="s">
        <v>22</v>
      </c>
      <c r="E126" s="16">
        <v>-558428.63000000268</v>
      </c>
      <c r="F126" s="16"/>
      <c r="G126" s="16"/>
      <c r="H126" s="65">
        <v>43983</v>
      </c>
    </row>
    <row r="127" spans="1:8" s="97" customFormat="1" x14ac:dyDescent="0.2">
      <c r="A127" s="97">
        <v>23331250</v>
      </c>
      <c r="B127" s="97" t="s">
        <v>908</v>
      </c>
      <c r="C127" s="98" t="s">
        <v>10</v>
      </c>
      <c r="D127" s="99" t="s">
        <v>7</v>
      </c>
      <c r="E127" s="16">
        <v>-325698.79000000097</v>
      </c>
      <c r="F127" s="16"/>
      <c r="G127" s="16"/>
      <c r="H127" s="65">
        <v>43983</v>
      </c>
    </row>
    <row r="128" spans="1:8" s="97" customFormat="1" x14ac:dyDescent="0.2">
      <c r="A128" s="97">
        <v>24043670</v>
      </c>
      <c r="B128" s="97" t="s">
        <v>915</v>
      </c>
      <c r="C128" s="98" t="s">
        <v>34</v>
      </c>
      <c r="D128" s="99" t="s">
        <v>35</v>
      </c>
      <c r="E128" s="106">
        <v>-121588.37999999989</v>
      </c>
      <c r="F128" s="16"/>
      <c r="G128" s="16"/>
      <c r="H128" s="65">
        <v>43983</v>
      </c>
    </row>
    <row r="129" spans="1:8" s="97" customFormat="1" x14ac:dyDescent="0.2">
      <c r="A129" s="97">
        <v>20811698</v>
      </c>
      <c r="B129" s="97" t="s">
        <v>838</v>
      </c>
      <c r="C129" s="98" t="s">
        <v>839</v>
      </c>
      <c r="D129" s="99" t="s">
        <v>18</v>
      </c>
      <c r="E129" s="16">
        <v>-83373.960000000196</v>
      </c>
      <c r="F129" s="16"/>
      <c r="G129" s="16"/>
      <c r="H129" s="65">
        <v>43983</v>
      </c>
    </row>
    <row r="130" spans="1:8" s="97" customFormat="1" x14ac:dyDescent="0.2">
      <c r="A130" s="97">
        <v>21134570</v>
      </c>
      <c r="B130" s="97" t="s">
        <v>896</v>
      </c>
      <c r="C130" s="98" t="s">
        <v>44</v>
      </c>
      <c r="D130" s="99" t="s">
        <v>7</v>
      </c>
      <c r="E130" s="16">
        <v>-51269.739999999292</v>
      </c>
      <c r="F130" s="16"/>
      <c r="G130" s="16"/>
      <c r="H130" s="65">
        <v>43983</v>
      </c>
    </row>
    <row r="131" spans="1:8" s="97" customFormat="1" x14ac:dyDescent="0.2">
      <c r="A131" s="97">
        <v>10276988</v>
      </c>
      <c r="B131" s="97" t="s">
        <v>834</v>
      </c>
      <c r="C131" s="98" t="s">
        <v>24</v>
      </c>
      <c r="D131" s="99" t="s">
        <v>9</v>
      </c>
      <c r="E131" s="16">
        <v>-41476.900000000373</v>
      </c>
      <c r="F131" s="16"/>
      <c r="G131" s="16"/>
      <c r="H131" s="65">
        <v>43983</v>
      </c>
    </row>
    <row r="132" spans="1:8" s="97" customFormat="1" x14ac:dyDescent="0.2">
      <c r="A132" s="97">
        <v>21126056</v>
      </c>
      <c r="B132" s="97" t="s">
        <v>910</v>
      </c>
      <c r="C132" s="98" t="s">
        <v>76</v>
      </c>
      <c r="D132" s="99" t="s">
        <v>35</v>
      </c>
      <c r="E132" s="16">
        <v>-22979.380000000005</v>
      </c>
      <c r="F132" s="16"/>
      <c r="G132" s="16"/>
      <c r="H132" s="65">
        <v>43983</v>
      </c>
    </row>
    <row r="133" spans="1:8" s="97" customFormat="1" x14ac:dyDescent="0.2">
      <c r="A133" s="97">
        <v>15292407</v>
      </c>
      <c r="B133" s="97" t="s">
        <v>858</v>
      </c>
      <c r="C133" s="98" t="s">
        <v>844</v>
      </c>
      <c r="D133" s="99" t="s">
        <v>22</v>
      </c>
      <c r="E133" s="106">
        <v>-17593</v>
      </c>
      <c r="F133" s="16"/>
      <c r="G133" s="16"/>
      <c r="H133" s="65">
        <v>43983</v>
      </c>
    </row>
    <row r="134" spans="1:8" s="97" customFormat="1" x14ac:dyDescent="0.2">
      <c r="A134" s="97">
        <v>21994340</v>
      </c>
      <c r="B134" s="97" t="s">
        <v>842</v>
      </c>
      <c r="C134" s="98" t="s">
        <v>21</v>
      </c>
      <c r="D134" s="99" t="s">
        <v>22</v>
      </c>
      <c r="E134" s="106">
        <v>-15810.420000000158</v>
      </c>
      <c r="F134" s="16"/>
      <c r="G134" s="16"/>
      <c r="H134" s="65">
        <v>43983</v>
      </c>
    </row>
    <row r="135" spans="1:8" s="97" customFormat="1" x14ac:dyDescent="0.2">
      <c r="A135" s="97">
        <v>20574592</v>
      </c>
      <c r="B135" s="97" t="s">
        <v>855</v>
      </c>
      <c r="C135" s="98" t="s">
        <v>10</v>
      </c>
      <c r="D135" s="99" t="s">
        <v>7</v>
      </c>
      <c r="E135" s="16">
        <v>-14430.529999999912</v>
      </c>
      <c r="F135" s="16"/>
      <c r="G135" s="16"/>
      <c r="H135" s="65">
        <v>43983</v>
      </c>
    </row>
    <row r="136" spans="1:8" s="97" customFormat="1" x14ac:dyDescent="0.2">
      <c r="A136" s="97">
        <v>13006770</v>
      </c>
      <c r="B136" s="97" t="s">
        <v>856</v>
      </c>
      <c r="C136" s="98" t="s">
        <v>857</v>
      </c>
      <c r="D136" s="99" t="s">
        <v>16</v>
      </c>
      <c r="E136" s="16">
        <v>-9308.070000000007</v>
      </c>
      <c r="F136" s="16"/>
      <c r="G136" s="16"/>
      <c r="H136" s="65">
        <v>43983</v>
      </c>
    </row>
    <row r="137" spans="1:8" s="97" customFormat="1" x14ac:dyDescent="0.2">
      <c r="A137" s="97">
        <v>5822005</v>
      </c>
      <c r="B137" s="97" t="s">
        <v>829</v>
      </c>
      <c r="C137" s="98" t="s">
        <v>30</v>
      </c>
      <c r="D137" s="99" t="s">
        <v>18</v>
      </c>
      <c r="E137" s="106">
        <v>5064817.82</v>
      </c>
      <c r="F137" s="16"/>
      <c r="G137" s="16"/>
      <c r="H137" s="65">
        <v>43983</v>
      </c>
    </row>
    <row r="138" spans="1:8" s="97" customFormat="1" x14ac:dyDescent="0.2">
      <c r="A138" s="97">
        <v>21821823</v>
      </c>
      <c r="B138" s="97" t="s">
        <v>849</v>
      </c>
      <c r="C138" s="98" t="s">
        <v>10</v>
      </c>
      <c r="D138" s="99" t="s">
        <v>7</v>
      </c>
      <c r="E138" s="106">
        <v>-672272.1100000001</v>
      </c>
      <c r="F138" s="16"/>
      <c r="G138" s="16"/>
      <c r="H138" s="65">
        <v>44013</v>
      </c>
    </row>
    <row r="139" spans="1:8" s="97" customFormat="1" x14ac:dyDescent="0.2">
      <c r="A139" s="97">
        <v>17581737</v>
      </c>
      <c r="B139" s="97" t="s">
        <v>827</v>
      </c>
      <c r="C139" s="98" t="s">
        <v>21</v>
      </c>
      <c r="D139" s="99" t="s">
        <v>22</v>
      </c>
      <c r="E139" s="16">
        <v>-313438.75</v>
      </c>
      <c r="F139" s="16"/>
      <c r="G139" s="16"/>
      <c r="H139" s="65">
        <v>44013</v>
      </c>
    </row>
    <row r="140" spans="1:8" s="97" customFormat="1" x14ac:dyDescent="0.2">
      <c r="A140" s="97">
        <v>24043670</v>
      </c>
      <c r="B140" s="97" t="s">
        <v>915</v>
      </c>
      <c r="C140" s="98" t="s">
        <v>34</v>
      </c>
      <c r="D140" s="99" t="s">
        <v>35</v>
      </c>
      <c r="E140" s="106">
        <v>-122113.40999999992</v>
      </c>
      <c r="F140" s="16"/>
      <c r="G140" s="16"/>
      <c r="H140" s="65">
        <v>44013</v>
      </c>
    </row>
    <row r="141" spans="1:8" s="97" customFormat="1" x14ac:dyDescent="0.2">
      <c r="A141" s="97">
        <v>15606943</v>
      </c>
      <c r="B141" s="97" t="s">
        <v>916</v>
      </c>
      <c r="C141" s="98" t="s">
        <v>36</v>
      </c>
      <c r="D141" s="99" t="s">
        <v>16</v>
      </c>
      <c r="E141" s="106">
        <v>-78719.989999999991</v>
      </c>
      <c r="F141" s="16"/>
      <c r="G141" s="16"/>
      <c r="H141" s="65">
        <v>44013</v>
      </c>
    </row>
    <row r="142" spans="1:8" s="97" customFormat="1" x14ac:dyDescent="0.2">
      <c r="A142" s="97">
        <v>21134570</v>
      </c>
      <c r="B142" s="97" t="s">
        <v>896</v>
      </c>
      <c r="C142" s="98" t="s">
        <v>44</v>
      </c>
      <c r="D142" s="99" t="s">
        <v>7</v>
      </c>
      <c r="E142" s="16">
        <v>-51422.270000000484</v>
      </c>
      <c r="F142" s="16"/>
      <c r="G142" s="16"/>
      <c r="H142" s="65">
        <v>44013</v>
      </c>
    </row>
    <row r="143" spans="1:8" s="97" customFormat="1" x14ac:dyDescent="0.2">
      <c r="A143" s="97">
        <v>10276988</v>
      </c>
      <c r="B143" s="97" t="s">
        <v>834</v>
      </c>
      <c r="C143" s="98" t="s">
        <v>24</v>
      </c>
      <c r="D143" s="99" t="s">
        <v>9</v>
      </c>
      <c r="E143" s="16">
        <v>-46698.419999999925</v>
      </c>
      <c r="F143" s="16"/>
      <c r="G143" s="16"/>
      <c r="H143" s="65">
        <v>44013</v>
      </c>
    </row>
    <row r="144" spans="1:8" s="97" customFormat="1" x14ac:dyDescent="0.2">
      <c r="A144" s="97">
        <v>14567690</v>
      </c>
      <c r="B144" s="97" t="s">
        <v>852</v>
      </c>
      <c r="C144" s="98" t="s">
        <v>13</v>
      </c>
      <c r="D144" s="99" t="s">
        <v>14</v>
      </c>
      <c r="E144" s="16">
        <v>-36005.669999999925</v>
      </c>
      <c r="F144" s="16"/>
      <c r="G144" s="16"/>
      <c r="H144" s="65">
        <v>44013</v>
      </c>
    </row>
    <row r="145" spans="1:8" s="97" customFormat="1" x14ac:dyDescent="0.2">
      <c r="A145" s="97">
        <v>14372370</v>
      </c>
      <c r="B145" s="97" t="s">
        <v>162</v>
      </c>
      <c r="C145" s="98" t="s">
        <v>23</v>
      </c>
      <c r="D145" s="99" t="s">
        <v>9</v>
      </c>
      <c r="E145" s="16">
        <v>-14901.75</v>
      </c>
      <c r="F145" s="16"/>
      <c r="G145" s="16"/>
      <c r="H145" s="65">
        <v>44013</v>
      </c>
    </row>
    <row r="146" spans="1:8" s="97" customFormat="1" x14ac:dyDescent="0.2">
      <c r="A146" s="97">
        <v>14912879</v>
      </c>
      <c r="B146" s="97" t="s">
        <v>161</v>
      </c>
      <c r="C146" s="98" t="s">
        <v>20</v>
      </c>
      <c r="D146" s="99" t="s">
        <v>18</v>
      </c>
      <c r="E146" s="16">
        <v>-5329.0400000000081</v>
      </c>
      <c r="F146" s="16"/>
      <c r="G146" s="16"/>
      <c r="H146" s="65">
        <v>44013</v>
      </c>
    </row>
    <row r="147" spans="1:8" s="97" customFormat="1" x14ac:dyDescent="0.2">
      <c r="A147" s="97">
        <v>14568400</v>
      </c>
      <c r="B147" s="97" t="s">
        <v>897</v>
      </c>
      <c r="C147" s="98" t="s">
        <v>30</v>
      </c>
      <c r="D147" s="99" t="s">
        <v>18</v>
      </c>
      <c r="E147" s="16">
        <v>-3932.3500000000058</v>
      </c>
      <c r="F147" s="16"/>
      <c r="G147" s="16"/>
      <c r="H147" s="65">
        <v>44013</v>
      </c>
    </row>
    <row r="148" spans="1:8" s="97" customFormat="1" x14ac:dyDescent="0.2">
      <c r="A148" s="97">
        <v>15292407</v>
      </c>
      <c r="B148" s="97" t="s">
        <v>858</v>
      </c>
      <c r="C148" s="98" t="s">
        <v>844</v>
      </c>
      <c r="D148" s="99" t="s">
        <v>22</v>
      </c>
      <c r="E148" s="106">
        <v>-1825.820000000007</v>
      </c>
      <c r="F148" s="16"/>
      <c r="G148" s="16"/>
      <c r="H148" s="65">
        <v>44013</v>
      </c>
    </row>
    <row r="149" spans="1:8" s="97" customFormat="1" x14ac:dyDescent="0.2">
      <c r="A149" s="97">
        <v>24043670</v>
      </c>
      <c r="B149" s="97" t="s">
        <v>915</v>
      </c>
      <c r="C149" s="98" t="s">
        <v>34</v>
      </c>
      <c r="D149" s="99" t="s">
        <v>35</v>
      </c>
      <c r="E149" s="106">
        <v>243701.7899999998</v>
      </c>
      <c r="F149" s="16"/>
      <c r="G149" s="16"/>
      <c r="H149" s="65">
        <v>44044</v>
      </c>
    </row>
    <row r="150" spans="1:8" s="97" customFormat="1" x14ac:dyDescent="0.2">
      <c r="A150" s="97">
        <v>5133109</v>
      </c>
      <c r="B150" s="97" t="s">
        <v>918</v>
      </c>
      <c r="C150" s="98" t="s">
        <v>27</v>
      </c>
      <c r="D150" s="99" t="s">
        <v>9</v>
      </c>
      <c r="E150" s="16">
        <v>-2182684.3000000007</v>
      </c>
      <c r="F150" s="16"/>
      <c r="G150" s="16"/>
      <c r="H150" s="65">
        <v>44044</v>
      </c>
    </row>
    <row r="151" spans="1:8" s="97" customFormat="1" x14ac:dyDescent="0.2">
      <c r="A151" s="97">
        <v>17581737</v>
      </c>
      <c r="B151" s="97" t="s">
        <v>827</v>
      </c>
      <c r="C151" s="98" t="s">
        <v>21</v>
      </c>
      <c r="D151" s="99" t="s">
        <v>22</v>
      </c>
      <c r="E151" s="16">
        <v>-645672.53999999911</v>
      </c>
      <c r="F151" s="16"/>
      <c r="G151" s="16"/>
      <c r="H151" s="65">
        <v>44044</v>
      </c>
    </row>
    <row r="152" spans="1:8" s="97" customFormat="1" x14ac:dyDescent="0.2">
      <c r="A152" s="97">
        <v>20243721</v>
      </c>
      <c r="B152" s="97" t="s">
        <v>919</v>
      </c>
      <c r="C152" s="98" t="s">
        <v>27</v>
      </c>
      <c r="D152" s="99" t="s">
        <v>9</v>
      </c>
      <c r="E152" s="16">
        <v>-541501.23999999836</v>
      </c>
      <c r="F152" s="16"/>
      <c r="G152" s="16"/>
      <c r="H152" s="65">
        <v>44044</v>
      </c>
    </row>
    <row r="153" spans="1:8" s="97" customFormat="1" x14ac:dyDescent="0.2">
      <c r="A153" s="97">
        <v>21994340</v>
      </c>
      <c r="B153" s="97" t="s">
        <v>842</v>
      </c>
      <c r="C153" s="98" t="s">
        <v>21</v>
      </c>
      <c r="D153" s="99" t="s">
        <v>22</v>
      </c>
      <c r="E153" s="106">
        <v>-70279.320000000065</v>
      </c>
      <c r="F153" s="16"/>
      <c r="G153" s="16"/>
      <c r="H153" s="65">
        <v>44044</v>
      </c>
    </row>
    <row r="154" spans="1:8" s="97" customFormat="1" x14ac:dyDescent="0.2">
      <c r="A154" s="97">
        <v>10276988</v>
      </c>
      <c r="B154" s="97" t="s">
        <v>834</v>
      </c>
      <c r="C154" s="98" t="s">
        <v>24</v>
      </c>
      <c r="D154" s="99" t="s">
        <v>9</v>
      </c>
      <c r="E154" s="16">
        <v>-43044.590000000317</v>
      </c>
      <c r="F154" s="16"/>
      <c r="G154" s="16"/>
      <c r="H154" s="65">
        <v>44044</v>
      </c>
    </row>
    <row r="155" spans="1:8" s="97" customFormat="1" x14ac:dyDescent="0.2">
      <c r="A155" s="97">
        <v>15292407</v>
      </c>
      <c r="B155" s="97" t="s">
        <v>858</v>
      </c>
      <c r="C155" s="98" t="s">
        <v>844</v>
      </c>
      <c r="D155" s="99" t="s">
        <v>22</v>
      </c>
      <c r="E155" s="106">
        <v>-42708.94</v>
      </c>
      <c r="F155" s="16"/>
      <c r="G155" s="16"/>
      <c r="H155" s="65">
        <v>44044</v>
      </c>
    </row>
    <row r="156" spans="1:8" s="97" customFormat="1" x14ac:dyDescent="0.2">
      <c r="A156" s="97">
        <v>16060135</v>
      </c>
      <c r="B156" s="97" t="s">
        <v>835</v>
      </c>
      <c r="C156" s="98" t="s">
        <v>836</v>
      </c>
      <c r="D156" s="99" t="s">
        <v>18</v>
      </c>
      <c r="E156" s="16">
        <v>-35016.460000000428</v>
      </c>
      <c r="F156" s="16"/>
      <c r="G156" s="16"/>
      <c r="H156" s="65">
        <v>44044</v>
      </c>
    </row>
    <row r="157" spans="1:8" s="97" customFormat="1" x14ac:dyDescent="0.2">
      <c r="A157" s="97">
        <v>20063868</v>
      </c>
      <c r="B157" s="97" t="s">
        <v>851</v>
      </c>
      <c r="C157" s="98" t="s">
        <v>13</v>
      </c>
      <c r="D157" s="99" t="s">
        <v>14</v>
      </c>
      <c r="E157" s="16">
        <v>-22608.319999999949</v>
      </c>
      <c r="F157" s="16"/>
      <c r="G157" s="16"/>
      <c r="H157" s="65">
        <v>44044</v>
      </c>
    </row>
    <row r="158" spans="1:8" s="97" customFormat="1" x14ac:dyDescent="0.2">
      <c r="A158" s="97">
        <v>14568400</v>
      </c>
      <c r="B158" s="97" t="s">
        <v>897</v>
      </c>
      <c r="C158" s="98" t="s">
        <v>30</v>
      </c>
      <c r="D158" s="99" t="s">
        <v>18</v>
      </c>
      <c r="E158" s="16">
        <v>-3769.6900000000023</v>
      </c>
      <c r="F158" s="16"/>
      <c r="G158" s="16"/>
      <c r="H158" s="65">
        <v>44044</v>
      </c>
    </row>
    <row r="159" spans="1:8" s="97" customFormat="1" x14ac:dyDescent="0.2">
      <c r="A159" s="97">
        <v>5133109</v>
      </c>
      <c r="B159" s="97" t="s">
        <v>918</v>
      </c>
      <c r="C159" s="98" t="s">
        <v>27</v>
      </c>
      <c r="D159" s="99" t="s">
        <v>9</v>
      </c>
      <c r="E159" s="16">
        <v>-429921.58000000194</v>
      </c>
      <c r="F159" s="16"/>
      <c r="G159" s="16"/>
      <c r="H159" s="65">
        <v>44075</v>
      </c>
    </row>
    <row r="160" spans="1:8" s="97" customFormat="1" x14ac:dyDescent="0.2">
      <c r="A160" s="97">
        <v>21999556</v>
      </c>
      <c r="B160" s="97" t="s">
        <v>854</v>
      </c>
      <c r="C160" s="98" t="s">
        <v>21</v>
      </c>
      <c r="D160" s="99" t="s">
        <v>22</v>
      </c>
      <c r="E160" s="106">
        <v>-114559.58999999997</v>
      </c>
      <c r="F160" s="16"/>
      <c r="G160" s="16"/>
      <c r="H160" s="65">
        <v>44075</v>
      </c>
    </row>
    <row r="161" spans="1:8" s="97" customFormat="1" x14ac:dyDescent="0.2">
      <c r="A161" s="97">
        <v>21994340</v>
      </c>
      <c r="B161" s="97" t="s">
        <v>842</v>
      </c>
      <c r="C161" s="98" t="s">
        <v>21</v>
      </c>
      <c r="D161" s="99" t="s">
        <v>22</v>
      </c>
      <c r="E161" s="106">
        <v>-42580.09999999986</v>
      </c>
      <c r="F161" s="16"/>
      <c r="G161" s="16"/>
      <c r="H161" s="65">
        <v>44075</v>
      </c>
    </row>
    <row r="162" spans="1:8" s="97" customFormat="1" x14ac:dyDescent="0.2">
      <c r="A162" s="97">
        <v>14567690</v>
      </c>
      <c r="B162" s="97" t="s">
        <v>852</v>
      </c>
      <c r="C162" s="98" t="s">
        <v>13</v>
      </c>
      <c r="D162" s="99" t="s">
        <v>14</v>
      </c>
      <c r="E162" s="16">
        <v>-36265.20000000007</v>
      </c>
      <c r="F162" s="16"/>
      <c r="G162" s="16"/>
      <c r="H162" s="65">
        <v>44075</v>
      </c>
    </row>
    <row r="163" spans="1:8" s="97" customFormat="1" x14ac:dyDescent="0.2">
      <c r="A163" s="97">
        <v>16060135</v>
      </c>
      <c r="B163" s="97" t="s">
        <v>835</v>
      </c>
      <c r="C163" s="98" t="s">
        <v>836</v>
      </c>
      <c r="D163" s="99" t="s">
        <v>18</v>
      </c>
      <c r="E163" s="16">
        <v>-31990.659999999683</v>
      </c>
      <c r="F163" s="16"/>
      <c r="G163" s="16"/>
      <c r="H163" s="65">
        <v>44075</v>
      </c>
    </row>
    <row r="164" spans="1:8" s="97" customFormat="1" x14ac:dyDescent="0.2">
      <c r="A164" s="97">
        <v>10276988</v>
      </c>
      <c r="B164" s="97" t="s">
        <v>834</v>
      </c>
      <c r="C164" s="98" t="s">
        <v>24</v>
      </c>
      <c r="D164" s="99" t="s">
        <v>9</v>
      </c>
      <c r="E164" s="16">
        <v>-26734.819999999832</v>
      </c>
      <c r="F164" s="16"/>
      <c r="G164" s="16"/>
      <c r="H164" s="65">
        <v>44075</v>
      </c>
    </row>
    <row r="165" spans="1:8" s="97" customFormat="1" x14ac:dyDescent="0.2">
      <c r="A165" s="97">
        <v>13006770</v>
      </c>
      <c r="B165" s="97" t="s">
        <v>856</v>
      </c>
      <c r="C165" s="98" t="s">
        <v>857</v>
      </c>
      <c r="D165" s="99" t="s">
        <v>16</v>
      </c>
      <c r="E165" s="16">
        <v>-9397.179999999993</v>
      </c>
      <c r="F165" s="16"/>
      <c r="G165" s="16"/>
      <c r="H165" s="65">
        <v>44075</v>
      </c>
    </row>
    <row r="166" spans="1:8" s="97" customFormat="1" x14ac:dyDescent="0.2">
      <c r="A166" s="97">
        <v>14912879</v>
      </c>
      <c r="B166" s="97" t="s">
        <v>161</v>
      </c>
      <c r="C166" s="98" t="s">
        <v>20</v>
      </c>
      <c r="D166" s="99" t="s">
        <v>18</v>
      </c>
      <c r="E166" s="16">
        <v>-5449.2300000000105</v>
      </c>
      <c r="F166" s="16"/>
      <c r="G166" s="16"/>
      <c r="H166" s="65">
        <v>44075</v>
      </c>
    </row>
    <row r="167" spans="1:8" s="97" customFormat="1" x14ac:dyDescent="0.2">
      <c r="A167" s="97">
        <v>5146663</v>
      </c>
      <c r="B167" s="97" t="s">
        <v>843</v>
      </c>
      <c r="C167" s="98" t="s">
        <v>844</v>
      </c>
      <c r="D167" s="99" t="s">
        <v>22</v>
      </c>
      <c r="E167" s="106">
        <v>-4614.3700000001118</v>
      </c>
      <c r="F167" s="16"/>
      <c r="G167" s="16"/>
      <c r="H167" s="65">
        <v>44075</v>
      </c>
    </row>
    <row r="168" spans="1:8" s="97" customFormat="1" x14ac:dyDescent="0.2">
      <c r="A168" s="97">
        <v>14568400</v>
      </c>
      <c r="B168" s="97" t="s">
        <v>897</v>
      </c>
      <c r="C168" s="98" t="s">
        <v>30</v>
      </c>
      <c r="D168" s="99" t="s">
        <v>18</v>
      </c>
      <c r="E168" s="16">
        <v>-415.55000000000291</v>
      </c>
      <c r="F168" s="16"/>
      <c r="G168" s="16"/>
      <c r="H168" s="65">
        <v>44075</v>
      </c>
    </row>
    <row r="169" spans="1:8" s="97" customFormat="1" x14ac:dyDescent="0.2">
      <c r="A169" s="97">
        <v>15606943</v>
      </c>
      <c r="B169" s="97" t="s">
        <v>916</v>
      </c>
      <c r="C169" s="98" t="s">
        <v>36</v>
      </c>
      <c r="D169" s="99" t="s">
        <v>16</v>
      </c>
      <c r="E169" s="106">
        <v>78719.990000000005</v>
      </c>
      <c r="F169" s="16"/>
      <c r="G169" s="16"/>
      <c r="H169" s="65">
        <v>44075</v>
      </c>
    </row>
    <row r="170" spans="1:8" s="97" customFormat="1" x14ac:dyDescent="0.2">
      <c r="A170" s="97">
        <v>15292407</v>
      </c>
      <c r="B170" s="97" t="s">
        <v>858</v>
      </c>
      <c r="C170" s="98" t="s">
        <v>844</v>
      </c>
      <c r="D170" s="99" t="s">
        <v>22</v>
      </c>
      <c r="E170" s="106">
        <v>97384</v>
      </c>
      <c r="F170" s="16"/>
      <c r="G170" s="16"/>
      <c r="H170" s="65">
        <v>44075</v>
      </c>
    </row>
    <row r="171" spans="1:8" s="97" customFormat="1" x14ac:dyDescent="0.2">
      <c r="A171" s="97">
        <v>20243721</v>
      </c>
      <c r="B171" s="97" t="s">
        <v>919</v>
      </c>
      <c r="C171" s="98" t="s">
        <v>27</v>
      </c>
      <c r="D171" s="99" t="s">
        <v>9</v>
      </c>
      <c r="E171" s="16">
        <v>-2046266.0899999989</v>
      </c>
      <c r="F171" s="16"/>
      <c r="G171" s="16"/>
      <c r="H171" s="65">
        <v>44105</v>
      </c>
    </row>
    <row r="172" spans="1:8" s="97" customFormat="1" x14ac:dyDescent="0.2">
      <c r="A172" s="97">
        <v>6197765</v>
      </c>
      <c r="B172" s="97" t="s">
        <v>1505</v>
      </c>
      <c r="C172" s="98" t="s">
        <v>41</v>
      </c>
      <c r="D172" s="99" t="s">
        <v>35</v>
      </c>
      <c r="E172" s="106">
        <v>-653436.52999999933</v>
      </c>
      <c r="F172" s="16"/>
      <c r="G172" s="16"/>
      <c r="H172" s="65">
        <v>44105</v>
      </c>
    </row>
    <row r="173" spans="1:8" s="97" customFormat="1" x14ac:dyDescent="0.2">
      <c r="A173" s="97">
        <v>16423394</v>
      </c>
      <c r="B173" s="97" t="s">
        <v>1506</v>
      </c>
      <c r="C173" s="98" t="s">
        <v>41</v>
      </c>
      <c r="D173" s="99" t="s">
        <v>35</v>
      </c>
      <c r="E173" s="106">
        <v>-205241.83000000194</v>
      </c>
      <c r="F173" s="16"/>
      <c r="G173" s="16"/>
      <c r="H173" s="65">
        <v>44105</v>
      </c>
    </row>
    <row r="174" spans="1:8" s="97" customFormat="1" x14ac:dyDescent="0.2">
      <c r="A174" s="97">
        <v>14567690</v>
      </c>
      <c r="B174" s="97" t="s">
        <v>852</v>
      </c>
      <c r="C174" s="98" t="s">
        <v>13</v>
      </c>
      <c r="D174" s="99" t="s">
        <v>14</v>
      </c>
      <c r="E174" s="16">
        <v>-36212.459999999963</v>
      </c>
      <c r="F174" s="16"/>
      <c r="G174" s="16"/>
      <c r="H174" s="65">
        <v>44105</v>
      </c>
    </row>
    <row r="175" spans="1:8" s="97" customFormat="1" x14ac:dyDescent="0.2">
      <c r="A175" s="97">
        <v>16060135</v>
      </c>
      <c r="B175" s="97" t="s">
        <v>835</v>
      </c>
      <c r="C175" s="98" t="s">
        <v>836</v>
      </c>
      <c r="D175" s="99" t="s">
        <v>18</v>
      </c>
      <c r="E175" s="16">
        <v>-36196.839999999851</v>
      </c>
      <c r="F175" s="16"/>
      <c r="G175" s="16"/>
      <c r="H175" s="65">
        <v>44105</v>
      </c>
    </row>
    <row r="176" spans="1:8" s="97" customFormat="1" x14ac:dyDescent="0.2">
      <c r="A176" s="97">
        <v>20063868</v>
      </c>
      <c r="B176" s="97" t="s">
        <v>851</v>
      </c>
      <c r="C176" s="98" t="s">
        <v>13</v>
      </c>
      <c r="D176" s="99" t="s">
        <v>14</v>
      </c>
      <c r="E176" s="16">
        <v>-22776.560000000056</v>
      </c>
      <c r="F176" s="16"/>
      <c r="G176" s="16"/>
      <c r="H176" s="65">
        <v>44105</v>
      </c>
    </row>
    <row r="177" spans="1:8" s="97" customFormat="1" x14ac:dyDescent="0.2">
      <c r="A177" s="97">
        <v>21126056</v>
      </c>
      <c r="B177" s="97" t="s">
        <v>910</v>
      </c>
      <c r="C177" s="98" t="s">
        <v>76</v>
      </c>
      <c r="D177" s="99" t="s">
        <v>35</v>
      </c>
      <c r="E177" s="16">
        <v>-17931.229999999981</v>
      </c>
      <c r="F177" s="16"/>
      <c r="G177" s="16"/>
      <c r="H177" s="65">
        <v>44105</v>
      </c>
    </row>
    <row r="178" spans="1:8" s="97" customFormat="1" x14ac:dyDescent="0.2">
      <c r="A178" s="97">
        <v>20574592</v>
      </c>
      <c r="B178" s="97" t="s">
        <v>855</v>
      </c>
      <c r="C178" s="98" t="s">
        <v>10</v>
      </c>
      <c r="D178" s="99" t="s">
        <v>7</v>
      </c>
      <c r="E178" s="16">
        <v>-10195.300000000047</v>
      </c>
      <c r="F178" s="16"/>
      <c r="G178" s="16"/>
      <c r="H178" s="65">
        <v>44105</v>
      </c>
    </row>
    <row r="179" spans="1:8" s="97" customFormat="1" x14ac:dyDescent="0.2">
      <c r="A179" s="97">
        <v>21134570</v>
      </c>
      <c r="B179" s="97" t="s">
        <v>896</v>
      </c>
      <c r="C179" s="98" t="s">
        <v>44</v>
      </c>
      <c r="D179" s="99" t="s">
        <v>7</v>
      </c>
      <c r="E179" s="16">
        <v>-9492.0800000000745</v>
      </c>
      <c r="F179" s="16"/>
      <c r="G179" s="16"/>
      <c r="H179" s="65">
        <v>44105</v>
      </c>
    </row>
    <row r="180" spans="1:8" s="97" customFormat="1" x14ac:dyDescent="0.2">
      <c r="A180" s="97">
        <v>14113659</v>
      </c>
      <c r="B180" s="97" t="s">
        <v>840</v>
      </c>
      <c r="C180" s="98" t="s">
        <v>44</v>
      </c>
      <c r="D180" s="99" t="s">
        <v>7</v>
      </c>
      <c r="E180" s="16">
        <v>-9470.8599999998696</v>
      </c>
      <c r="F180" s="16"/>
      <c r="G180" s="16"/>
      <c r="H180" s="65">
        <v>44105</v>
      </c>
    </row>
    <row r="181" spans="1:8" s="97" customFormat="1" x14ac:dyDescent="0.2">
      <c r="A181" s="97">
        <v>21821823</v>
      </c>
      <c r="B181" s="97" t="s">
        <v>849</v>
      </c>
      <c r="C181" s="98" t="s">
        <v>10</v>
      </c>
      <c r="D181" s="99" t="s">
        <v>7</v>
      </c>
      <c r="E181" s="106">
        <v>-6195.9099999999744</v>
      </c>
      <c r="F181" s="16"/>
      <c r="G181" s="16"/>
      <c r="H181" s="65">
        <v>44105</v>
      </c>
    </row>
    <row r="182" spans="1:8" s="97" customFormat="1" x14ac:dyDescent="0.2">
      <c r="A182" s="97">
        <v>14912879</v>
      </c>
      <c r="B182" s="97" t="s">
        <v>161</v>
      </c>
      <c r="C182" s="98" t="s">
        <v>20</v>
      </c>
      <c r="D182" s="99" t="s">
        <v>18</v>
      </c>
      <c r="E182" s="16">
        <v>-5441.640000000014</v>
      </c>
      <c r="F182" s="16"/>
      <c r="G182" s="16"/>
      <c r="H182" s="65">
        <v>44105</v>
      </c>
    </row>
    <row r="183" spans="1:8" s="97" customFormat="1" x14ac:dyDescent="0.2">
      <c r="A183" s="97">
        <v>5146663</v>
      </c>
      <c r="B183" s="97" t="s">
        <v>843</v>
      </c>
      <c r="C183" s="98" t="s">
        <v>844</v>
      </c>
      <c r="D183" s="99" t="s">
        <v>22</v>
      </c>
      <c r="E183" s="106">
        <v>-2827.6300000001211</v>
      </c>
      <c r="F183" s="16"/>
      <c r="G183" s="16"/>
      <c r="H183" s="65">
        <v>44105</v>
      </c>
    </row>
    <row r="184" spans="1:8" s="97" customFormat="1" x14ac:dyDescent="0.2">
      <c r="A184" s="97">
        <v>22726646</v>
      </c>
      <c r="B184" s="97" t="s">
        <v>833</v>
      </c>
      <c r="C184" s="98" t="s">
        <v>21</v>
      </c>
      <c r="D184" s="99" t="s">
        <v>22</v>
      </c>
      <c r="E184" s="106">
        <v>34035.849999999598</v>
      </c>
      <c r="F184" s="16"/>
      <c r="G184" s="16"/>
      <c r="H184" s="65">
        <v>44105</v>
      </c>
    </row>
    <row r="185" spans="1:8" s="97" customFormat="1" x14ac:dyDescent="0.2">
      <c r="A185" s="97">
        <v>17581737</v>
      </c>
      <c r="B185" s="97" t="s">
        <v>827</v>
      </c>
      <c r="C185" s="98" t="s">
        <v>21</v>
      </c>
      <c r="D185" s="99" t="s">
        <v>22</v>
      </c>
      <c r="E185" s="16">
        <v>-777035.45000000298</v>
      </c>
      <c r="F185" s="16"/>
      <c r="G185" s="16"/>
      <c r="H185" s="65">
        <v>44136</v>
      </c>
    </row>
    <row r="186" spans="1:8" s="97" customFormat="1" x14ac:dyDescent="0.2">
      <c r="A186" s="97">
        <v>5133109</v>
      </c>
      <c r="B186" s="97" t="s">
        <v>918</v>
      </c>
      <c r="C186" s="98" t="s">
        <v>27</v>
      </c>
      <c r="D186" s="99" t="s">
        <v>9</v>
      </c>
      <c r="E186" s="16">
        <v>-464020.87999999523</v>
      </c>
      <c r="F186" s="16"/>
      <c r="G186" s="16"/>
      <c r="H186" s="65">
        <v>44136</v>
      </c>
    </row>
    <row r="187" spans="1:8" s="97" customFormat="1" x14ac:dyDescent="0.2">
      <c r="A187" s="97">
        <v>23331250</v>
      </c>
      <c r="B187" s="97" t="s">
        <v>908</v>
      </c>
      <c r="C187" s="98" t="s">
        <v>10</v>
      </c>
      <c r="D187" s="99" t="s">
        <v>7</v>
      </c>
      <c r="E187" s="16">
        <v>-234680.63000000082</v>
      </c>
      <c r="F187" s="16"/>
      <c r="G187" s="16"/>
      <c r="H187" s="65">
        <v>44136</v>
      </c>
    </row>
    <row r="188" spans="1:8" s="97" customFormat="1" x14ac:dyDescent="0.2">
      <c r="A188" s="97">
        <v>20811698</v>
      </c>
      <c r="B188" s="97" t="s">
        <v>838</v>
      </c>
      <c r="C188" s="98" t="s">
        <v>839</v>
      </c>
      <c r="D188" s="99" t="s">
        <v>18</v>
      </c>
      <c r="E188" s="16">
        <v>-101245.79000000004</v>
      </c>
      <c r="F188" s="16"/>
      <c r="G188" s="16"/>
      <c r="H188" s="65">
        <v>44136</v>
      </c>
    </row>
    <row r="189" spans="1:8" s="97" customFormat="1" x14ac:dyDescent="0.2">
      <c r="A189" s="97">
        <v>16060135</v>
      </c>
      <c r="B189" s="97" t="s">
        <v>835</v>
      </c>
      <c r="C189" s="98" t="s">
        <v>836</v>
      </c>
      <c r="D189" s="99" t="s">
        <v>18</v>
      </c>
      <c r="E189" s="16">
        <v>-38315.049999999814</v>
      </c>
      <c r="F189" s="16"/>
      <c r="G189" s="16"/>
      <c r="H189" s="65">
        <v>44136</v>
      </c>
    </row>
    <row r="190" spans="1:8" s="97" customFormat="1" x14ac:dyDescent="0.2">
      <c r="A190" s="97">
        <v>14567690</v>
      </c>
      <c r="B190" s="97" t="s">
        <v>852</v>
      </c>
      <c r="C190" s="98" t="s">
        <v>13</v>
      </c>
      <c r="D190" s="99" t="s">
        <v>14</v>
      </c>
      <c r="E190" s="16">
        <v>-36552.869999999995</v>
      </c>
      <c r="F190" s="16"/>
      <c r="G190" s="16"/>
      <c r="H190" s="65">
        <v>44136</v>
      </c>
    </row>
    <row r="191" spans="1:8" s="97" customFormat="1" x14ac:dyDescent="0.2">
      <c r="A191" s="97">
        <v>14568400</v>
      </c>
      <c r="B191" s="97" t="s">
        <v>897</v>
      </c>
      <c r="C191" s="98" t="s">
        <v>30</v>
      </c>
      <c r="D191" s="99" t="s">
        <v>18</v>
      </c>
      <c r="E191" s="16">
        <v>-20228.019999999997</v>
      </c>
      <c r="F191" s="16"/>
      <c r="G191" s="16"/>
      <c r="H191" s="65">
        <v>44136</v>
      </c>
    </row>
    <row r="192" spans="1:8" s="97" customFormat="1" x14ac:dyDescent="0.2">
      <c r="A192" s="97">
        <v>20525258</v>
      </c>
      <c r="B192" s="97" t="s">
        <v>2799</v>
      </c>
      <c r="C192" s="98" t="s">
        <v>23</v>
      </c>
      <c r="D192" s="99" t="s">
        <v>9</v>
      </c>
      <c r="E192" s="16">
        <v>-19143.040000000037</v>
      </c>
      <c r="F192" s="16"/>
      <c r="G192" s="16"/>
      <c r="H192" s="65">
        <v>44136</v>
      </c>
    </row>
    <row r="193" spans="1:8" s="97" customFormat="1" x14ac:dyDescent="0.2">
      <c r="A193" s="97">
        <v>21126056</v>
      </c>
      <c r="B193" s="97" t="s">
        <v>910</v>
      </c>
      <c r="C193" s="98" t="s">
        <v>76</v>
      </c>
      <c r="D193" s="99" t="s">
        <v>35</v>
      </c>
      <c r="E193" s="16">
        <v>-18159.869999999995</v>
      </c>
      <c r="F193" s="16"/>
      <c r="G193" s="16"/>
      <c r="H193" s="65">
        <v>44136</v>
      </c>
    </row>
    <row r="194" spans="1:8" s="97" customFormat="1" x14ac:dyDescent="0.2">
      <c r="A194" s="97">
        <v>15754715</v>
      </c>
      <c r="B194" s="97" t="s">
        <v>837</v>
      </c>
      <c r="C194" s="98" t="s">
        <v>13</v>
      </c>
      <c r="D194" s="99" t="s">
        <v>14</v>
      </c>
      <c r="E194" s="16">
        <v>-16909.89000000013</v>
      </c>
      <c r="F194" s="16"/>
      <c r="G194" s="16"/>
      <c r="H194" s="65">
        <v>44136</v>
      </c>
    </row>
    <row r="195" spans="1:8" s="97" customFormat="1" x14ac:dyDescent="0.2">
      <c r="A195" s="97">
        <v>7577653</v>
      </c>
      <c r="B195" s="97" t="s">
        <v>828</v>
      </c>
      <c r="C195" s="98" t="s">
        <v>75</v>
      </c>
      <c r="D195" s="99" t="s">
        <v>35</v>
      </c>
      <c r="E195" s="16">
        <v>-16871.070000000298</v>
      </c>
      <c r="F195" s="16"/>
      <c r="G195" s="16"/>
      <c r="H195" s="65">
        <v>44136</v>
      </c>
    </row>
    <row r="196" spans="1:8" s="97" customFormat="1" x14ac:dyDescent="0.2">
      <c r="A196" s="97">
        <v>20243721</v>
      </c>
      <c r="B196" s="97" t="s">
        <v>919</v>
      </c>
      <c r="C196" s="98" t="s">
        <v>27</v>
      </c>
      <c r="D196" s="99" t="s">
        <v>9</v>
      </c>
      <c r="E196" s="16">
        <v>-12947.260000000708</v>
      </c>
      <c r="F196" s="16"/>
      <c r="G196" s="16"/>
      <c r="H196" s="65">
        <v>44136</v>
      </c>
    </row>
    <row r="197" spans="1:8" s="97" customFormat="1" x14ac:dyDescent="0.2">
      <c r="A197" s="97">
        <v>21994340</v>
      </c>
      <c r="B197" s="97" t="s">
        <v>842</v>
      </c>
      <c r="C197" s="98" t="s">
        <v>21</v>
      </c>
      <c r="D197" s="99" t="s">
        <v>22</v>
      </c>
      <c r="E197" s="106">
        <v>-9551.0099999997765</v>
      </c>
      <c r="F197" s="16"/>
      <c r="G197" s="16"/>
      <c r="H197" s="65">
        <v>44136</v>
      </c>
    </row>
    <row r="198" spans="1:8" s="97" customFormat="1" x14ac:dyDescent="0.2">
      <c r="A198" s="97">
        <v>14113659</v>
      </c>
      <c r="B198" s="97" t="s">
        <v>840</v>
      </c>
      <c r="C198" s="98" t="s">
        <v>44</v>
      </c>
      <c r="D198" s="99" t="s">
        <v>7</v>
      </c>
      <c r="E198" s="16">
        <v>-9439.1799999999348</v>
      </c>
      <c r="F198" s="16"/>
      <c r="G198" s="16"/>
      <c r="H198" s="65">
        <v>44136</v>
      </c>
    </row>
    <row r="199" spans="1:8" s="97" customFormat="1" x14ac:dyDescent="0.2">
      <c r="A199" s="97">
        <v>14912879</v>
      </c>
      <c r="B199" s="97" t="s">
        <v>161</v>
      </c>
      <c r="C199" s="98" t="s">
        <v>20</v>
      </c>
      <c r="D199" s="99" t="s">
        <v>18</v>
      </c>
      <c r="E199" s="16">
        <v>-5532.6499999999942</v>
      </c>
      <c r="F199" s="16"/>
      <c r="G199" s="16"/>
      <c r="H199" s="65">
        <v>44136</v>
      </c>
    </row>
    <row r="200" spans="1:8" s="97" customFormat="1" x14ac:dyDescent="0.2">
      <c r="A200" s="97">
        <v>16891826</v>
      </c>
      <c r="B200" s="97" t="s">
        <v>2801</v>
      </c>
      <c r="C200" s="98" t="s">
        <v>21</v>
      </c>
      <c r="D200" s="99" t="s">
        <v>22</v>
      </c>
      <c r="E200" s="16">
        <v>-1993.4100000000035</v>
      </c>
      <c r="F200" s="16"/>
      <c r="G200" s="16"/>
      <c r="H200" s="65">
        <v>44136</v>
      </c>
    </row>
    <row r="201" spans="1:8" s="97" customFormat="1" x14ac:dyDescent="0.2">
      <c r="A201" s="97">
        <v>5146663</v>
      </c>
      <c r="B201" s="97" t="s">
        <v>843</v>
      </c>
      <c r="C201" s="98" t="s">
        <v>844</v>
      </c>
      <c r="D201" s="99" t="s">
        <v>22</v>
      </c>
      <c r="E201" s="106">
        <v>66231.880000000107</v>
      </c>
      <c r="F201" s="16"/>
      <c r="G201" s="16"/>
      <c r="H201" s="65">
        <v>44136</v>
      </c>
    </row>
    <row r="202" spans="1:8" s="97" customFormat="1" x14ac:dyDescent="0.2">
      <c r="A202" s="97">
        <v>16423394</v>
      </c>
      <c r="B202" s="97" t="s">
        <v>1506</v>
      </c>
      <c r="C202" s="98" t="s">
        <v>41</v>
      </c>
      <c r="D202" s="99" t="s">
        <v>35</v>
      </c>
      <c r="E202" s="106">
        <v>205241.830000002</v>
      </c>
      <c r="F202" s="16"/>
      <c r="G202" s="16"/>
      <c r="H202" s="108">
        <v>44136</v>
      </c>
    </row>
    <row r="203" spans="1:8" s="97" customFormat="1" x14ac:dyDescent="0.2">
      <c r="A203" s="97">
        <v>6197765</v>
      </c>
      <c r="B203" s="97" t="s">
        <v>1505</v>
      </c>
      <c r="C203" s="98" t="s">
        <v>41</v>
      </c>
      <c r="D203" s="99" t="s">
        <v>35</v>
      </c>
      <c r="E203" s="106">
        <v>653436.52999999898</v>
      </c>
      <c r="F203" s="16"/>
      <c r="G203" s="16"/>
      <c r="H203" s="108">
        <v>44136</v>
      </c>
    </row>
    <row r="204" spans="1:8" s="97" customFormat="1" x14ac:dyDescent="0.2">
      <c r="A204" s="97">
        <v>21821823</v>
      </c>
      <c r="B204" s="97" t="s">
        <v>849</v>
      </c>
      <c r="C204" s="98" t="s">
        <v>10</v>
      </c>
      <c r="D204" s="99" t="s">
        <v>7</v>
      </c>
      <c r="E204" s="106">
        <v>717611.49</v>
      </c>
      <c r="F204" s="16"/>
      <c r="G204" s="16"/>
      <c r="H204" s="108">
        <v>44136</v>
      </c>
    </row>
    <row r="205" spans="1:8" s="97" customFormat="1" x14ac:dyDescent="0.2">
      <c r="A205" s="97">
        <v>5133109</v>
      </c>
      <c r="B205" s="97" t="s">
        <v>918</v>
      </c>
      <c r="C205" s="98" t="s">
        <v>27</v>
      </c>
      <c r="D205" s="99" t="s">
        <v>9</v>
      </c>
      <c r="E205" s="16">
        <v>-7088286.0700000003</v>
      </c>
      <c r="F205" s="16"/>
      <c r="G205" s="16"/>
      <c r="H205" s="108">
        <v>44166</v>
      </c>
    </row>
    <row r="206" spans="1:8" s="97" customFormat="1" x14ac:dyDescent="0.2">
      <c r="A206" s="97">
        <v>6002539</v>
      </c>
      <c r="B206" s="97" t="s">
        <v>2797</v>
      </c>
      <c r="C206" s="98" t="s">
        <v>23</v>
      </c>
      <c r="D206" s="99" t="s">
        <v>9</v>
      </c>
      <c r="E206" s="16">
        <v>-5313275.96</v>
      </c>
      <c r="F206" s="16"/>
      <c r="G206" s="16"/>
      <c r="H206" s="108">
        <v>44166</v>
      </c>
    </row>
    <row r="207" spans="1:8" s="97" customFormat="1" x14ac:dyDescent="0.2">
      <c r="A207" s="97">
        <v>17581737</v>
      </c>
      <c r="B207" s="97" t="s">
        <v>827</v>
      </c>
      <c r="C207" s="98" t="s">
        <v>21</v>
      </c>
      <c r="D207" s="99" t="s">
        <v>22</v>
      </c>
      <c r="E207" s="16">
        <v>-458682.81000000238</v>
      </c>
      <c r="F207" s="16"/>
      <c r="G207" s="16"/>
      <c r="H207" s="108">
        <v>44166</v>
      </c>
    </row>
    <row r="208" spans="1:8" s="97" customFormat="1" x14ac:dyDescent="0.2">
      <c r="A208" s="97">
        <v>8677056</v>
      </c>
      <c r="B208" s="97" t="s">
        <v>2946</v>
      </c>
      <c r="C208" s="98" t="s">
        <v>23</v>
      </c>
      <c r="D208" s="99" t="s">
        <v>9</v>
      </c>
      <c r="E208" s="16">
        <v>-401219.25</v>
      </c>
      <c r="F208" s="16"/>
      <c r="G208" s="16"/>
      <c r="H208" s="108">
        <v>44166</v>
      </c>
    </row>
    <row r="209" spans="1:8" s="97" customFormat="1" x14ac:dyDescent="0.2">
      <c r="A209" s="97">
        <v>20802214</v>
      </c>
      <c r="B209" s="97" t="s">
        <v>1194</v>
      </c>
      <c r="C209" s="98" t="s">
        <v>28</v>
      </c>
      <c r="D209" s="99" t="s">
        <v>16</v>
      </c>
      <c r="E209" s="16">
        <v>-282465.20999999996</v>
      </c>
      <c r="F209" s="16"/>
      <c r="G209" s="16"/>
      <c r="H209" s="108">
        <v>44166</v>
      </c>
    </row>
    <row r="210" spans="1:8" s="97" customFormat="1" x14ac:dyDescent="0.2">
      <c r="A210" s="97">
        <v>15945184</v>
      </c>
      <c r="B210" s="97" t="s">
        <v>2948</v>
      </c>
      <c r="C210" s="98" t="s">
        <v>30</v>
      </c>
      <c r="D210" s="99" t="s">
        <v>18</v>
      </c>
      <c r="E210" s="16">
        <v>-221179.59000000032</v>
      </c>
      <c r="F210" s="16"/>
      <c r="G210" s="16"/>
      <c r="H210" s="108">
        <v>44166</v>
      </c>
    </row>
    <row r="211" spans="1:8" s="97" customFormat="1" x14ac:dyDescent="0.2">
      <c r="A211" s="97">
        <v>7577653</v>
      </c>
      <c r="B211" s="97" t="s">
        <v>828</v>
      </c>
      <c r="C211" s="98" t="s">
        <v>75</v>
      </c>
      <c r="D211" s="99" t="s">
        <v>35</v>
      </c>
      <c r="E211" s="16">
        <v>-202620.91999999993</v>
      </c>
      <c r="F211" s="16"/>
      <c r="G211" s="16"/>
      <c r="H211" s="108">
        <v>44166</v>
      </c>
    </row>
    <row r="212" spans="1:8" s="97" customFormat="1" x14ac:dyDescent="0.2">
      <c r="A212" s="97">
        <v>10276988</v>
      </c>
      <c r="B212" s="97" t="s">
        <v>834</v>
      </c>
      <c r="C212" s="98" t="s">
        <v>24</v>
      </c>
      <c r="D212" s="99" t="s">
        <v>9</v>
      </c>
      <c r="E212" s="16">
        <v>-190292.10999999987</v>
      </c>
      <c r="F212" s="16"/>
      <c r="G212" s="16"/>
      <c r="H212" s="108">
        <v>44166</v>
      </c>
    </row>
    <row r="213" spans="1:8" s="97" customFormat="1" x14ac:dyDescent="0.2">
      <c r="A213" s="97">
        <v>21134570</v>
      </c>
      <c r="B213" s="97" t="s">
        <v>896</v>
      </c>
      <c r="C213" s="98" t="s">
        <v>44</v>
      </c>
      <c r="D213" s="99" t="s">
        <v>7</v>
      </c>
      <c r="E213" s="16">
        <v>-109054.87000000011</v>
      </c>
      <c r="F213" s="16"/>
      <c r="G213" s="16"/>
      <c r="H213" s="108">
        <v>44166</v>
      </c>
    </row>
    <row r="214" spans="1:8" s="97" customFormat="1" x14ac:dyDescent="0.2">
      <c r="A214" s="97">
        <v>23331250</v>
      </c>
      <c r="B214" s="97" t="s">
        <v>908</v>
      </c>
      <c r="C214" s="98" t="s">
        <v>10</v>
      </c>
      <c r="D214" s="99" t="s">
        <v>7</v>
      </c>
      <c r="E214" s="16">
        <v>-86671.339999999851</v>
      </c>
      <c r="F214" s="16"/>
      <c r="G214" s="16"/>
      <c r="H214" s="108">
        <v>44166</v>
      </c>
    </row>
    <row r="215" spans="1:8" s="97" customFormat="1" x14ac:dyDescent="0.2">
      <c r="A215" s="97">
        <v>16060135</v>
      </c>
      <c r="B215" s="97" t="s">
        <v>835</v>
      </c>
      <c r="C215" s="98" t="s">
        <v>836</v>
      </c>
      <c r="D215" s="99" t="s">
        <v>18</v>
      </c>
      <c r="E215" s="16">
        <v>-37957.270000000019</v>
      </c>
      <c r="F215" s="16"/>
      <c r="G215" s="16"/>
      <c r="H215" s="108">
        <v>44166</v>
      </c>
    </row>
    <row r="216" spans="1:8" s="97" customFormat="1" x14ac:dyDescent="0.2">
      <c r="A216" s="97">
        <v>20811698</v>
      </c>
      <c r="B216" s="97" t="s">
        <v>838</v>
      </c>
      <c r="C216" s="98" t="s">
        <v>839</v>
      </c>
      <c r="D216" s="99" t="s">
        <v>18</v>
      </c>
      <c r="E216" s="16">
        <v>-23322.610000000102</v>
      </c>
      <c r="F216" s="16"/>
      <c r="G216" s="16"/>
      <c r="H216" s="108">
        <v>44166</v>
      </c>
    </row>
    <row r="217" spans="1:8" s="97" customFormat="1" x14ac:dyDescent="0.2">
      <c r="A217" s="97">
        <v>20063868</v>
      </c>
      <c r="B217" s="97" t="s">
        <v>851</v>
      </c>
      <c r="C217" s="98" t="s">
        <v>13</v>
      </c>
      <c r="D217" s="99" t="s">
        <v>14</v>
      </c>
      <c r="E217" s="16">
        <v>-22633.75</v>
      </c>
      <c r="F217" s="16"/>
      <c r="G217" s="16"/>
      <c r="H217" s="108">
        <v>44166</v>
      </c>
    </row>
    <row r="218" spans="1:8" s="97" customFormat="1" x14ac:dyDescent="0.2">
      <c r="A218" s="97">
        <v>15650836</v>
      </c>
      <c r="B218" s="97" t="s">
        <v>899</v>
      </c>
      <c r="C218" s="98" t="s">
        <v>23</v>
      </c>
      <c r="D218" s="99" t="s">
        <v>9</v>
      </c>
      <c r="E218" s="16">
        <v>-21823.339999999851</v>
      </c>
      <c r="F218" s="16"/>
      <c r="G218" s="16"/>
      <c r="H218" s="108">
        <v>44166</v>
      </c>
    </row>
    <row r="219" spans="1:8" s="97" customFormat="1" x14ac:dyDescent="0.2">
      <c r="A219" s="97">
        <v>20574592</v>
      </c>
      <c r="B219" s="97" t="s">
        <v>855</v>
      </c>
      <c r="C219" s="98" t="s">
        <v>10</v>
      </c>
      <c r="D219" s="99" t="s">
        <v>7</v>
      </c>
      <c r="E219" s="16">
        <v>-10385.760000000009</v>
      </c>
      <c r="F219" s="16"/>
      <c r="G219" s="16"/>
      <c r="H219" s="108">
        <v>44166</v>
      </c>
    </row>
    <row r="220" spans="1:8" s="97" customFormat="1" x14ac:dyDescent="0.2">
      <c r="A220" s="97">
        <v>14113659</v>
      </c>
      <c r="B220" s="97" t="s">
        <v>840</v>
      </c>
      <c r="C220" s="98" t="s">
        <v>44</v>
      </c>
      <c r="D220" s="99" t="s">
        <v>7</v>
      </c>
      <c r="E220" s="16">
        <v>-9683.339999999851</v>
      </c>
      <c r="F220" s="16"/>
      <c r="G220" s="16"/>
      <c r="H220" s="108">
        <v>44166</v>
      </c>
    </row>
    <row r="221" spans="1:8" s="97" customFormat="1" x14ac:dyDescent="0.2">
      <c r="A221" s="97">
        <v>22580462</v>
      </c>
      <c r="B221" s="97" t="s">
        <v>841</v>
      </c>
      <c r="C221" s="98" t="s">
        <v>10</v>
      </c>
      <c r="D221" s="99" t="s">
        <v>7</v>
      </c>
      <c r="E221" s="16">
        <v>-6084.9200000001583</v>
      </c>
      <c r="F221" s="16"/>
      <c r="G221" s="16"/>
      <c r="H221" s="108">
        <v>44166</v>
      </c>
    </row>
    <row r="222" spans="1:8" s="97" customFormat="1" x14ac:dyDescent="0.2">
      <c r="A222" s="97">
        <v>14912879</v>
      </c>
      <c r="B222" s="97" t="s">
        <v>161</v>
      </c>
      <c r="C222" s="98" t="s">
        <v>20</v>
      </c>
      <c r="D222" s="99" t="s">
        <v>18</v>
      </c>
      <c r="E222" s="16">
        <v>-5517.9400000000023</v>
      </c>
      <c r="F222" s="16"/>
      <c r="G222" s="16"/>
      <c r="H222" s="108">
        <v>44166</v>
      </c>
    </row>
    <row r="223" spans="1:8" s="97" customFormat="1" x14ac:dyDescent="0.2">
      <c r="A223" s="97">
        <v>13006770</v>
      </c>
      <c r="B223" s="97" t="s">
        <v>856</v>
      </c>
      <c r="C223" s="98" t="s">
        <v>857</v>
      </c>
      <c r="D223" s="99" t="s">
        <v>16</v>
      </c>
      <c r="E223" s="16">
        <v>-4774.5200000000186</v>
      </c>
      <c r="F223" s="16"/>
      <c r="G223" s="16"/>
      <c r="H223" s="108">
        <v>44166</v>
      </c>
    </row>
    <row r="224" spans="1:8" s="97" customFormat="1" x14ac:dyDescent="0.2">
      <c r="A224" s="97">
        <v>23012943</v>
      </c>
      <c r="B224" s="97" t="s">
        <v>2800</v>
      </c>
      <c r="C224" s="98" t="s">
        <v>11</v>
      </c>
      <c r="D224" s="99" t="s">
        <v>12</v>
      </c>
      <c r="E224" s="16">
        <v>-3713.109999999986</v>
      </c>
      <c r="F224" s="16"/>
      <c r="G224" s="16"/>
      <c r="H224" s="108">
        <v>44166</v>
      </c>
    </row>
    <row r="225" spans="1:8" s="97" customFormat="1" x14ac:dyDescent="0.2">
      <c r="A225" s="97">
        <v>16891826</v>
      </c>
      <c r="B225" s="97" t="s">
        <v>2801</v>
      </c>
      <c r="C225" s="98" t="s">
        <v>21</v>
      </c>
      <c r="D225" s="99" t="s">
        <v>22</v>
      </c>
      <c r="E225" s="16">
        <v>-1981.710000000021</v>
      </c>
      <c r="F225" s="16"/>
      <c r="G225" s="16"/>
      <c r="H225" s="108">
        <v>44166</v>
      </c>
    </row>
    <row r="226" spans="1:8" s="97" customFormat="1" x14ac:dyDescent="0.2">
      <c r="A226" s="97">
        <v>21994340</v>
      </c>
      <c r="B226" s="97" t="s">
        <v>842</v>
      </c>
      <c r="C226" s="98" t="s">
        <v>21</v>
      </c>
      <c r="D226" s="99" t="s">
        <v>22</v>
      </c>
      <c r="E226" s="106">
        <f>-(E104+E134+E153+E161+E197)</f>
        <v>167334.16999999993</v>
      </c>
      <c r="F226" s="16"/>
      <c r="G226" s="16"/>
      <c r="H226" s="108">
        <v>44166</v>
      </c>
    </row>
    <row r="227" spans="1:8" s="97" customFormat="1" x14ac:dyDescent="0.2">
      <c r="A227" s="97">
        <v>21999556</v>
      </c>
      <c r="B227" s="97" t="s">
        <v>854</v>
      </c>
      <c r="C227" s="98" t="s">
        <v>21</v>
      </c>
      <c r="D227" s="99" t="s">
        <v>22</v>
      </c>
      <c r="E227" s="106">
        <f>-E105-E160</f>
        <v>140544.39000000001</v>
      </c>
      <c r="F227" s="16"/>
      <c r="G227" s="16"/>
      <c r="H227" s="108">
        <v>44166</v>
      </c>
    </row>
    <row r="229" spans="1:8" x14ac:dyDescent="0.2">
      <c r="A229" s="86"/>
      <c r="B229" s="87" t="s">
        <v>155</v>
      </c>
      <c r="C229" s="88"/>
      <c r="D229" s="89"/>
      <c r="E229" s="90">
        <f>SUBTOTAL(9,E98:E228)</f>
        <v>-24549019.710000008</v>
      </c>
      <c r="F229" s="90"/>
      <c r="G229" s="90"/>
      <c r="H229" s="91"/>
    </row>
    <row r="237" spans="1:8" s="97" customFormat="1" x14ac:dyDescent="0.2">
      <c r="A237" s="8"/>
      <c r="B237" s="8"/>
      <c r="C237" s="18"/>
      <c r="D237" s="18"/>
      <c r="E237" s="8"/>
      <c r="F237" s="8"/>
      <c r="G237" s="8"/>
      <c r="H237" s="8"/>
    </row>
    <row r="238" spans="1:8" s="97" customFormat="1" x14ac:dyDescent="0.2">
      <c r="A238" s="8"/>
      <c r="B238" s="8"/>
      <c r="C238" s="18"/>
      <c r="D238" s="18"/>
      <c r="E238" s="8"/>
      <c r="F238" s="8"/>
      <c r="G238" s="8"/>
      <c r="H238" s="8"/>
    </row>
    <row r="239" spans="1:8" s="97" customFormat="1" x14ac:dyDescent="0.2">
      <c r="A239" s="8"/>
      <c r="B239" s="8"/>
      <c r="C239" s="18"/>
      <c r="D239" s="18"/>
      <c r="E239" s="8"/>
      <c r="F239" s="8"/>
      <c r="G239" s="8"/>
      <c r="H239" s="8"/>
    </row>
    <row r="240" spans="1:8" s="97" customFormat="1" x14ac:dyDescent="0.2">
      <c r="A240" s="8"/>
      <c r="B240" s="8"/>
      <c r="C240" s="18"/>
      <c r="D240" s="18"/>
      <c r="E240" s="8"/>
      <c r="F240" s="8"/>
      <c r="G240" s="8"/>
      <c r="H240" s="8"/>
    </row>
    <row r="241" spans="1:8" s="97" customFormat="1" x14ac:dyDescent="0.2">
      <c r="A241" s="8"/>
      <c r="B241" s="8"/>
      <c r="C241" s="18"/>
      <c r="D241" s="18"/>
      <c r="E241" s="8"/>
      <c r="F241" s="8"/>
      <c r="G241" s="8"/>
      <c r="H241" s="8"/>
    </row>
    <row r="376" spans="1:8" s="97" customFormat="1" x14ac:dyDescent="0.2">
      <c r="A376" s="8"/>
      <c r="B376" s="8"/>
      <c r="C376" s="18"/>
      <c r="D376" s="18"/>
      <c r="E376" s="8"/>
      <c r="F376" s="8"/>
      <c r="G376" s="8"/>
      <c r="H376" s="8"/>
    </row>
    <row r="377" spans="1:8" s="97" customFormat="1" x14ac:dyDescent="0.2">
      <c r="A377" s="8"/>
      <c r="B377" s="8"/>
      <c r="C377" s="18"/>
      <c r="D377" s="18"/>
      <c r="E377" s="8"/>
      <c r="F377" s="8"/>
      <c r="G377" s="8"/>
      <c r="H377" s="8"/>
    </row>
    <row r="378" spans="1:8" s="97" customFormat="1" x14ac:dyDescent="0.2">
      <c r="A378" s="8"/>
      <c r="B378" s="8"/>
      <c r="C378" s="18"/>
      <c r="D378" s="18"/>
      <c r="E378" s="8"/>
      <c r="F378" s="8"/>
      <c r="G378" s="8"/>
      <c r="H378" s="8"/>
    </row>
    <row r="379" spans="1:8" s="97" customFormat="1" x14ac:dyDescent="0.2">
      <c r="A379" s="8"/>
      <c r="B379" s="8"/>
      <c r="C379" s="18"/>
      <c r="D379" s="18"/>
      <c r="E379" s="8"/>
      <c r="F379" s="8"/>
      <c r="G379" s="8"/>
      <c r="H379" s="8"/>
    </row>
    <row r="380" spans="1:8" s="97" customFormat="1" x14ac:dyDescent="0.2">
      <c r="A380" s="8"/>
      <c r="B380" s="8"/>
      <c r="C380" s="18"/>
      <c r="D380" s="18"/>
      <c r="E380" s="8"/>
      <c r="F380" s="8"/>
      <c r="G380" s="8"/>
      <c r="H380" s="8"/>
    </row>
    <row r="381" spans="1:8" s="97" customFormat="1" x14ac:dyDescent="0.2">
      <c r="A381" s="8"/>
      <c r="B381" s="8"/>
      <c r="C381" s="18"/>
      <c r="D381" s="18"/>
      <c r="E381" s="8"/>
      <c r="F381" s="8"/>
      <c r="G381" s="8"/>
      <c r="H381" s="8"/>
    </row>
    <row r="382" spans="1:8" s="97" customFormat="1" x14ac:dyDescent="0.2">
      <c r="A382" s="8"/>
      <c r="B382" s="8"/>
      <c r="C382" s="18"/>
      <c r="D382" s="18"/>
      <c r="E382" s="8"/>
      <c r="F382" s="8"/>
      <c r="G382" s="8"/>
      <c r="H382" s="8"/>
    </row>
    <row r="383" spans="1:8" s="97" customFormat="1" x14ac:dyDescent="0.2">
      <c r="A383" s="8"/>
      <c r="B383" s="8"/>
      <c r="C383" s="18"/>
      <c r="D383" s="18"/>
      <c r="E383" s="8"/>
      <c r="F383" s="8"/>
      <c r="G383" s="8"/>
      <c r="H383" s="8"/>
    </row>
    <row r="384" spans="1:8" s="97" customFormat="1" x14ac:dyDescent="0.2">
      <c r="A384" s="8"/>
      <c r="B384" s="8"/>
      <c r="C384" s="18"/>
      <c r="D384" s="18"/>
      <c r="E384" s="8"/>
      <c r="F384" s="8"/>
      <c r="G384" s="8"/>
      <c r="H384" s="8"/>
    </row>
    <row r="385" spans="1:8" s="97" customFormat="1" x14ac:dyDescent="0.2">
      <c r="A385" s="8"/>
      <c r="B385" s="8"/>
      <c r="C385" s="18"/>
      <c r="D385" s="18"/>
      <c r="E385" s="8"/>
      <c r="F385" s="8"/>
      <c r="G385" s="8"/>
      <c r="H385" s="8"/>
    </row>
    <row r="386" spans="1:8" s="97" customFormat="1" x14ac:dyDescent="0.2">
      <c r="A386" s="8"/>
      <c r="B386" s="8"/>
      <c r="C386" s="18"/>
      <c r="D386" s="18"/>
      <c r="E386" s="8"/>
      <c r="F386" s="8"/>
      <c r="G386" s="8"/>
      <c r="H386" s="8"/>
    </row>
    <row r="387" spans="1:8" s="97" customFormat="1" x14ac:dyDescent="0.2">
      <c r="A387" s="8"/>
      <c r="B387" s="8"/>
      <c r="C387" s="18"/>
      <c r="D387" s="18"/>
      <c r="E387" s="8"/>
      <c r="F387" s="8"/>
      <c r="G387" s="8"/>
      <c r="H387" s="8"/>
    </row>
    <row r="388" spans="1:8" s="97" customFormat="1" x14ac:dyDescent="0.2">
      <c r="A388" s="8"/>
      <c r="B388" s="8"/>
      <c r="C388" s="18"/>
      <c r="D388" s="18"/>
      <c r="E388" s="8"/>
      <c r="F388" s="8"/>
      <c r="G388" s="8"/>
      <c r="H388" s="8"/>
    </row>
    <row r="389" spans="1:8" s="97" customFormat="1" x14ac:dyDescent="0.2">
      <c r="A389" s="8"/>
      <c r="B389" s="8"/>
      <c r="C389" s="18"/>
      <c r="D389" s="18"/>
      <c r="E389" s="8"/>
      <c r="F389" s="8"/>
      <c r="G389" s="8"/>
      <c r="H389" s="8"/>
    </row>
    <row r="390" spans="1:8" s="97" customFormat="1" x14ac:dyDescent="0.2">
      <c r="A390" s="8"/>
      <c r="B390" s="8"/>
      <c r="C390" s="18"/>
      <c r="D390" s="18"/>
      <c r="E390" s="8"/>
      <c r="F390" s="8"/>
      <c r="G390" s="8"/>
      <c r="H390" s="8"/>
    </row>
    <row r="391" spans="1:8" s="97" customFormat="1" x14ac:dyDescent="0.2">
      <c r="A391" s="8"/>
      <c r="B391" s="8"/>
      <c r="C391" s="18"/>
      <c r="D391" s="18"/>
      <c r="E391" s="8"/>
      <c r="F391" s="8"/>
      <c r="G391" s="8"/>
      <c r="H391" s="8"/>
    </row>
    <row r="392" spans="1:8" s="97" customFormat="1" x14ac:dyDescent="0.2">
      <c r="A392" s="8"/>
      <c r="B392" s="8"/>
      <c r="C392" s="18"/>
      <c r="D392" s="18"/>
      <c r="E392" s="8"/>
      <c r="F392" s="8"/>
      <c r="G392" s="8"/>
      <c r="H392" s="8"/>
    </row>
    <row r="393" spans="1:8" s="97" customFormat="1" x14ac:dyDescent="0.2">
      <c r="A393" s="8"/>
      <c r="B393" s="8"/>
      <c r="C393" s="18"/>
      <c r="D393" s="18"/>
      <c r="E393" s="8"/>
      <c r="F393" s="8"/>
      <c r="G393" s="8"/>
      <c r="H393" s="8"/>
    </row>
    <row r="394" spans="1:8" s="97" customFormat="1" x14ac:dyDescent="0.2">
      <c r="A394" s="8"/>
      <c r="B394" s="8"/>
      <c r="C394" s="18"/>
      <c r="D394" s="18"/>
      <c r="E394" s="8"/>
      <c r="F394" s="8"/>
      <c r="G394" s="8"/>
      <c r="H394" s="8"/>
    </row>
    <row r="395" spans="1:8" s="97" customFormat="1" x14ac:dyDescent="0.2">
      <c r="A395" s="8"/>
      <c r="B395" s="8"/>
      <c r="C395" s="18"/>
      <c r="D395" s="18"/>
      <c r="E395" s="8"/>
      <c r="F395" s="8"/>
      <c r="G395" s="8"/>
      <c r="H395" s="8"/>
    </row>
    <row r="396" spans="1:8" s="97" customFormat="1" x14ac:dyDescent="0.2">
      <c r="A396" s="8"/>
      <c r="B396" s="8"/>
      <c r="C396" s="18"/>
      <c r="D396" s="18"/>
      <c r="E396" s="8"/>
      <c r="F396" s="8"/>
      <c r="G396" s="8"/>
      <c r="H396" s="8"/>
    </row>
    <row r="397" spans="1:8" s="97" customFormat="1" x14ac:dyDescent="0.2">
      <c r="A397" s="8"/>
      <c r="B397" s="8"/>
      <c r="C397" s="18"/>
      <c r="D397" s="18"/>
      <c r="E397" s="8"/>
      <c r="F397" s="8"/>
      <c r="G397" s="8"/>
      <c r="H397" s="8"/>
    </row>
    <row r="398" spans="1:8" s="97" customFormat="1" x14ac:dyDescent="0.2">
      <c r="A398" s="8"/>
      <c r="B398" s="8"/>
      <c r="C398" s="18"/>
      <c r="D398" s="18"/>
      <c r="E398" s="8"/>
      <c r="F398" s="8"/>
      <c r="G398" s="8"/>
      <c r="H398" s="8"/>
    </row>
    <row r="399" spans="1:8" s="97" customFormat="1" x14ac:dyDescent="0.2">
      <c r="A399" s="8"/>
      <c r="B399" s="8"/>
      <c r="C399" s="18"/>
      <c r="D399" s="18"/>
      <c r="E399" s="8"/>
      <c r="F399" s="8"/>
      <c r="G399" s="8"/>
      <c r="H399" s="8"/>
    </row>
    <row r="400" spans="1:8" s="97" customFormat="1" x14ac:dyDescent="0.2">
      <c r="A400" s="8"/>
      <c r="B400" s="8"/>
      <c r="C400" s="18"/>
      <c r="D400" s="18"/>
      <c r="E400" s="8"/>
      <c r="F400" s="8"/>
      <c r="G400" s="8"/>
      <c r="H400" s="8"/>
    </row>
    <row r="401" spans="1:8" s="97" customFormat="1" x14ac:dyDescent="0.2">
      <c r="A401" s="8"/>
      <c r="B401" s="8"/>
      <c r="C401" s="18"/>
      <c r="D401" s="18"/>
      <c r="E401" s="8"/>
      <c r="F401" s="8"/>
      <c r="G401" s="8"/>
      <c r="H401" s="8"/>
    </row>
    <row r="402" spans="1:8" s="97" customFormat="1" x14ac:dyDescent="0.2">
      <c r="A402" s="8"/>
      <c r="B402" s="8"/>
      <c r="C402" s="18"/>
      <c r="D402" s="18"/>
      <c r="E402" s="8"/>
      <c r="F402" s="8"/>
      <c r="G402" s="8"/>
      <c r="H402" s="8"/>
    </row>
    <row r="403" spans="1:8" s="97" customFormat="1" x14ac:dyDescent="0.2">
      <c r="A403" s="8"/>
      <c r="B403" s="8"/>
      <c r="C403" s="18"/>
      <c r="D403" s="18"/>
      <c r="E403" s="8"/>
      <c r="F403" s="8"/>
      <c r="G403" s="8"/>
      <c r="H403" s="8"/>
    </row>
    <row r="404" spans="1:8" s="97" customFormat="1" x14ac:dyDescent="0.2">
      <c r="A404" s="8"/>
      <c r="B404" s="8"/>
      <c r="C404" s="18"/>
      <c r="D404" s="18"/>
      <c r="E404" s="8"/>
      <c r="F404" s="8"/>
      <c r="G404" s="8"/>
      <c r="H404" s="8"/>
    </row>
    <row r="405" spans="1:8" s="97" customFormat="1" x14ac:dyDescent="0.2">
      <c r="A405" s="8"/>
      <c r="B405" s="8"/>
      <c r="C405" s="18"/>
      <c r="D405" s="18"/>
      <c r="E405" s="8"/>
      <c r="F405" s="8"/>
      <c r="G405" s="8"/>
      <c r="H405" s="8"/>
    </row>
    <row r="406" spans="1:8" s="97" customFormat="1" x14ac:dyDescent="0.2">
      <c r="A406" s="8"/>
      <c r="B406" s="8"/>
      <c r="C406" s="18"/>
      <c r="D406" s="18"/>
      <c r="E406" s="8"/>
      <c r="F406" s="8"/>
      <c r="G406" s="8"/>
      <c r="H406" s="8"/>
    </row>
    <row r="407" spans="1:8" s="97" customFormat="1" x14ac:dyDescent="0.2">
      <c r="A407" s="8"/>
      <c r="B407" s="8"/>
      <c r="C407" s="18"/>
      <c r="D407" s="18"/>
      <c r="E407" s="8"/>
      <c r="F407" s="8"/>
      <c r="G407" s="8"/>
      <c r="H407" s="8"/>
    </row>
    <row r="408" spans="1:8" s="97" customFormat="1" x14ac:dyDescent="0.2">
      <c r="A408" s="8"/>
      <c r="B408" s="8"/>
      <c r="C408" s="18"/>
      <c r="D408" s="18"/>
      <c r="E408" s="8"/>
      <c r="F408" s="8"/>
      <c r="G408" s="8"/>
      <c r="H408" s="8"/>
    </row>
    <row r="409" spans="1:8" s="97" customFormat="1" x14ac:dyDescent="0.2">
      <c r="A409" s="8"/>
      <c r="B409" s="8"/>
      <c r="C409" s="18"/>
      <c r="D409" s="18"/>
      <c r="E409" s="8"/>
      <c r="F409" s="8"/>
      <c r="G409" s="8"/>
      <c r="H409" s="8"/>
    </row>
    <row r="410" spans="1:8" s="97" customFormat="1" x14ac:dyDescent="0.2">
      <c r="A410" s="8"/>
      <c r="B410" s="8"/>
      <c r="C410" s="18"/>
      <c r="D410" s="18"/>
      <c r="E410" s="8"/>
      <c r="F410" s="8"/>
      <c r="G410" s="8"/>
      <c r="H410" s="8"/>
    </row>
    <row r="411" spans="1:8" s="97" customFormat="1" x14ac:dyDescent="0.2">
      <c r="A411" s="8"/>
      <c r="B411" s="8"/>
      <c r="C411" s="18"/>
      <c r="D411" s="18"/>
      <c r="E411" s="8"/>
      <c r="F411" s="8"/>
      <c r="G411" s="8"/>
      <c r="H411" s="8"/>
    </row>
    <row r="412" spans="1:8" s="97" customFormat="1" x14ac:dyDescent="0.2">
      <c r="A412" s="8"/>
      <c r="B412" s="8"/>
      <c r="C412" s="18"/>
      <c r="D412" s="18"/>
      <c r="E412" s="8"/>
      <c r="F412" s="8"/>
      <c r="G412" s="8"/>
      <c r="H412" s="8"/>
    </row>
    <row r="413" spans="1:8" s="97" customFormat="1" x14ac:dyDescent="0.2">
      <c r="A413" s="8"/>
      <c r="B413" s="8"/>
      <c r="C413" s="18"/>
      <c r="D413" s="18"/>
      <c r="E413" s="8"/>
      <c r="F413" s="8"/>
      <c r="G413" s="8"/>
      <c r="H413" s="8"/>
    </row>
    <row r="415" spans="1:8" s="97" customFormat="1" x14ac:dyDescent="0.2">
      <c r="A415" s="8"/>
      <c r="B415" s="8"/>
      <c r="C415" s="18"/>
      <c r="D415" s="18"/>
      <c r="E415" s="8"/>
      <c r="F415" s="8"/>
      <c r="G415" s="8"/>
      <c r="H415" s="8"/>
    </row>
    <row r="416" spans="1:8" s="97" customFormat="1" x14ac:dyDescent="0.2">
      <c r="A416" s="8"/>
      <c r="B416" s="8"/>
      <c r="C416" s="18"/>
      <c r="D416" s="18"/>
      <c r="E416" s="8"/>
      <c r="F416" s="8"/>
      <c r="G416" s="8"/>
      <c r="H416" s="8"/>
    </row>
    <row r="417" spans="1:8" s="97" customFormat="1" x14ac:dyDescent="0.2">
      <c r="A417" s="8"/>
      <c r="B417" s="8"/>
      <c r="C417" s="18"/>
      <c r="D417" s="18"/>
      <c r="E417" s="8"/>
      <c r="F417" s="8"/>
      <c r="G417" s="8"/>
      <c r="H417" s="8"/>
    </row>
    <row r="418" spans="1:8" s="97" customFormat="1" x14ac:dyDescent="0.2">
      <c r="A418" s="8"/>
      <c r="B418" s="8"/>
      <c r="C418" s="18"/>
      <c r="D418" s="18"/>
      <c r="E418" s="8"/>
      <c r="F418" s="8"/>
      <c r="G418" s="8"/>
      <c r="H418" s="8"/>
    </row>
    <row r="419" spans="1:8" s="97" customFormat="1" x14ac:dyDescent="0.2">
      <c r="A419" s="8"/>
      <c r="B419" s="8"/>
      <c r="C419" s="18"/>
      <c r="D419" s="18"/>
      <c r="E419" s="8"/>
      <c r="F419" s="8"/>
      <c r="G419" s="8"/>
      <c r="H419" s="8"/>
    </row>
    <row r="420" spans="1:8" s="97" customFormat="1" x14ac:dyDescent="0.2">
      <c r="A420" s="8"/>
      <c r="B420" s="8"/>
      <c r="C420" s="18"/>
      <c r="D420" s="18"/>
      <c r="E420" s="8"/>
      <c r="F420" s="8"/>
      <c r="G420" s="8"/>
      <c r="H420" s="8"/>
    </row>
    <row r="421" spans="1:8" s="97" customFormat="1" x14ac:dyDescent="0.2">
      <c r="A421" s="8"/>
      <c r="B421" s="8"/>
      <c r="C421" s="18"/>
      <c r="D421" s="18"/>
      <c r="E421" s="8"/>
      <c r="F421" s="8"/>
      <c r="G421" s="8"/>
      <c r="H421" s="8"/>
    </row>
    <row r="422" spans="1:8" s="97" customFormat="1" x14ac:dyDescent="0.2">
      <c r="A422" s="8"/>
      <c r="B422" s="8"/>
      <c r="C422" s="18"/>
      <c r="D422" s="18"/>
      <c r="E422" s="8"/>
      <c r="F422" s="8"/>
      <c r="G422" s="8"/>
      <c r="H422" s="8"/>
    </row>
    <row r="423" spans="1:8" s="97" customFormat="1" x14ac:dyDescent="0.2">
      <c r="A423" s="8"/>
      <c r="B423" s="8"/>
      <c r="C423" s="18"/>
      <c r="D423" s="18"/>
      <c r="E423" s="8"/>
      <c r="F423" s="8"/>
      <c r="G423" s="8"/>
      <c r="H423" s="8"/>
    </row>
    <row r="424" spans="1:8" s="97" customFormat="1" x14ac:dyDescent="0.2">
      <c r="A424" s="8"/>
      <c r="B424" s="8"/>
      <c r="C424" s="18"/>
      <c r="D424" s="18"/>
      <c r="E424" s="8"/>
      <c r="F424" s="8"/>
      <c r="G424" s="8"/>
      <c r="H424" s="8"/>
    </row>
    <row r="425" spans="1:8" s="97" customFormat="1" x14ac:dyDescent="0.2">
      <c r="A425" s="8"/>
      <c r="B425" s="8"/>
      <c r="C425" s="18"/>
      <c r="D425" s="18"/>
      <c r="E425" s="8"/>
      <c r="F425" s="8"/>
      <c r="G425" s="8"/>
      <c r="H425" s="8"/>
    </row>
    <row r="426" spans="1:8" s="97" customFormat="1" x14ac:dyDescent="0.2">
      <c r="A426" s="8"/>
      <c r="B426" s="8"/>
      <c r="C426" s="18"/>
      <c r="D426" s="18"/>
      <c r="E426" s="8"/>
      <c r="F426" s="8"/>
      <c r="G426" s="8"/>
      <c r="H426" s="8"/>
    </row>
    <row r="427" spans="1:8" s="97" customFormat="1" x14ac:dyDescent="0.2">
      <c r="A427" s="8"/>
      <c r="B427" s="8"/>
      <c r="C427" s="18"/>
      <c r="D427" s="18"/>
      <c r="E427" s="8"/>
      <c r="F427" s="8"/>
      <c r="G427" s="8"/>
      <c r="H427" s="8"/>
    </row>
    <row r="428" spans="1:8" s="97" customFormat="1" x14ac:dyDescent="0.2">
      <c r="A428" s="8"/>
      <c r="B428" s="8"/>
      <c r="C428" s="18"/>
      <c r="D428" s="18"/>
      <c r="E428" s="8"/>
      <c r="F428" s="8"/>
      <c r="G428" s="8"/>
      <c r="H428" s="8"/>
    </row>
    <row r="429" spans="1:8" s="97" customFormat="1" x14ac:dyDescent="0.2">
      <c r="A429" s="8"/>
      <c r="B429" s="8"/>
      <c r="C429" s="18"/>
      <c r="D429" s="18"/>
      <c r="E429" s="8"/>
      <c r="F429" s="8"/>
      <c r="G429" s="8"/>
      <c r="H429" s="8"/>
    </row>
    <row r="430" spans="1:8" s="97" customFormat="1" x14ac:dyDescent="0.2">
      <c r="A430" s="8"/>
      <c r="B430" s="8"/>
      <c r="C430" s="18"/>
      <c r="D430" s="18"/>
      <c r="E430" s="8"/>
      <c r="F430" s="8"/>
      <c r="G430" s="8"/>
      <c r="H430" s="8"/>
    </row>
    <row r="431" spans="1:8" s="97" customFormat="1" x14ac:dyDescent="0.2">
      <c r="A431" s="8"/>
      <c r="B431" s="8"/>
      <c r="C431" s="18"/>
      <c r="D431" s="18"/>
      <c r="E431" s="8"/>
      <c r="F431" s="8"/>
      <c r="G431" s="8"/>
      <c r="H431" s="8"/>
    </row>
    <row r="432" spans="1:8" s="97" customFormat="1" x14ac:dyDescent="0.2">
      <c r="A432" s="8"/>
      <c r="B432" s="8"/>
      <c r="C432" s="18"/>
      <c r="D432" s="18"/>
      <c r="E432" s="8"/>
      <c r="F432" s="8"/>
      <c r="G432" s="8"/>
      <c r="H432" s="8"/>
    </row>
    <row r="433" spans="1:8" s="97" customFormat="1" x14ac:dyDescent="0.2">
      <c r="A433" s="8"/>
      <c r="B433" s="8"/>
      <c r="C433" s="18"/>
      <c r="D433" s="18"/>
      <c r="E433" s="8"/>
      <c r="F433" s="8"/>
      <c r="G433" s="8"/>
      <c r="H433" s="8"/>
    </row>
    <row r="434" spans="1:8" s="97" customFormat="1" x14ac:dyDescent="0.2">
      <c r="A434" s="8"/>
      <c r="B434" s="8"/>
      <c r="C434" s="18"/>
      <c r="D434" s="18"/>
      <c r="E434" s="8"/>
      <c r="F434" s="8"/>
      <c r="G434" s="8"/>
      <c r="H434" s="8"/>
    </row>
    <row r="435" spans="1:8" s="97" customFormat="1" x14ac:dyDescent="0.2">
      <c r="A435" s="8"/>
      <c r="B435" s="8"/>
      <c r="C435" s="18"/>
      <c r="D435" s="18"/>
      <c r="E435" s="8"/>
      <c r="F435" s="8"/>
      <c r="G435" s="8"/>
      <c r="H435" s="8"/>
    </row>
    <row r="436" spans="1:8" s="97" customFormat="1" x14ac:dyDescent="0.2">
      <c r="A436" s="8"/>
      <c r="B436" s="8"/>
      <c r="C436" s="18"/>
      <c r="D436" s="18"/>
      <c r="E436" s="8"/>
      <c r="F436" s="8"/>
      <c r="G436" s="8"/>
      <c r="H436" s="8"/>
    </row>
    <row r="437" spans="1:8" s="97" customFormat="1" x14ac:dyDescent="0.2">
      <c r="A437" s="8"/>
      <c r="B437" s="8"/>
      <c r="C437" s="18"/>
      <c r="D437" s="18"/>
      <c r="E437" s="8"/>
      <c r="F437" s="8"/>
      <c r="G437" s="8"/>
      <c r="H437" s="8"/>
    </row>
    <row r="438" spans="1:8" s="97" customFormat="1" x14ac:dyDescent="0.2">
      <c r="A438" s="8"/>
      <c r="B438" s="8"/>
      <c r="C438" s="18"/>
      <c r="D438" s="18"/>
      <c r="E438" s="8"/>
      <c r="F438" s="8"/>
      <c r="G438" s="8"/>
      <c r="H438" s="8"/>
    </row>
    <row r="439" spans="1:8" s="97" customFormat="1" x14ac:dyDescent="0.2">
      <c r="A439" s="8"/>
      <c r="B439" s="8"/>
      <c r="C439" s="18"/>
      <c r="D439" s="18"/>
      <c r="E439" s="8"/>
      <c r="F439" s="8"/>
      <c r="G439" s="8"/>
      <c r="H439" s="8"/>
    </row>
    <row r="440" spans="1:8" s="97" customFormat="1" x14ac:dyDescent="0.2">
      <c r="A440" s="8"/>
      <c r="B440" s="8"/>
      <c r="C440" s="18"/>
      <c r="D440" s="18"/>
      <c r="E440" s="8"/>
      <c r="F440" s="8"/>
      <c r="G440" s="8"/>
      <c r="H440" s="8"/>
    </row>
    <row r="441" spans="1:8" s="97" customFormat="1" x14ac:dyDescent="0.2">
      <c r="A441" s="8"/>
      <c r="B441" s="8"/>
      <c r="C441" s="18"/>
      <c r="D441" s="18"/>
      <c r="E441" s="8"/>
      <c r="F441" s="8"/>
      <c r="G441" s="8"/>
      <c r="H441" s="8"/>
    </row>
    <row r="442" spans="1:8" s="97" customFormat="1" x14ac:dyDescent="0.2">
      <c r="A442" s="8"/>
      <c r="B442" s="8"/>
      <c r="C442" s="18"/>
      <c r="D442" s="18"/>
      <c r="E442" s="8"/>
      <c r="F442" s="8"/>
      <c r="G442" s="8"/>
      <c r="H442" s="8"/>
    </row>
    <row r="443" spans="1:8" s="97" customFormat="1" x14ac:dyDescent="0.2">
      <c r="A443" s="8"/>
      <c r="B443" s="8"/>
      <c r="C443" s="18"/>
      <c r="D443" s="18"/>
      <c r="E443" s="8"/>
      <c r="F443" s="8"/>
      <c r="G443" s="8"/>
      <c r="H443" s="8"/>
    </row>
    <row r="444" spans="1:8" s="97" customFormat="1" x14ac:dyDescent="0.2">
      <c r="A444" s="8"/>
      <c r="B444" s="8"/>
      <c r="C444" s="18"/>
      <c r="D444" s="18"/>
      <c r="E444" s="8"/>
      <c r="F444" s="8"/>
      <c r="G444" s="8"/>
      <c r="H444" s="8"/>
    </row>
    <row r="445" spans="1:8" s="97" customFormat="1" x14ac:dyDescent="0.2">
      <c r="A445" s="8"/>
      <c r="B445" s="8"/>
      <c r="C445" s="18"/>
      <c r="D445" s="18"/>
      <c r="E445" s="8"/>
      <c r="F445" s="8"/>
      <c r="G445" s="8"/>
      <c r="H445" s="8"/>
    </row>
    <row r="446" spans="1:8" s="97" customFormat="1" x14ac:dyDescent="0.2">
      <c r="A446" s="8"/>
      <c r="B446" s="8"/>
      <c r="C446" s="18"/>
      <c r="D446" s="18"/>
      <c r="E446" s="8"/>
      <c r="F446" s="8"/>
      <c r="G446" s="8"/>
      <c r="H446" s="8"/>
    </row>
    <row r="447" spans="1:8" s="97" customFormat="1" x14ac:dyDescent="0.2">
      <c r="A447" s="8"/>
      <c r="B447" s="8"/>
      <c r="C447" s="18"/>
      <c r="D447" s="18"/>
      <c r="E447" s="8"/>
      <c r="F447" s="8"/>
      <c r="G447" s="8"/>
      <c r="H447" s="8"/>
    </row>
    <row r="448" spans="1:8" s="97" customFormat="1" x14ac:dyDescent="0.2">
      <c r="A448" s="8"/>
      <c r="B448" s="8"/>
      <c r="C448" s="18"/>
      <c r="D448" s="18"/>
      <c r="E448" s="8"/>
      <c r="F448" s="8"/>
      <c r="G448" s="8"/>
      <c r="H448" s="8"/>
    </row>
    <row r="449" spans="1:8" s="97" customFormat="1" x14ac:dyDescent="0.2">
      <c r="A449" s="8"/>
      <c r="B449" s="8"/>
      <c r="C449" s="18"/>
      <c r="D449" s="18"/>
      <c r="E449" s="8"/>
      <c r="F449" s="8"/>
      <c r="G449" s="8"/>
      <c r="H449" s="8"/>
    </row>
    <row r="450" spans="1:8" s="97" customFormat="1" x14ac:dyDescent="0.2">
      <c r="A450" s="8"/>
      <c r="B450" s="8"/>
      <c r="C450" s="18"/>
      <c r="D450" s="18"/>
      <c r="E450" s="8"/>
      <c r="F450" s="8"/>
      <c r="G450" s="8"/>
      <c r="H450" s="8"/>
    </row>
    <row r="451" spans="1:8" s="97" customFormat="1" x14ac:dyDescent="0.2">
      <c r="A451" s="8"/>
      <c r="B451" s="8"/>
      <c r="C451" s="18"/>
      <c r="D451" s="18"/>
      <c r="E451" s="8"/>
      <c r="F451" s="8"/>
      <c r="G451" s="8"/>
      <c r="H451" s="8"/>
    </row>
    <row r="452" spans="1:8" s="97" customFormat="1" x14ac:dyDescent="0.2">
      <c r="A452" s="8"/>
      <c r="B452" s="8"/>
      <c r="C452" s="18"/>
      <c r="D452" s="18"/>
      <c r="E452" s="8"/>
      <c r="F452" s="8"/>
      <c r="G452" s="8"/>
      <c r="H452" s="8"/>
    </row>
    <row r="453" spans="1:8" s="97" customFormat="1" x14ac:dyDescent="0.2">
      <c r="A453" s="8"/>
      <c r="B453" s="8"/>
      <c r="C453" s="18"/>
      <c r="D453" s="18"/>
      <c r="E453" s="8"/>
      <c r="F453" s="8"/>
      <c r="G453" s="8"/>
      <c r="H453" s="8"/>
    </row>
    <row r="454" spans="1:8" s="97" customFormat="1" x14ac:dyDescent="0.2">
      <c r="A454" s="8"/>
      <c r="B454" s="8"/>
      <c r="C454" s="18"/>
      <c r="D454" s="18"/>
      <c r="E454" s="8"/>
      <c r="F454" s="8"/>
      <c r="G454" s="8"/>
      <c r="H454" s="8"/>
    </row>
    <row r="456" spans="1:8" s="97" customFormat="1" x14ac:dyDescent="0.2">
      <c r="A456" s="8"/>
      <c r="B456" s="8"/>
      <c r="C456" s="18"/>
      <c r="D456" s="18"/>
      <c r="E456" s="8"/>
      <c r="F456" s="8"/>
      <c r="G456" s="8"/>
      <c r="H456" s="8"/>
    </row>
    <row r="457" spans="1:8" s="97" customFormat="1" x14ac:dyDescent="0.2">
      <c r="A457" s="8"/>
      <c r="B457" s="8"/>
      <c r="C457" s="18"/>
      <c r="D457" s="18"/>
      <c r="E457" s="8"/>
      <c r="F457" s="8"/>
      <c r="G457" s="8"/>
      <c r="H457" s="8"/>
    </row>
    <row r="458" spans="1:8" s="97" customFormat="1" x14ac:dyDescent="0.2">
      <c r="A458" s="8"/>
      <c r="B458" s="8"/>
      <c r="C458" s="18"/>
      <c r="D458" s="18"/>
      <c r="E458" s="8"/>
      <c r="F458" s="8"/>
      <c r="G458" s="8"/>
      <c r="H458" s="8"/>
    </row>
    <row r="459" spans="1:8" s="97" customFormat="1" x14ac:dyDescent="0.2">
      <c r="A459" s="8"/>
      <c r="B459" s="8"/>
      <c r="C459" s="18"/>
      <c r="D459" s="18"/>
      <c r="E459" s="8"/>
      <c r="F459" s="8"/>
      <c r="G459" s="8"/>
      <c r="H459" s="8"/>
    </row>
    <row r="460" spans="1:8" s="97" customFormat="1" x14ac:dyDescent="0.2">
      <c r="A460" s="8"/>
      <c r="B460" s="8"/>
      <c r="C460" s="18"/>
      <c r="D460" s="18"/>
      <c r="E460" s="8"/>
      <c r="F460" s="8"/>
      <c r="G460" s="8"/>
      <c r="H460" s="8"/>
    </row>
    <row r="461" spans="1:8" s="97" customFormat="1" x14ac:dyDescent="0.2">
      <c r="A461" s="8"/>
      <c r="B461" s="8"/>
      <c r="C461" s="18"/>
      <c r="D461" s="18"/>
      <c r="E461" s="8"/>
      <c r="F461" s="8"/>
      <c r="G461" s="8"/>
      <c r="H461" s="8"/>
    </row>
    <row r="462" spans="1:8" s="97" customFormat="1" x14ac:dyDescent="0.2">
      <c r="A462" s="8"/>
      <c r="B462" s="8"/>
      <c r="C462" s="18"/>
      <c r="D462" s="18"/>
      <c r="E462" s="8"/>
      <c r="F462" s="8"/>
      <c r="G462" s="8"/>
      <c r="H462" s="8"/>
    </row>
    <row r="463" spans="1:8" s="97" customFormat="1" x14ac:dyDescent="0.2">
      <c r="A463" s="8"/>
      <c r="B463" s="8"/>
      <c r="C463" s="18"/>
      <c r="D463" s="18"/>
      <c r="E463" s="8"/>
      <c r="F463" s="8"/>
      <c r="G463" s="8"/>
      <c r="H463" s="8"/>
    </row>
    <row r="464" spans="1:8" s="97" customFormat="1" x14ac:dyDescent="0.2">
      <c r="A464" s="8"/>
      <c r="B464" s="8"/>
      <c r="C464" s="18"/>
      <c r="D464" s="18"/>
      <c r="E464" s="8"/>
      <c r="F464" s="8"/>
      <c r="G464" s="8"/>
      <c r="H464" s="8"/>
    </row>
    <row r="465" spans="1:8" s="97" customFormat="1" x14ac:dyDescent="0.2">
      <c r="A465" s="8"/>
      <c r="B465" s="8"/>
      <c r="C465" s="18"/>
      <c r="D465" s="18"/>
      <c r="E465" s="8"/>
      <c r="F465" s="8"/>
      <c r="G465" s="8"/>
      <c r="H465" s="8"/>
    </row>
    <row r="466" spans="1:8" s="97" customFormat="1" x14ac:dyDescent="0.2">
      <c r="A466" s="8"/>
      <c r="B466" s="8"/>
      <c r="C466" s="18"/>
      <c r="D466" s="18"/>
      <c r="E466" s="8"/>
      <c r="F466" s="8"/>
      <c r="G466" s="8"/>
      <c r="H466" s="8"/>
    </row>
    <row r="467" spans="1:8" s="97" customFormat="1" x14ac:dyDescent="0.2">
      <c r="A467" s="8"/>
      <c r="B467" s="8"/>
      <c r="C467" s="18"/>
      <c r="D467" s="18"/>
      <c r="E467" s="8"/>
      <c r="F467" s="8"/>
      <c r="G467" s="8"/>
      <c r="H467" s="8"/>
    </row>
    <row r="468" spans="1:8" s="97" customFormat="1" x14ac:dyDescent="0.2">
      <c r="A468" s="8"/>
      <c r="B468" s="8"/>
      <c r="C468" s="18"/>
      <c r="D468" s="18"/>
      <c r="E468" s="8"/>
      <c r="F468" s="8"/>
      <c r="G468" s="8"/>
      <c r="H468" s="8"/>
    </row>
    <row r="469" spans="1:8" s="97" customFormat="1" x14ac:dyDescent="0.2">
      <c r="A469" s="8"/>
      <c r="B469" s="8"/>
      <c r="C469" s="18"/>
      <c r="D469" s="18"/>
      <c r="E469" s="8"/>
      <c r="F469" s="8"/>
      <c r="G469" s="8"/>
      <c r="H469" s="8"/>
    </row>
    <row r="470" spans="1:8" s="97" customFormat="1" x14ac:dyDescent="0.2">
      <c r="A470" s="8"/>
      <c r="B470" s="8"/>
      <c r="C470" s="18"/>
      <c r="D470" s="18"/>
      <c r="E470" s="8"/>
      <c r="F470" s="8"/>
      <c r="G470" s="8"/>
      <c r="H470" s="8"/>
    </row>
    <row r="471" spans="1:8" s="97" customFormat="1" x14ac:dyDescent="0.2">
      <c r="A471" s="8"/>
      <c r="B471" s="8"/>
      <c r="C471" s="18"/>
      <c r="D471" s="18"/>
      <c r="E471" s="8"/>
      <c r="F471" s="8"/>
      <c r="G471" s="8"/>
      <c r="H471" s="8"/>
    </row>
    <row r="472" spans="1:8" s="97" customFormat="1" x14ac:dyDescent="0.2">
      <c r="A472" s="8"/>
      <c r="B472" s="8"/>
      <c r="C472" s="18"/>
      <c r="D472" s="18"/>
      <c r="E472" s="8"/>
      <c r="F472" s="8"/>
      <c r="G472" s="8"/>
      <c r="H472" s="8"/>
    </row>
    <row r="473" spans="1:8" s="97" customFormat="1" x14ac:dyDescent="0.2">
      <c r="A473" s="8"/>
      <c r="B473" s="8"/>
      <c r="C473" s="18"/>
      <c r="D473" s="18"/>
      <c r="E473" s="8"/>
      <c r="F473" s="8"/>
      <c r="G473" s="8"/>
      <c r="H473" s="8"/>
    </row>
    <row r="474" spans="1:8" s="97" customFormat="1" x14ac:dyDescent="0.2">
      <c r="A474" s="8"/>
      <c r="B474" s="8"/>
      <c r="C474" s="18"/>
      <c r="D474" s="18"/>
      <c r="E474" s="8"/>
      <c r="F474" s="8"/>
      <c r="G474" s="8"/>
      <c r="H474" s="8"/>
    </row>
    <row r="475" spans="1:8" s="97" customFormat="1" x14ac:dyDescent="0.2">
      <c r="A475" s="8"/>
      <c r="B475" s="8"/>
      <c r="C475" s="18"/>
      <c r="D475" s="18"/>
      <c r="E475" s="8"/>
      <c r="F475" s="8"/>
      <c r="G475" s="8"/>
      <c r="H475" s="8"/>
    </row>
    <row r="476" spans="1:8" s="97" customFormat="1" x14ac:dyDescent="0.2">
      <c r="A476" s="8"/>
      <c r="B476" s="8"/>
      <c r="C476" s="18"/>
      <c r="D476" s="18"/>
      <c r="E476" s="8"/>
      <c r="F476" s="8"/>
      <c r="G476" s="8"/>
      <c r="H476" s="8"/>
    </row>
    <row r="477" spans="1:8" s="97" customFormat="1" x14ac:dyDescent="0.2">
      <c r="A477" s="8"/>
      <c r="B477" s="8"/>
      <c r="C477" s="18"/>
      <c r="D477" s="18"/>
      <c r="E477" s="8"/>
      <c r="F477" s="8"/>
      <c r="G477" s="8"/>
      <c r="H477" s="8"/>
    </row>
    <row r="478" spans="1:8" s="97" customFormat="1" x14ac:dyDescent="0.2">
      <c r="A478" s="8"/>
      <c r="B478" s="8"/>
      <c r="C478" s="18"/>
      <c r="D478" s="18"/>
      <c r="E478" s="8"/>
      <c r="F478" s="8"/>
      <c r="G478" s="8"/>
      <c r="H478" s="8"/>
    </row>
    <row r="479" spans="1:8" s="97" customFormat="1" x14ac:dyDescent="0.2">
      <c r="A479" s="8"/>
      <c r="B479" s="8"/>
      <c r="C479" s="18"/>
      <c r="D479" s="18"/>
      <c r="E479" s="8"/>
      <c r="F479" s="8"/>
      <c r="G479" s="8"/>
      <c r="H479" s="8"/>
    </row>
    <row r="480" spans="1:8" s="97" customFormat="1" x14ac:dyDescent="0.2">
      <c r="A480" s="8"/>
      <c r="B480" s="8"/>
      <c r="C480" s="18"/>
      <c r="D480" s="18"/>
      <c r="E480" s="8"/>
      <c r="F480" s="8"/>
      <c r="G480" s="8"/>
      <c r="H480" s="8"/>
    </row>
    <row r="481" spans="1:8" s="97" customFormat="1" x14ac:dyDescent="0.2">
      <c r="A481" s="8"/>
      <c r="B481" s="8"/>
      <c r="C481" s="18"/>
      <c r="D481" s="18"/>
      <c r="E481" s="8"/>
      <c r="F481" s="8"/>
      <c r="G481" s="8"/>
      <c r="H481" s="8"/>
    </row>
    <row r="482" spans="1:8" s="97" customFormat="1" x14ac:dyDescent="0.2">
      <c r="A482" s="8"/>
      <c r="B482" s="8"/>
      <c r="C482" s="18"/>
      <c r="D482" s="18"/>
      <c r="E482" s="8"/>
      <c r="F482" s="8"/>
      <c r="G482" s="8"/>
      <c r="H482" s="8"/>
    </row>
    <row r="483" spans="1:8" s="97" customFormat="1" x14ac:dyDescent="0.2">
      <c r="A483" s="8"/>
      <c r="B483" s="8"/>
      <c r="C483" s="18"/>
      <c r="D483" s="18"/>
      <c r="E483" s="8"/>
      <c r="F483" s="8"/>
      <c r="G483" s="8"/>
      <c r="H483" s="8"/>
    </row>
    <row r="484" spans="1:8" s="97" customFormat="1" x14ac:dyDescent="0.2">
      <c r="A484" s="8"/>
      <c r="B484" s="8"/>
      <c r="C484" s="18"/>
      <c r="D484" s="18"/>
      <c r="E484" s="8"/>
      <c r="F484" s="8"/>
      <c r="G484" s="8"/>
      <c r="H484" s="8"/>
    </row>
    <row r="485" spans="1:8" s="97" customFormat="1" x14ac:dyDescent="0.2">
      <c r="A485" s="8"/>
      <c r="B485" s="8"/>
      <c r="C485" s="18"/>
      <c r="D485" s="18"/>
      <c r="E485" s="8"/>
      <c r="F485" s="8"/>
      <c r="G485" s="8"/>
      <c r="H485" s="8"/>
    </row>
    <row r="486" spans="1:8" s="97" customFormat="1" x14ac:dyDescent="0.2">
      <c r="A486" s="8"/>
      <c r="B486" s="8"/>
      <c r="C486" s="18"/>
      <c r="D486" s="18"/>
      <c r="E486" s="8"/>
      <c r="F486" s="8"/>
      <c r="G486" s="8"/>
      <c r="H486" s="8"/>
    </row>
    <row r="487" spans="1:8" s="97" customFormat="1" x14ac:dyDescent="0.2">
      <c r="A487" s="8"/>
      <c r="B487" s="8"/>
      <c r="C487" s="18"/>
      <c r="D487" s="18"/>
      <c r="E487" s="8"/>
      <c r="F487" s="8"/>
      <c r="G487" s="8"/>
      <c r="H487" s="8"/>
    </row>
    <row r="488" spans="1:8" s="97" customFormat="1" x14ac:dyDescent="0.2">
      <c r="A488" s="8"/>
      <c r="B488" s="8"/>
      <c r="C488" s="18"/>
      <c r="D488" s="18"/>
      <c r="E488" s="8"/>
      <c r="F488" s="8"/>
      <c r="G488" s="8"/>
      <c r="H488" s="8"/>
    </row>
    <row r="489" spans="1:8" s="97" customFormat="1" x14ac:dyDescent="0.2">
      <c r="A489" s="8"/>
      <c r="B489" s="8"/>
      <c r="C489" s="18"/>
      <c r="D489" s="18"/>
      <c r="E489" s="8"/>
      <c r="F489" s="8"/>
      <c r="G489" s="8"/>
      <c r="H489" s="8"/>
    </row>
    <row r="490" spans="1:8" s="97" customFormat="1" x14ac:dyDescent="0.2">
      <c r="A490" s="8"/>
      <c r="B490" s="8"/>
      <c r="C490" s="18"/>
      <c r="D490" s="18"/>
      <c r="E490" s="8"/>
      <c r="F490" s="8"/>
      <c r="G490" s="8"/>
      <c r="H490" s="8"/>
    </row>
    <row r="491" spans="1:8" s="97" customFormat="1" x14ac:dyDescent="0.2">
      <c r="A491" s="8"/>
      <c r="B491" s="8"/>
      <c r="C491" s="18"/>
      <c r="D491" s="18"/>
      <c r="E491" s="8"/>
      <c r="F491" s="8"/>
      <c r="G491" s="8"/>
      <c r="H491" s="8"/>
    </row>
    <row r="492" spans="1:8" s="97" customFormat="1" x14ac:dyDescent="0.2">
      <c r="A492" s="8"/>
      <c r="B492" s="8"/>
      <c r="C492" s="18"/>
      <c r="D492" s="18"/>
      <c r="E492" s="8"/>
      <c r="F492" s="8"/>
      <c r="G492" s="8"/>
      <c r="H492" s="8"/>
    </row>
    <row r="493" spans="1:8" s="97" customFormat="1" x14ac:dyDescent="0.2">
      <c r="A493" s="8"/>
      <c r="B493" s="8"/>
      <c r="C493" s="18"/>
      <c r="D493" s="18"/>
      <c r="E493" s="8"/>
      <c r="F493" s="8"/>
      <c r="G493" s="8"/>
      <c r="H493" s="8"/>
    </row>
    <row r="494" spans="1:8" s="97" customFormat="1" x14ac:dyDescent="0.2">
      <c r="A494" s="8"/>
      <c r="B494" s="8"/>
      <c r="C494" s="18"/>
      <c r="D494" s="18"/>
      <c r="E494" s="8"/>
      <c r="F494" s="8"/>
      <c r="G494" s="8"/>
      <c r="H494" s="8"/>
    </row>
    <row r="495" spans="1:8" s="97" customFormat="1" x14ac:dyDescent="0.2">
      <c r="A495" s="8"/>
      <c r="B495" s="8"/>
      <c r="C495" s="18"/>
      <c r="D495" s="18"/>
      <c r="E495" s="8"/>
      <c r="F495" s="8"/>
      <c r="G495" s="8"/>
      <c r="H495" s="8"/>
    </row>
    <row r="496" spans="1:8" s="97" customFormat="1" x14ac:dyDescent="0.2">
      <c r="A496" s="8"/>
      <c r="B496" s="8"/>
      <c r="C496" s="18"/>
      <c r="D496" s="18"/>
      <c r="E496" s="8"/>
      <c r="F496" s="8"/>
      <c r="G496" s="8"/>
      <c r="H496" s="8"/>
    </row>
    <row r="497" spans="1:9" s="97" customFormat="1" x14ac:dyDescent="0.2">
      <c r="A497" s="8"/>
      <c r="B497" s="8"/>
      <c r="C497" s="18"/>
      <c r="D497" s="18"/>
      <c r="E497" s="8"/>
      <c r="F497" s="8"/>
      <c r="G497" s="8"/>
      <c r="H497" s="8"/>
    </row>
    <row r="498" spans="1:9" s="97" customFormat="1" x14ac:dyDescent="0.2">
      <c r="A498" s="8"/>
      <c r="B498" s="8"/>
      <c r="C498" s="18"/>
      <c r="D498" s="18"/>
      <c r="E498" s="8"/>
      <c r="F498" s="8"/>
      <c r="G498" s="8"/>
      <c r="H498" s="8"/>
    </row>
    <row r="499" spans="1:9" s="97" customFormat="1" x14ac:dyDescent="0.2">
      <c r="A499" s="8"/>
      <c r="B499" s="8"/>
      <c r="C499" s="18"/>
      <c r="D499" s="18"/>
      <c r="E499" s="8"/>
      <c r="F499" s="8"/>
      <c r="G499" s="8"/>
      <c r="H499" s="8"/>
    </row>
    <row r="500" spans="1:9" s="97" customFormat="1" x14ac:dyDescent="0.2">
      <c r="A500" s="8"/>
      <c r="B500" s="8"/>
      <c r="C500" s="18"/>
      <c r="D500" s="18"/>
      <c r="E500" s="8"/>
      <c r="F500" s="8"/>
      <c r="G500" s="8"/>
      <c r="H500" s="8"/>
    </row>
    <row r="501" spans="1:9" s="97" customFormat="1" x14ac:dyDescent="0.2">
      <c r="A501" s="8"/>
      <c r="B501" s="8"/>
      <c r="C501" s="18"/>
      <c r="D501" s="18"/>
      <c r="E501" s="8"/>
      <c r="F501" s="8"/>
      <c r="G501" s="8"/>
      <c r="H501" s="8"/>
    </row>
    <row r="502" spans="1:9" s="97" customFormat="1" x14ac:dyDescent="0.2">
      <c r="A502" s="8"/>
      <c r="B502" s="8"/>
      <c r="C502" s="18"/>
      <c r="D502" s="18"/>
      <c r="E502" s="8"/>
      <c r="F502" s="8"/>
      <c r="G502" s="8"/>
      <c r="H502" s="8"/>
    </row>
    <row r="503" spans="1:9" s="97" customFormat="1" x14ac:dyDescent="0.2">
      <c r="A503" s="8"/>
      <c r="B503" s="8"/>
      <c r="C503" s="18"/>
      <c r="D503" s="18"/>
      <c r="E503" s="8"/>
      <c r="F503" s="8"/>
      <c r="G503" s="8"/>
      <c r="H503" s="8"/>
    </row>
    <row r="504" spans="1:9" s="97" customFormat="1" x14ac:dyDescent="0.2">
      <c r="A504" s="8"/>
      <c r="B504" s="8"/>
      <c r="C504" s="18"/>
      <c r="D504" s="18"/>
      <c r="E504" s="8"/>
      <c r="F504" s="8"/>
      <c r="G504" s="8"/>
      <c r="H504" s="8"/>
    </row>
    <row r="505" spans="1:9" s="97" customFormat="1" x14ac:dyDescent="0.2">
      <c r="A505" s="8"/>
      <c r="B505" s="8"/>
      <c r="C505" s="18"/>
      <c r="D505" s="18"/>
      <c r="E505" s="8"/>
      <c r="F505" s="8"/>
      <c r="G505" s="8"/>
      <c r="H505" s="8"/>
    </row>
    <row r="507" spans="1:9" x14ac:dyDescent="0.2">
      <c r="I507" s="87"/>
    </row>
  </sheetData>
  <autoFilter ref="A2:H90"/>
  <mergeCells count="1">
    <mergeCell ref="F1:G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71"/>
  <sheetViews>
    <sheetView zoomScale="85" zoomScaleNormal="85" workbookViewId="0">
      <pane xSplit="4" ySplit="1" topLeftCell="E1653" activePane="bottomRight" state="frozen"/>
      <selection pane="topRight" activeCell="C1" sqref="C1"/>
      <selection pane="bottomLeft" activeCell="A2" sqref="A2"/>
      <selection pane="bottomRight" activeCell="E1" sqref="E1:L1669"/>
    </sheetView>
  </sheetViews>
  <sheetFormatPr defaultColWidth="9.140625" defaultRowHeight="12.75" x14ac:dyDescent="0.2"/>
  <cols>
    <col min="1" max="1" width="9.140625" style="4"/>
    <col min="2" max="2" width="18.28515625" style="7" customWidth="1"/>
    <col min="3" max="3" width="10.28515625" style="4" customWidth="1"/>
    <col min="4" max="4" width="29.85546875" style="4" customWidth="1"/>
    <col min="5" max="5" width="15.140625" style="4" bestFit="1" customWidth="1"/>
    <col min="6" max="6" width="7.7109375" style="4" bestFit="1" customWidth="1"/>
    <col min="7" max="7" width="11.7109375" style="4" customWidth="1"/>
    <col min="8" max="8" width="11.7109375" style="5" customWidth="1"/>
    <col min="9" max="9" width="11.28515625" style="5" bestFit="1" customWidth="1"/>
    <col min="10" max="10" width="12.85546875" style="5" customWidth="1"/>
    <col min="11" max="12" width="15.28515625" style="5" bestFit="1" customWidth="1"/>
    <col min="13" max="13" width="11.5703125" style="3" bestFit="1" customWidth="1"/>
    <col min="14" max="16384" width="9.140625" style="4"/>
  </cols>
  <sheetData>
    <row r="1" spans="1:13" ht="27" customHeight="1" x14ac:dyDescent="0.2">
      <c r="A1" s="1" t="s">
        <v>147</v>
      </c>
      <c r="B1" s="1" t="s">
        <v>0</v>
      </c>
      <c r="C1" s="1" t="s">
        <v>47</v>
      </c>
      <c r="D1" s="1" t="s">
        <v>48</v>
      </c>
      <c r="E1" s="1" t="s">
        <v>49</v>
      </c>
      <c r="F1" s="1" t="s">
        <v>45</v>
      </c>
      <c r="G1" s="1" t="s">
        <v>153</v>
      </c>
      <c r="H1" s="2" t="s">
        <v>50</v>
      </c>
      <c r="I1" s="2" t="s">
        <v>51</v>
      </c>
      <c r="J1" s="2" t="s">
        <v>149</v>
      </c>
      <c r="K1" s="2" t="s">
        <v>52</v>
      </c>
      <c r="L1" s="2" t="s">
        <v>53</v>
      </c>
    </row>
    <row r="2" spans="1:13" x14ac:dyDescent="0.2">
      <c r="A2" s="4" t="s">
        <v>154</v>
      </c>
      <c r="B2" s="7" t="s">
        <v>163</v>
      </c>
      <c r="C2" s="4">
        <v>10499872</v>
      </c>
      <c r="D2" s="4" t="s">
        <v>1509</v>
      </c>
      <c r="E2" s="4" t="s">
        <v>15</v>
      </c>
      <c r="F2" s="4" t="s">
        <v>16</v>
      </c>
      <c r="G2" s="4">
        <v>1</v>
      </c>
      <c r="H2" s="5">
        <v>3726.5</v>
      </c>
      <c r="J2" s="3">
        <v>0</v>
      </c>
      <c r="K2" s="6">
        <f t="shared" ref="K2" si="0">+I2+J2</f>
        <v>0</v>
      </c>
      <c r="L2" s="6">
        <f t="shared" ref="L2" si="1">H2+J2</f>
        <v>3726.5</v>
      </c>
      <c r="M2" s="3">
        <v>-1</v>
      </c>
    </row>
    <row r="3" spans="1:13" x14ac:dyDescent="0.2">
      <c r="A3" s="4" t="s">
        <v>154</v>
      </c>
      <c r="B3" s="7" t="s">
        <v>167</v>
      </c>
      <c r="C3" s="4">
        <v>18109377</v>
      </c>
      <c r="D3" s="4" t="s">
        <v>1511</v>
      </c>
      <c r="E3" s="4" t="s">
        <v>33</v>
      </c>
      <c r="F3" s="4" t="s">
        <v>12</v>
      </c>
      <c r="G3" s="4">
        <v>3</v>
      </c>
      <c r="H3" s="5">
        <v>0</v>
      </c>
      <c r="I3" s="5">
        <f t="shared" ref="I3:I8" si="2">H3</f>
        <v>0</v>
      </c>
      <c r="J3" s="3">
        <v>-4322.4009999999998</v>
      </c>
      <c r="K3" s="6">
        <f t="shared" ref="K3:K8" si="3">+I3+J3</f>
        <v>-4322.4009999999998</v>
      </c>
      <c r="L3" s="6">
        <f t="shared" ref="L3:L8" si="4">H3+J3</f>
        <v>-4322.4009999999998</v>
      </c>
    </row>
    <row r="4" spans="1:13" x14ac:dyDescent="0.2">
      <c r="A4" s="4" t="s">
        <v>154</v>
      </c>
      <c r="B4" s="7" t="s">
        <v>166</v>
      </c>
      <c r="C4" s="4">
        <v>18109377</v>
      </c>
      <c r="D4" s="4" t="s">
        <v>1511</v>
      </c>
      <c r="E4" s="4" t="s">
        <v>33</v>
      </c>
      <c r="F4" s="4" t="s">
        <v>12</v>
      </c>
      <c r="G4" s="4">
        <v>3</v>
      </c>
      <c r="H4" s="5">
        <v>0</v>
      </c>
      <c r="I4" s="5">
        <f t="shared" si="2"/>
        <v>0</v>
      </c>
      <c r="J4" s="3">
        <v>-1680.954</v>
      </c>
      <c r="K4" s="6">
        <f t="shared" si="3"/>
        <v>-1680.954</v>
      </c>
      <c r="L4" s="6">
        <f t="shared" si="4"/>
        <v>-1680.954</v>
      </c>
    </row>
    <row r="5" spans="1:13" x14ac:dyDescent="0.2">
      <c r="A5" s="4" t="s">
        <v>154</v>
      </c>
      <c r="B5" s="7" t="s">
        <v>164</v>
      </c>
      <c r="C5" s="4">
        <v>18109377</v>
      </c>
      <c r="D5" s="4" t="s">
        <v>1511</v>
      </c>
      <c r="E5" s="4" t="s">
        <v>33</v>
      </c>
      <c r="F5" s="4" t="s">
        <v>12</v>
      </c>
      <c r="G5" s="4">
        <v>3</v>
      </c>
      <c r="H5" s="5">
        <v>0</v>
      </c>
      <c r="I5" s="5">
        <f t="shared" si="2"/>
        <v>0</v>
      </c>
      <c r="J5" s="3">
        <v>-2883.2910000000002</v>
      </c>
      <c r="K5" s="6">
        <f t="shared" si="3"/>
        <v>-2883.2910000000002</v>
      </c>
      <c r="L5" s="6">
        <f t="shared" si="4"/>
        <v>-2883.2910000000002</v>
      </c>
    </row>
    <row r="6" spans="1:13" x14ac:dyDescent="0.2">
      <c r="A6" s="4" t="s">
        <v>154</v>
      </c>
      <c r="B6" s="7" t="s">
        <v>165</v>
      </c>
      <c r="C6" s="4">
        <v>18109377</v>
      </c>
      <c r="D6" s="4" t="s">
        <v>1511</v>
      </c>
      <c r="E6" s="4" t="s">
        <v>33</v>
      </c>
      <c r="F6" s="4" t="s">
        <v>12</v>
      </c>
      <c r="G6" s="4">
        <v>3</v>
      </c>
      <c r="H6" s="5">
        <v>0</v>
      </c>
      <c r="I6" s="5">
        <f t="shared" si="2"/>
        <v>0</v>
      </c>
      <c r="J6" s="3">
        <v>-7243.4409999999998</v>
      </c>
      <c r="K6" s="6">
        <f t="shared" si="3"/>
        <v>-7243.4409999999998</v>
      </c>
      <c r="L6" s="6">
        <f t="shared" si="4"/>
        <v>-7243.4409999999998</v>
      </c>
    </row>
    <row r="7" spans="1:13" x14ac:dyDescent="0.2">
      <c r="A7" s="4" t="s">
        <v>154</v>
      </c>
      <c r="B7" s="7" t="s">
        <v>169</v>
      </c>
      <c r="C7" s="4">
        <v>16057694</v>
      </c>
      <c r="D7" s="4" t="s">
        <v>1512</v>
      </c>
      <c r="E7" s="4" t="s">
        <v>15</v>
      </c>
      <c r="F7" s="4" t="s">
        <v>16</v>
      </c>
      <c r="G7" s="4">
        <v>3</v>
      </c>
      <c r="H7" s="5">
        <v>0</v>
      </c>
      <c r="I7" s="5">
        <f t="shared" si="2"/>
        <v>0</v>
      </c>
      <c r="J7" s="3">
        <v>-8165.817</v>
      </c>
      <c r="K7" s="6">
        <f t="shared" si="3"/>
        <v>-8165.817</v>
      </c>
      <c r="L7" s="6">
        <f t="shared" si="4"/>
        <v>-8165.817</v>
      </c>
    </row>
    <row r="8" spans="1:13" x14ac:dyDescent="0.2">
      <c r="A8" s="4" t="s">
        <v>154</v>
      </c>
      <c r="B8" s="7" t="s">
        <v>168</v>
      </c>
      <c r="C8" s="4">
        <v>16057694</v>
      </c>
      <c r="D8" s="4" t="s">
        <v>1512</v>
      </c>
      <c r="E8" s="4" t="s">
        <v>15</v>
      </c>
      <c r="F8" s="4" t="s">
        <v>16</v>
      </c>
      <c r="G8" s="4">
        <v>3</v>
      </c>
      <c r="H8" s="5">
        <v>0</v>
      </c>
      <c r="I8" s="5">
        <f t="shared" si="2"/>
        <v>0</v>
      </c>
      <c r="J8" s="3">
        <v>-3158.9389999999999</v>
      </c>
      <c r="K8" s="6">
        <f t="shared" si="3"/>
        <v>-3158.9389999999999</v>
      </c>
      <c r="L8" s="6">
        <f t="shared" si="4"/>
        <v>-3158.9389999999999</v>
      </c>
    </row>
    <row r="9" spans="1:13" x14ac:dyDescent="0.2">
      <c r="A9" s="4" t="s">
        <v>154</v>
      </c>
      <c r="B9" s="7" t="s">
        <v>1517</v>
      </c>
      <c r="C9" s="4">
        <v>15499337</v>
      </c>
      <c r="D9" s="4" t="s">
        <v>1516</v>
      </c>
      <c r="E9" s="4" t="s">
        <v>26</v>
      </c>
      <c r="F9" s="4" t="s">
        <v>9</v>
      </c>
      <c r="G9" s="4">
        <v>2</v>
      </c>
      <c r="H9" s="5">
        <v>66.86</v>
      </c>
      <c r="J9" s="3">
        <v>0</v>
      </c>
      <c r="K9" s="6">
        <f t="shared" ref="K9" si="5">+I9+J9</f>
        <v>0</v>
      </c>
      <c r="L9" s="6">
        <f t="shared" ref="L9" si="6">H9+J9</f>
        <v>66.86</v>
      </c>
    </row>
    <row r="10" spans="1:13" x14ac:dyDescent="0.2">
      <c r="A10" s="4" t="s">
        <v>154</v>
      </c>
      <c r="B10" s="7" t="s">
        <v>171</v>
      </c>
      <c r="C10" s="4">
        <v>10418386</v>
      </c>
      <c r="D10" s="4" t="s">
        <v>1518</v>
      </c>
      <c r="E10" s="4" t="s">
        <v>15</v>
      </c>
      <c r="F10" s="4" t="s">
        <v>16</v>
      </c>
      <c r="G10" s="4">
        <v>3</v>
      </c>
      <c r="H10" s="5">
        <v>0</v>
      </c>
      <c r="I10" s="5">
        <f t="shared" ref="I10:I11" si="7">H10</f>
        <v>0</v>
      </c>
      <c r="J10" s="3">
        <v>-53977.61</v>
      </c>
      <c r="K10" s="6">
        <f>+I10+J10</f>
        <v>-53977.61</v>
      </c>
      <c r="L10" s="6">
        <f>H10+J10</f>
        <v>-53977.61</v>
      </c>
    </row>
    <row r="11" spans="1:13" x14ac:dyDescent="0.2">
      <c r="A11" s="4" t="s">
        <v>154</v>
      </c>
      <c r="B11" s="7" t="s">
        <v>170</v>
      </c>
      <c r="C11" s="4">
        <v>10418386</v>
      </c>
      <c r="D11" s="4" t="s">
        <v>1518</v>
      </c>
      <c r="E11" s="4" t="s">
        <v>15</v>
      </c>
      <c r="F11" s="4" t="s">
        <v>16</v>
      </c>
      <c r="G11" s="4">
        <v>3</v>
      </c>
      <c r="H11" s="5">
        <v>0</v>
      </c>
      <c r="I11" s="5">
        <f t="shared" si="7"/>
        <v>0</v>
      </c>
      <c r="J11" s="3">
        <v>-9496.0110000000004</v>
      </c>
      <c r="K11" s="6">
        <f t="shared" ref="K11" si="8">+I11+J11</f>
        <v>-9496.0110000000004</v>
      </c>
      <c r="L11" s="6">
        <f t="shared" ref="L11" si="9">H11+J11</f>
        <v>-9496.0110000000004</v>
      </c>
    </row>
    <row r="12" spans="1:13" x14ac:dyDescent="0.2">
      <c r="A12" s="4" t="s">
        <v>154</v>
      </c>
      <c r="B12" s="7" t="s">
        <v>172</v>
      </c>
      <c r="C12" s="4">
        <v>18211810</v>
      </c>
      <c r="D12" s="4" t="s">
        <v>1519</v>
      </c>
      <c r="E12" s="4" t="s">
        <v>6</v>
      </c>
      <c r="F12" s="4" t="s">
        <v>7</v>
      </c>
      <c r="G12" s="4">
        <v>3</v>
      </c>
      <c r="H12" s="5">
        <v>0</v>
      </c>
      <c r="I12" s="5">
        <f>H12</f>
        <v>0</v>
      </c>
      <c r="J12" s="3">
        <v>-37.411000000000001</v>
      </c>
      <c r="K12" s="6">
        <f t="shared" ref="K12" si="10">+I12+J12</f>
        <v>-37.411000000000001</v>
      </c>
      <c r="L12" s="6">
        <f t="shared" ref="L12" si="11">H12+J12</f>
        <v>-37.411000000000001</v>
      </c>
    </row>
    <row r="13" spans="1:13" x14ac:dyDescent="0.2">
      <c r="A13" s="4" t="s">
        <v>154</v>
      </c>
      <c r="B13" s="7" t="s">
        <v>2804</v>
      </c>
      <c r="C13" s="4">
        <v>25384469</v>
      </c>
      <c r="D13" s="4" t="s">
        <v>2803</v>
      </c>
      <c r="E13" s="4" t="s">
        <v>20</v>
      </c>
      <c r="F13" s="4" t="s">
        <v>18</v>
      </c>
      <c r="G13" s="4">
        <v>1</v>
      </c>
      <c r="H13" s="5">
        <v>6.48</v>
      </c>
      <c r="J13" s="3">
        <v>0</v>
      </c>
      <c r="K13" s="6">
        <f t="shared" ref="K13" si="12">+I13+J13</f>
        <v>0</v>
      </c>
      <c r="L13" s="6">
        <f t="shared" ref="L13" si="13">H13+J13</f>
        <v>6.48</v>
      </c>
    </row>
    <row r="14" spans="1:13" x14ac:dyDescent="0.2">
      <c r="A14" s="4" t="s">
        <v>154</v>
      </c>
      <c r="B14" s="7" t="s">
        <v>1195</v>
      </c>
      <c r="C14" s="4">
        <v>21191963</v>
      </c>
      <c r="D14" s="4" t="s">
        <v>1520</v>
      </c>
      <c r="E14" s="4" t="s">
        <v>33</v>
      </c>
      <c r="F14" s="4" t="s">
        <v>12</v>
      </c>
      <c r="G14" s="4">
        <v>1</v>
      </c>
      <c r="H14" s="5">
        <v>22.66</v>
      </c>
      <c r="J14" s="3">
        <v>0</v>
      </c>
      <c r="K14" s="6">
        <f t="shared" ref="K14:K16" si="14">+I14+J14</f>
        <v>0</v>
      </c>
      <c r="L14" s="6">
        <f t="shared" ref="L14:L16" si="15">H14+J14</f>
        <v>22.66</v>
      </c>
    </row>
    <row r="15" spans="1:13" x14ac:dyDescent="0.2">
      <c r="A15" s="4" t="s">
        <v>154</v>
      </c>
      <c r="B15" s="7" t="s">
        <v>173</v>
      </c>
      <c r="C15" s="4">
        <v>16069282</v>
      </c>
      <c r="D15" s="4" t="s">
        <v>1521</v>
      </c>
      <c r="E15" s="4" t="s">
        <v>15</v>
      </c>
      <c r="F15" s="4" t="s">
        <v>16</v>
      </c>
      <c r="G15" s="4">
        <v>1</v>
      </c>
      <c r="H15" s="5">
        <v>6340.03</v>
      </c>
      <c r="J15" s="3">
        <v>0</v>
      </c>
      <c r="K15" s="6">
        <f t="shared" si="14"/>
        <v>0</v>
      </c>
      <c r="L15" s="6">
        <f t="shared" si="15"/>
        <v>6340.03</v>
      </c>
    </row>
    <row r="16" spans="1:13" x14ac:dyDescent="0.2">
      <c r="A16" s="4" t="s">
        <v>154</v>
      </c>
      <c r="B16" s="7" t="s">
        <v>1522</v>
      </c>
      <c r="C16" s="4">
        <v>20160833</v>
      </c>
      <c r="D16" s="4" t="s">
        <v>1523</v>
      </c>
      <c r="E16" s="4" t="s">
        <v>8</v>
      </c>
      <c r="F16" s="4" t="s">
        <v>9</v>
      </c>
      <c r="G16" s="4">
        <v>1</v>
      </c>
      <c r="H16" s="5">
        <v>56.72</v>
      </c>
      <c r="J16" s="3">
        <v>0</v>
      </c>
      <c r="K16" s="6">
        <f t="shared" si="14"/>
        <v>0</v>
      </c>
      <c r="L16" s="6">
        <f t="shared" si="15"/>
        <v>56.72</v>
      </c>
    </row>
    <row r="17" spans="1:12" x14ac:dyDescent="0.2">
      <c r="A17" s="4" t="s">
        <v>154</v>
      </c>
      <c r="B17" s="7" t="s">
        <v>174</v>
      </c>
      <c r="C17" s="4">
        <v>12952595</v>
      </c>
      <c r="D17" s="4" t="s">
        <v>1524</v>
      </c>
      <c r="E17" s="4" t="s">
        <v>11</v>
      </c>
      <c r="F17" s="4" t="s">
        <v>12</v>
      </c>
      <c r="G17" s="4">
        <v>3</v>
      </c>
      <c r="H17" s="5">
        <v>0</v>
      </c>
      <c r="I17" s="5">
        <f>H17</f>
        <v>0</v>
      </c>
      <c r="J17" s="3">
        <v>-386.09</v>
      </c>
      <c r="K17" s="6">
        <f t="shared" ref="K17:K19" si="16">+I17+J17</f>
        <v>-386.09</v>
      </c>
      <c r="L17" s="6">
        <f t="shared" ref="L17:L19" si="17">H17+J17</f>
        <v>-386.09</v>
      </c>
    </row>
    <row r="18" spans="1:12" x14ac:dyDescent="0.2">
      <c r="A18" s="4" t="s">
        <v>154</v>
      </c>
      <c r="B18" s="7" t="s">
        <v>175</v>
      </c>
      <c r="C18" s="4">
        <v>23189242</v>
      </c>
      <c r="D18" s="4" t="s">
        <v>1525</v>
      </c>
      <c r="E18" s="4" t="s">
        <v>30</v>
      </c>
      <c r="F18" s="4" t="s">
        <v>18</v>
      </c>
      <c r="G18" s="4">
        <v>3</v>
      </c>
      <c r="H18" s="5">
        <v>0</v>
      </c>
      <c r="I18" s="5">
        <f>H18</f>
        <v>0</v>
      </c>
      <c r="J18" s="3">
        <v>-529151.69400000002</v>
      </c>
      <c r="K18" s="6">
        <f t="shared" si="16"/>
        <v>-529151.69400000002</v>
      </c>
      <c r="L18" s="6">
        <f t="shared" si="17"/>
        <v>-529151.69400000002</v>
      </c>
    </row>
    <row r="19" spans="1:12" x14ac:dyDescent="0.2">
      <c r="A19" s="4" t="s">
        <v>154</v>
      </c>
      <c r="B19" s="7" t="s">
        <v>1196</v>
      </c>
      <c r="C19" s="4">
        <v>25585255</v>
      </c>
      <c r="D19" s="4" t="s">
        <v>1526</v>
      </c>
      <c r="E19" s="4" t="s">
        <v>25</v>
      </c>
      <c r="F19" s="4" t="s">
        <v>12</v>
      </c>
      <c r="G19" s="4">
        <v>1</v>
      </c>
      <c r="H19" s="5">
        <v>28.25</v>
      </c>
      <c r="J19" s="3">
        <v>0</v>
      </c>
      <c r="K19" s="6">
        <f t="shared" si="16"/>
        <v>0</v>
      </c>
      <c r="L19" s="6">
        <f t="shared" si="17"/>
        <v>28.25</v>
      </c>
    </row>
    <row r="20" spans="1:12" x14ac:dyDescent="0.2">
      <c r="A20" s="4" t="s">
        <v>154</v>
      </c>
      <c r="B20" s="7" t="s">
        <v>177</v>
      </c>
      <c r="C20" s="4">
        <v>14487861</v>
      </c>
      <c r="D20" s="4" t="s">
        <v>1527</v>
      </c>
      <c r="E20" s="4" t="s">
        <v>40</v>
      </c>
      <c r="F20" s="4" t="s">
        <v>14</v>
      </c>
      <c r="G20" s="4">
        <v>3</v>
      </c>
      <c r="H20" s="5">
        <v>0</v>
      </c>
      <c r="I20" s="5">
        <f t="shared" ref="I20:I25" si="18">H20</f>
        <v>0</v>
      </c>
      <c r="J20" s="3">
        <v>-230349.82800000001</v>
      </c>
      <c r="K20" s="6">
        <f t="shared" ref="K20:K25" si="19">+I20+J20</f>
        <v>-230349.82800000001</v>
      </c>
      <c r="L20" s="6">
        <f t="shared" ref="L20:L25" si="20">H20+J20</f>
        <v>-230349.82800000001</v>
      </c>
    </row>
    <row r="21" spans="1:12" x14ac:dyDescent="0.2">
      <c r="A21" s="4" t="s">
        <v>154</v>
      </c>
      <c r="B21" s="7" t="s">
        <v>178</v>
      </c>
      <c r="C21" s="4">
        <v>14487861</v>
      </c>
      <c r="D21" s="4" t="s">
        <v>1527</v>
      </c>
      <c r="E21" s="4" t="s">
        <v>40</v>
      </c>
      <c r="F21" s="4" t="s">
        <v>14</v>
      </c>
      <c r="G21" s="4">
        <v>3</v>
      </c>
      <c r="H21" s="5">
        <v>0</v>
      </c>
      <c r="I21" s="5">
        <f t="shared" si="18"/>
        <v>0</v>
      </c>
      <c r="J21" s="3">
        <v>-170274.95699999999</v>
      </c>
      <c r="K21" s="6">
        <f t="shared" si="19"/>
        <v>-170274.95699999999</v>
      </c>
      <c r="L21" s="6">
        <f t="shared" si="20"/>
        <v>-170274.95699999999</v>
      </c>
    </row>
    <row r="22" spans="1:12" x14ac:dyDescent="0.2">
      <c r="A22" s="4" t="s">
        <v>154</v>
      </c>
      <c r="B22" s="7" t="s">
        <v>180</v>
      </c>
      <c r="C22" s="4">
        <v>14487861</v>
      </c>
      <c r="D22" s="4" t="s">
        <v>1527</v>
      </c>
      <c r="E22" s="4" t="s">
        <v>40</v>
      </c>
      <c r="F22" s="4" t="s">
        <v>14</v>
      </c>
      <c r="G22" s="4">
        <v>3</v>
      </c>
      <c r="H22" s="5">
        <v>0</v>
      </c>
      <c r="I22" s="5">
        <f t="shared" si="18"/>
        <v>0</v>
      </c>
      <c r="J22" s="3">
        <v>-197960.76199999999</v>
      </c>
      <c r="K22" s="6">
        <f t="shared" si="19"/>
        <v>-197960.76199999999</v>
      </c>
      <c r="L22" s="6">
        <f t="shared" si="20"/>
        <v>-197960.76199999999</v>
      </c>
    </row>
    <row r="23" spans="1:12" x14ac:dyDescent="0.2">
      <c r="A23" s="4" t="s">
        <v>154</v>
      </c>
      <c r="B23" s="7" t="s">
        <v>179</v>
      </c>
      <c r="C23" s="4">
        <v>14487861</v>
      </c>
      <c r="D23" s="4" t="s">
        <v>1527</v>
      </c>
      <c r="E23" s="4" t="s">
        <v>40</v>
      </c>
      <c r="F23" s="4" t="s">
        <v>14</v>
      </c>
      <c r="G23" s="4">
        <v>3</v>
      </c>
      <c r="H23" s="5">
        <v>0</v>
      </c>
      <c r="I23" s="5">
        <f t="shared" si="18"/>
        <v>0</v>
      </c>
      <c r="J23" s="3">
        <v>-38102.095000000001</v>
      </c>
      <c r="K23" s="6">
        <f t="shared" si="19"/>
        <v>-38102.095000000001</v>
      </c>
      <c r="L23" s="6">
        <f t="shared" si="20"/>
        <v>-38102.095000000001</v>
      </c>
    </row>
    <row r="24" spans="1:12" x14ac:dyDescent="0.2">
      <c r="A24" s="4" t="s">
        <v>154</v>
      </c>
      <c r="B24" s="7" t="s">
        <v>181</v>
      </c>
      <c r="C24" s="4">
        <v>14487861</v>
      </c>
      <c r="D24" s="4" t="s">
        <v>1527</v>
      </c>
      <c r="E24" s="4" t="s">
        <v>40</v>
      </c>
      <c r="F24" s="4" t="s">
        <v>14</v>
      </c>
      <c r="G24" s="4">
        <v>3</v>
      </c>
      <c r="H24" s="5">
        <v>0</v>
      </c>
      <c r="I24" s="5">
        <f t="shared" si="18"/>
        <v>0</v>
      </c>
      <c r="J24" s="3">
        <v>-3375.12</v>
      </c>
      <c r="K24" s="6">
        <f t="shared" si="19"/>
        <v>-3375.12</v>
      </c>
      <c r="L24" s="6">
        <f t="shared" si="20"/>
        <v>-3375.12</v>
      </c>
    </row>
    <row r="25" spans="1:12" x14ac:dyDescent="0.2">
      <c r="A25" s="4" t="s">
        <v>154</v>
      </c>
      <c r="B25" s="7" t="s">
        <v>176</v>
      </c>
      <c r="C25" s="4">
        <v>14487861</v>
      </c>
      <c r="D25" s="4" t="s">
        <v>1527</v>
      </c>
      <c r="E25" s="4" t="s">
        <v>40</v>
      </c>
      <c r="F25" s="4" t="s">
        <v>14</v>
      </c>
      <c r="G25" s="4">
        <v>3</v>
      </c>
      <c r="H25" s="5">
        <v>0</v>
      </c>
      <c r="I25" s="5">
        <f t="shared" si="18"/>
        <v>0</v>
      </c>
      <c r="J25" s="3">
        <v>-358138.63099999999</v>
      </c>
      <c r="K25" s="6">
        <f t="shared" si="19"/>
        <v>-358138.63099999999</v>
      </c>
      <c r="L25" s="6">
        <f t="shared" si="20"/>
        <v>-358138.63099999999</v>
      </c>
    </row>
    <row r="26" spans="1:12" x14ac:dyDescent="0.2">
      <c r="A26" s="4" t="s">
        <v>154</v>
      </c>
      <c r="B26" s="7" t="s">
        <v>183</v>
      </c>
      <c r="C26" s="4">
        <v>15159951</v>
      </c>
      <c r="D26" s="4" t="s">
        <v>1528</v>
      </c>
      <c r="E26" s="4" t="s">
        <v>11</v>
      </c>
      <c r="F26" s="4" t="s">
        <v>12</v>
      </c>
      <c r="G26" s="4">
        <v>2</v>
      </c>
      <c r="H26" s="5">
        <v>427.7</v>
      </c>
      <c r="J26" s="3">
        <v>0</v>
      </c>
      <c r="K26" s="6">
        <f t="shared" ref="K26:K27" si="21">+I26+J26</f>
        <v>0</v>
      </c>
      <c r="L26" s="6">
        <f t="shared" ref="L26:L27" si="22">H26+J26</f>
        <v>427.7</v>
      </c>
    </row>
    <row r="27" spans="1:12" x14ac:dyDescent="0.2">
      <c r="A27" s="4" t="s">
        <v>154</v>
      </c>
      <c r="B27" s="7" t="s">
        <v>182</v>
      </c>
      <c r="C27" s="4">
        <v>15159951</v>
      </c>
      <c r="D27" s="4" t="s">
        <v>1528</v>
      </c>
      <c r="E27" s="4" t="s">
        <v>11</v>
      </c>
      <c r="F27" s="4" t="s">
        <v>12</v>
      </c>
      <c r="G27" s="4">
        <v>2</v>
      </c>
      <c r="H27" s="5">
        <v>1384.9</v>
      </c>
      <c r="J27" s="3">
        <v>0</v>
      </c>
      <c r="K27" s="6">
        <f t="shared" si="21"/>
        <v>0</v>
      </c>
      <c r="L27" s="6">
        <f t="shared" si="22"/>
        <v>1384.9</v>
      </c>
    </row>
    <row r="28" spans="1:12" x14ac:dyDescent="0.2">
      <c r="A28" s="4" t="s">
        <v>154</v>
      </c>
      <c r="B28" s="7" t="s">
        <v>1529</v>
      </c>
      <c r="C28" s="4">
        <v>20540038</v>
      </c>
      <c r="D28" s="4" t="s">
        <v>1530</v>
      </c>
      <c r="E28" s="4" t="s">
        <v>21</v>
      </c>
      <c r="F28" s="4" t="s">
        <v>22</v>
      </c>
      <c r="G28" s="4">
        <v>1</v>
      </c>
      <c r="H28" s="5">
        <v>35.909999999999997</v>
      </c>
      <c r="J28" s="3">
        <v>0</v>
      </c>
      <c r="K28" s="6">
        <f t="shared" ref="K28:K30" si="23">+I28+J28</f>
        <v>0</v>
      </c>
      <c r="L28" s="6">
        <f t="shared" ref="L28:L30" si="24">H28+J28</f>
        <v>35.909999999999997</v>
      </c>
    </row>
    <row r="29" spans="1:12" x14ac:dyDescent="0.2">
      <c r="A29" s="4" t="s">
        <v>154</v>
      </c>
      <c r="B29" s="7" t="s">
        <v>2989</v>
      </c>
      <c r="C29" s="4">
        <v>8677056</v>
      </c>
      <c r="D29" s="4" t="s">
        <v>2988</v>
      </c>
      <c r="E29" s="4" t="s">
        <v>23</v>
      </c>
      <c r="F29" s="4" t="s">
        <v>9</v>
      </c>
      <c r="G29" s="4">
        <v>3</v>
      </c>
      <c r="H29" s="5">
        <v>0</v>
      </c>
      <c r="I29" s="5">
        <f>H29</f>
        <v>0</v>
      </c>
      <c r="J29" s="3">
        <v>-3678.0450000000001</v>
      </c>
      <c r="K29" s="6">
        <f t="shared" si="23"/>
        <v>-3678.0450000000001</v>
      </c>
      <c r="L29" s="6">
        <f t="shared" si="24"/>
        <v>-3678.0450000000001</v>
      </c>
    </row>
    <row r="30" spans="1:12" x14ac:dyDescent="0.2">
      <c r="A30" s="4" t="s">
        <v>154</v>
      </c>
      <c r="B30" s="7" t="s">
        <v>2990</v>
      </c>
      <c r="C30" s="4">
        <v>8677056</v>
      </c>
      <c r="D30" s="4" t="s">
        <v>2988</v>
      </c>
      <c r="E30" s="4" t="s">
        <v>23</v>
      </c>
      <c r="F30" s="4" t="s">
        <v>9</v>
      </c>
      <c r="G30" s="4">
        <v>3</v>
      </c>
      <c r="H30" s="5">
        <v>0</v>
      </c>
      <c r="I30" s="5">
        <f>H30</f>
        <v>0</v>
      </c>
      <c r="J30" s="3">
        <v>-24856.391</v>
      </c>
      <c r="K30" s="6">
        <f t="shared" si="23"/>
        <v>-24856.391</v>
      </c>
      <c r="L30" s="6">
        <f t="shared" si="24"/>
        <v>-24856.391</v>
      </c>
    </row>
    <row r="31" spans="1:12" x14ac:dyDescent="0.2">
      <c r="A31" s="4" t="s">
        <v>154</v>
      </c>
      <c r="B31" s="7" t="s">
        <v>185</v>
      </c>
      <c r="C31" s="4">
        <v>7566282</v>
      </c>
      <c r="D31" s="4" t="s">
        <v>1532</v>
      </c>
      <c r="E31" s="4" t="s">
        <v>11</v>
      </c>
      <c r="F31" s="4" t="s">
        <v>12</v>
      </c>
      <c r="G31" s="4">
        <v>2</v>
      </c>
      <c r="H31" s="5">
        <v>1514.28</v>
      </c>
      <c r="J31" s="3">
        <v>0</v>
      </c>
      <c r="K31" s="6">
        <f t="shared" ref="K31" si="25">+I31+J31</f>
        <v>0</v>
      </c>
      <c r="L31" s="6">
        <f t="shared" ref="L31" si="26">H31+J31</f>
        <v>1514.28</v>
      </c>
    </row>
    <row r="32" spans="1:12" x14ac:dyDescent="0.2">
      <c r="A32" s="4" t="s">
        <v>154</v>
      </c>
      <c r="B32" s="7" t="s">
        <v>184</v>
      </c>
      <c r="C32" s="4">
        <v>7566282</v>
      </c>
      <c r="D32" s="4" t="s">
        <v>1532</v>
      </c>
      <c r="E32" s="4" t="s">
        <v>11</v>
      </c>
      <c r="F32" s="4" t="s">
        <v>12</v>
      </c>
      <c r="G32" s="4">
        <v>2</v>
      </c>
      <c r="H32" s="5">
        <v>1575.92</v>
      </c>
      <c r="J32" s="3">
        <v>0</v>
      </c>
      <c r="K32" s="6">
        <f t="shared" ref="K32:K36" si="27">+I32+J32</f>
        <v>0</v>
      </c>
      <c r="L32" s="6">
        <f t="shared" ref="L32:L36" si="28">H32+J32</f>
        <v>1575.92</v>
      </c>
    </row>
    <row r="33" spans="1:12" x14ac:dyDescent="0.2">
      <c r="A33" s="4" t="s">
        <v>154</v>
      </c>
      <c r="B33" s="7" t="s">
        <v>1534</v>
      </c>
      <c r="C33" s="4">
        <v>17001910</v>
      </c>
      <c r="D33" s="4" t="s">
        <v>1533</v>
      </c>
      <c r="E33" s="4" t="s">
        <v>8</v>
      </c>
      <c r="F33" s="4" t="s">
        <v>9</v>
      </c>
      <c r="G33" s="4">
        <v>1</v>
      </c>
      <c r="H33" s="5">
        <v>48.91</v>
      </c>
      <c r="J33" s="3">
        <v>0</v>
      </c>
      <c r="K33" s="6">
        <f t="shared" si="27"/>
        <v>0</v>
      </c>
      <c r="L33" s="6">
        <f t="shared" si="28"/>
        <v>48.91</v>
      </c>
    </row>
    <row r="34" spans="1:12" x14ac:dyDescent="0.2">
      <c r="A34" s="4" t="s">
        <v>154</v>
      </c>
      <c r="B34" s="7" t="s">
        <v>2806</v>
      </c>
      <c r="C34" s="4">
        <v>26946234</v>
      </c>
      <c r="D34" s="4" t="s">
        <v>2807</v>
      </c>
      <c r="E34" s="4" t="s">
        <v>11</v>
      </c>
      <c r="F34" s="4" t="s">
        <v>12</v>
      </c>
      <c r="G34" s="4">
        <v>1</v>
      </c>
      <c r="H34" s="5">
        <v>6.22</v>
      </c>
      <c r="J34" s="3">
        <v>0</v>
      </c>
      <c r="K34" s="6">
        <f t="shared" si="27"/>
        <v>0</v>
      </c>
      <c r="L34" s="6">
        <f t="shared" si="28"/>
        <v>6.22</v>
      </c>
    </row>
    <row r="35" spans="1:12" x14ac:dyDescent="0.2">
      <c r="A35" s="4" t="s">
        <v>154</v>
      </c>
      <c r="B35" s="7" t="s">
        <v>1535</v>
      </c>
      <c r="C35" s="4">
        <v>12244147</v>
      </c>
      <c r="D35" s="4" t="s">
        <v>1536</v>
      </c>
      <c r="E35" s="4" t="s">
        <v>11</v>
      </c>
      <c r="F35" s="4" t="s">
        <v>12</v>
      </c>
      <c r="G35" s="4">
        <v>1</v>
      </c>
      <c r="H35" s="5">
        <v>13.14</v>
      </c>
      <c r="J35" s="3">
        <v>0</v>
      </c>
      <c r="K35" s="6">
        <f t="shared" si="27"/>
        <v>0</v>
      </c>
      <c r="L35" s="6">
        <f t="shared" si="28"/>
        <v>13.14</v>
      </c>
    </row>
    <row r="36" spans="1:12" x14ac:dyDescent="0.2">
      <c r="A36" s="4" t="s">
        <v>154</v>
      </c>
      <c r="B36" s="7" t="s">
        <v>186</v>
      </c>
      <c r="C36" s="4">
        <v>18029329</v>
      </c>
      <c r="D36" s="4" t="s">
        <v>1537</v>
      </c>
      <c r="E36" s="4" t="s">
        <v>33</v>
      </c>
      <c r="F36" s="4" t="s">
        <v>12</v>
      </c>
      <c r="G36" s="4">
        <v>3</v>
      </c>
      <c r="H36" s="5">
        <v>0</v>
      </c>
      <c r="I36" s="5">
        <f>H36</f>
        <v>0</v>
      </c>
      <c r="J36" s="3">
        <v>-249523.03400000001</v>
      </c>
      <c r="K36" s="6">
        <f t="shared" si="27"/>
        <v>-249523.03400000001</v>
      </c>
      <c r="L36" s="6">
        <f t="shared" si="28"/>
        <v>-249523.03400000001</v>
      </c>
    </row>
    <row r="37" spans="1:12" x14ac:dyDescent="0.2">
      <c r="A37" s="4" t="s">
        <v>154</v>
      </c>
      <c r="B37" s="7" t="s">
        <v>1540</v>
      </c>
      <c r="C37" s="4">
        <v>10256770</v>
      </c>
      <c r="D37" s="4" t="s">
        <v>1539</v>
      </c>
      <c r="E37" s="4" t="s">
        <v>11</v>
      </c>
      <c r="F37" s="4" t="s">
        <v>12</v>
      </c>
      <c r="G37" s="4">
        <v>2</v>
      </c>
      <c r="H37" s="5">
        <v>5.08</v>
      </c>
      <c r="J37" s="3">
        <v>0</v>
      </c>
      <c r="K37" s="6">
        <f t="shared" ref="K37:K38" si="29">+I37+J37</f>
        <v>0</v>
      </c>
      <c r="L37" s="6">
        <f t="shared" ref="L37:L38" si="30">H37+J37</f>
        <v>5.08</v>
      </c>
    </row>
    <row r="38" spans="1:12" x14ac:dyDescent="0.2">
      <c r="A38" s="4" t="s">
        <v>154</v>
      </c>
      <c r="B38" s="7" t="s">
        <v>1031</v>
      </c>
      <c r="C38" s="4">
        <v>5980678</v>
      </c>
      <c r="D38" s="4" t="s">
        <v>1541</v>
      </c>
      <c r="E38" s="4" t="s">
        <v>15</v>
      </c>
      <c r="F38" s="4" t="s">
        <v>16</v>
      </c>
      <c r="G38" s="4">
        <v>2</v>
      </c>
      <c r="H38" s="5">
        <v>73.12</v>
      </c>
      <c r="J38" s="3">
        <v>0</v>
      </c>
      <c r="K38" s="6">
        <f t="shared" si="29"/>
        <v>0</v>
      </c>
      <c r="L38" s="6">
        <f t="shared" si="30"/>
        <v>73.12</v>
      </c>
    </row>
    <row r="39" spans="1:12" x14ac:dyDescent="0.2">
      <c r="A39" s="4" t="s">
        <v>154</v>
      </c>
      <c r="B39" s="7" t="s">
        <v>187</v>
      </c>
      <c r="C39" s="4">
        <v>12300948</v>
      </c>
      <c r="D39" s="4" t="s">
        <v>1543</v>
      </c>
      <c r="E39" s="4" t="s">
        <v>24</v>
      </c>
      <c r="F39" s="4" t="s">
        <v>9</v>
      </c>
      <c r="G39" s="4">
        <v>3</v>
      </c>
      <c r="H39" s="5">
        <v>0</v>
      </c>
      <c r="I39" s="5">
        <f>H39</f>
        <v>0</v>
      </c>
      <c r="J39" s="3">
        <v>-48024.925000000003</v>
      </c>
      <c r="K39" s="6">
        <f t="shared" ref="K39" si="31">+I39+J39</f>
        <v>-48024.925000000003</v>
      </c>
      <c r="L39" s="6">
        <f t="shared" ref="L39" si="32">H39+J39</f>
        <v>-48024.925000000003</v>
      </c>
    </row>
    <row r="40" spans="1:12" x14ac:dyDescent="0.2">
      <c r="A40" s="4" t="s">
        <v>154</v>
      </c>
      <c r="B40" s="7" t="s">
        <v>188</v>
      </c>
      <c r="C40" s="4">
        <v>20516612</v>
      </c>
      <c r="D40" s="4" t="s">
        <v>1545</v>
      </c>
      <c r="E40" s="4" t="s">
        <v>10</v>
      </c>
      <c r="F40" s="4" t="s">
        <v>7</v>
      </c>
      <c r="G40" s="4">
        <v>3</v>
      </c>
      <c r="H40" s="5">
        <v>0</v>
      </c>
      <c r="I40" s="5">
        <f>H40</f>
        <v>0</v>
      </c>
      <c r="J40" s="3">
        <v>-9.702</v>
      </c>
      <c r="K40" s="6">
        <f t="shared" ref="K40:K41" si="33">+I40+J40</f>
        <v>-9.702</v>
      </c>
      <c r="L40" s="6">
        <f t="shared" ref="L40:L41" si="34">H40+J40</f>
        <v>-9.702</v>
      </c>
    </row>
    <row r="41" spans="1:12" x14ac:dyDescent="0.2">
      <c r="A41" s="4" t="s">
        <v>154</v>
      </c>
      <c r="B41" s="7" t="s">
        <v>189</v>
      </c>
      <c r="C41" s="4">
        <v>9590385</v>
      </c>
      <c r="D41" s="4" t="s">
        <v>1546</v>
      </c>
      <c r="E41" s="4" t="s">
        <v>33</v>
      </c>
      <c r="F41" s="4" t="s">
        <v>12</v>
      </c>
      <c r="G41" s="4">
        <v>2</v>
      </c>
      <c r="H41" s="5">
        <v>46337.25</v>
      </c>
      <c r="J41" s="3">
        <v>0</v>
      </c>
      <c r="K41" s="6">
        <f t="shared" si="33"/>
        <v>0</v>
      </c>
      <c r="L41" s="6">
        <f t="shared" si="34"/>
        <v>46337.25</v>
      </c>
    </row>
    <row r="42" spans="1:12" x14ac:dyDescent="0.2">
      <c r="A42" s="4" t="s">
        <v>154</v>
      </c>
      <c r="B42" s="7" t="s">
        <v>1032</v>
      </c>
      <c r="C42" s="4">
        <v>22974292</v>
      </c>
      <c r="D42" s="4" t="s">
        <v>1548</v>
      </c>
      <c r="E42" s="4" t="s">
        <v>75</v>
      </c>
      <c r="F42" s="4" t="s">
        <v>35</v>
      </c>
      <c r="G42" s="4">
        <v>1</v>
      </c>
      <c r="H42" s="5">
        <v>37.229999999999997</v>
      </c>
      <c r="J42" s="3">
        <v>0</v>
      </c>
      <c r="K42" s="6">
        <f t="shared" ref="K42:K46" si="35">+I42+J42</f>
        <v>0</v>
      </c>
      <c r="L42" s="6">
        <f t="shared" ref="L42:L46" si="36">H42+J42</f>
        <v>37.229999999999997</v>
      </c>
    </row>
    <row r="43" spans="1:12" x14ac:dyDescent="0.2">
      <c r="A43" s="4" t="s">
        <v>154</v>
      </c>
      <c r="B43" s="7" t="s">
        <v>1549</v>
      </c>
      <c r="C43" s="4">
        <v>22974292</v>
      </c>
      <c r="D43" s="4" t="s">
        <v>1548</v>
      </c>
      <c r="E43" s="4" t="s">
        <v>75</v>
      </c>
      <c r="F43" s="4" t="s">
        <v>35</v>
      </c>
      <c r="G43" s="4">
        <v>1</v>
      </c>
      <c r="H43" s="5">
        <v>24.46</v>
      </c>
      <c r="J43" s="3">
        <v>0</v>
      </c>
      <c r="K43" s="6">
        <f t="shared" si="35"/>
        <v>0</v>
      </c>
      <c r="L43" s="6">
        <f t="shared" si="36"/>
        <v>24.46</v>
      </c>
    </row>
    <row r="44" spans="1:12" x14ac:dyDescent="0.2">
      <c r="A44" s="4" t="s">
        <v>154</v>
      </c>
      <c r="B44" s="7" t="s">
        <v>2809</v>
      </c>
      <c r="C44" s="4">
        <v>9351363</v>
      </c>
      <c r="D44" s="4" t="s">
        <v>2808</v>
      </c>
      <c r="E44" s="4" t="s">
        <v>37</v>
      </c>
      <c r="F44" s="4" t="s">
        <v>9</v>
      </c>
      <c r="G44" s="4">
        <v>1</v>
      </c>
      <c r="H44" s="5">
        <v>28.14</v>
      </c>
      <c r="J44" s="3">
        <v>0</v>
      </c>
      <c r="K44" s="6">
        <f t="shared" si="35"/>
        <v>0</v>
      </c>
      <c r="L44" s="6">
        <f t="shared" si="36"/>
        <v>28.14</v>
      </c>
    </row>
    <row r="45" spans="1:12" x14ac:dyDescent="0.2">
      <c r="A45" s="4" t="s">
        <v>154</v>
      </c>
      <c r="B45" s="7" t="s">
        <v>1551</v>
      </c>
      <c r="C45" s="4">
        <v>15927339</v>
      </c>
      <c r="D45" s="4" t="s">
        <v>1550</v>
      </c>
      <c r="E45" s="4" t="s">
        <v>11</v>
      </c>
      <c r="F45" s="4" t="s">
        <v>12</v>
      </c>
      <c r="G45" s="4">
        <v>1</v>
      </c>
      <c r="H45" s="5">
        <v>5.63</v>
      </c>
      <c r="J45" s="3">
        <v>0</v>
      </c>
      <c r="K45" s="6">
        <f t="shared" si="35"/>
        <v>0</v>
      </c>
      <c r="L45" s="6">
        <f t="shared" si="36"/>
        <v>5.63</v>
      </c>
    </row>
    <row r="46" spans="1:12" x14ac:dyDescent="0.2">
      <c r="A46" s="4" t="s">
        <v>154</v>
      </c>
      <c r="B46" s="7" t="s">
        <v>3041</v>
      </c>
      <c r="C46" s="4">
        <v>24109503</v>
      </c>
      <c r="D46" s="4" t="s">
        <v>3042</v>
      </c>
      <c r="E46" s="4" t="s">
        <v>10</v>
      </c>
      <c r="F46" s="4" t="s">
        <v>7</v>
      </c>
      <c r="G46" s="4">
        <v>1</v>
      </c>
      <c r="H46" s="5">
        <v>30.12</v>
      </c>
      <c r="J46" s="3">
        <v>0</v>
      </c>
      <c r="K46" s="6">
        <f t="shared" si="35"/>
        <v>0</v>
      </c>
      <c r="L46" s="6">
        <f t="shared" si="36"/>
        <v>30.12</v>
      </c>
    </row>
    <row r="47" spans="1:12" x14ac:dyDescent="0.2">
      <c r="A47" s="4" t="s">
        <v>154</v>
      </c>
      <c r="B47" s="7" t="s">
        <v>190</v>
      </c>
      <c r="C47" s="4">
        <v>17886308</v>
      </c>
      <c r="D47" s="4" t="s">
        <v>1552</v>
      </c>
      <c r="E47" s="4" t="s">
        <v>23</v>
      </c>
      <c r="F47" s="4" t="s">
        <v>9</v>
      </c>
      <c r="G47" s="4">
        <v>3</v>
      </c>
      <c r="H47" s="5">
        <v>0</v>
      </c>
      <c r="I47" s="5">
        <f>H47</f>
        <v>0</v>
      </c>
      <c r="J47" s="3">
        <v>-99315.304000000004</v>
      </c>
      <c r="K47" s="6">
        <f t="shared" ref="K47:K48" si="37">+I47+J47</f>
        <v>-99315.304000000004</v>
      </c>
      <c r="L47" s="6">
        <f t="shared" ref="L47:L48" si="38">H47+J47</f>
        <v>-99315.304000000004</v>
      </c>
    </row>
    <row r="48" spans="1:12" x14ac:dyDescent="0.2">
      <c r="A48" s="4" t="s">
        <v>154</v>
      </c>
      <c r="B48" s="7" t="s">
        <v>1197</v>
      </c>
      <c r="C48" s="4">
        <v>11805385</v>
      </c>
      <c r="D48" s="4" t="s">
        <v>1553</v>
      </c>
      <c r="E48" s="4" t="s">
        <v>26</v>
      </c>
      <c r="F48" s="4" t="s">
        <v>9</v>
      </c>
      <c r="G48" s="4">
        <v>1</v>
      </c>
      <c r="H48" s="5">
        <v>50.85</v>
      </c>
      <c r="J48" s="3">
        <v>0</v>
      </c>
      <c r="K48" s="6">
        <f t="shared" si="37"/>
        <v>0</v>
      </c>
      <c r="L48" s="6">
        <f t="shared" si="38"/>
        <v>50.85</v>
      </c>
    </row>
    <row r="49" spans="1:12" x14ac:dyDescent="0.2">
      <c r="A49" s="4" t="s">
        <v>154</v>
      </c>
      <c r="B49" s="7" t="s">
        <v>1554</v>
      </c>
      <c r="C49" s="4">
        <v>22018520</v>
      </c>
      <c r="D49" s="4" t="s">
        <v>1555</v>
      </c>
      <c r="E49" s="4" t="s">
        <v>23</v>
      </c>
      <c r="F49" s="4" t="s">
        <v>9</v>
      </c>
      <c r="G49" s="4">
        <v>1</v>
      </c>
      <c r="H49" s="5">
        <v>34.590000000000003</v>
      </c>
      <c r="J49" s="3">
        <v>0</v>
      </c>
      <c r="K49" s="6">
        <f t="shared" ref="K49" si="39">+I49+J49</f>
        <v>0</v>
      </c>
      <c r="L49" s="6">
        <f t="shared" ref="L49" si="40">H49+J49</f>
        <v>34.590000000000003</v>
      </c>
    </row>
    <row r="50" spans="1:12" x14ac:dyDescent="0.2">
      <c r="A50" s="4" t="s">
        <v>154</v>
      </c>
      <c r="B50" s="7" t="s">
        <v>1556</v>
      </c>
      <c r="C50" s="4">
        <v>14039717</v>
      </c>
      <c r="D50" s="4" t="s">
        <v>1557</v>
      </c>
      <c r="E50" s="4" t="s">
        <v>26</v>
      </c>
      <c r="F50" s="4" t="s">
        <v>9</v>
      </c>
      <c r="G50" s="4">
        <v>1</v>
      </c>
      <c r="H50" s="5">
        <v>64.8</v>
      </c>
      <c r="J50" s="3">
        <v>0</v>
      </c>
      <c r="K50" s="6">
        <f t="shared" ref="K50" si="41">+I50+J50</f>
        <v>0</v>
      </c>
      <c r="L50" s="6">
        <f t="shared" ref="L50" si="42">H50+J50</f>
        <v>64.8</v>
      </c>
    </row>
    <row r="51" spans="1:12" x14ac:dyDescent="0.2">
      <c r="A51" s="4" t="s">
        <v>154</v>
      </c>
      <c r="B51" s="7" t="s">
        <v>1033</v>
      </c>
      <c r="C51" s="4">
        <v>10098845</v>
      </c>
      <c r="D51" s="4" t="s">
        <v>1558</v>
      </c>
      <c r="E51" s="4" t="s">
        <v>30</v>
      </c>
      <c r="F51" s="4" t="s">
        <v>18</v>
      </c>
      <c r="G51" s="4">
        <v>2</v>
      </c>
      <c r="H51" s="5">
        <v>74.28</v>
      </c>
      <c r="J51" s="3">
        <v>0</v>
      </c>
      <c r="K51" s="6">
        <f t="shared" ref="K51" si="43">+I51+J51</f>
        <v>0</v>
      </c>
      <c r="L51" s="6">
        <f t="shared" ref="L51" si="44">H51+J51</f>
        <v>74.28</v>
      </c>
    </row>
    <row r="52" spans="1:12" x14ac:dyDescent="0.2">
      <c r="A52" s="4" t="s">
        <v>154</v>
      </c>
      <c r="B52" s="7" t="s">
        <v>191</v>
      </c>
      <c r="C52" s="4">
        <v>16004448</v>
      </c>
      <c r="D52" s="4" t="s">
        <v>1559</v>
      </c>
      <c r="E52" s="4" t="s">
        <v>28</v>
      </c>
      <c r="F52" s="4" t="s">
        <v>16</v>
      </c>
      <c r="G52" s="4">
        <v>3</v>
      </c>
      <c r="H52" s="5">
        <v>0</v>
      </c>
      <c r="I52" s="5">
        <f>H52</f>
        <v>0</v>
      </c>
      <c r="J52" s="3">
        <v>-38884.561000000002</v>
      </c>
      <c r="K52" s="6">
        <f t="shared" ref="K52" si="45">+I52+J52</f>
        <v>-38884.561000000002</v>
      </c>
      <c r="L52" s="6">
        <f t="shared" ref="L52" si="46">H52+J52</f>
        <v>-38884.561000000002</v>
      </c>
    </row>
    <row r="53" spans="1:12" x14ac:dyDescent="0.2">
      <c r="A53" s="4" t="s">
        <v>154</v>
      </c>
      <c r="B53" s="7" t="s">
        <v>192</v>
      </c>
      <c r="C53" s="4">
        <v>12264321</v>
      </c>
      <c r="D53" s="4" t="s">
        <v>1561</v>
      </c>
      <c r="E53" s="4" t="s">
        <v>6</v>
      </c>
      <c r="F53" s="4" t="s">
        <v>7</v>
      </c>
      <c r="G53" s="4">
        <v>3</v>
      </c>
      <c r="H53" s="5">
        <v>0</v>
      </c>
      <c r="I53" s="5">
        <f>H53</f>
        <v>0</v>
      </c>
      <c r="J53" s="3">
        <v>-25.777999999999999</v>
      </c>
      <c r="K53" s="6">
        <f t="shared" ref="K53:K56" si="47">+I53+J53</f>
        <v>-25.777999999999999</v>
      </c>
      <c r="L53" s="6">
        <f t="shared" ref="L53:L56" si="48">H53+J53</f>
        <v>-25.777999999999999</v>
      </c>
    </row>
    <row r="54" spans="1:12" x14ac:dyDescent="0.2">
      <c r="A54" s="4" t="s">
        <v>154</v>
      </c>
      <c r="B54" s="7" t="s">
        <v>1035</v>
      </c>
      <c r="C54" s="4">
        <v>15939308</v>
      </c>
      <c r="D54" s="4" t="s">
        <v>1562</v>
      </c>
      <c r="E54" s="4" t="s">
        <v>41</v>
      </c>
      <c r="F54" s="4" t="s">
        <v>35</v>
      </c>
      <c r="G54" s="4">
        <v>1</v>
      </c>
      <c r="H54" s="5">
        <v>11.55</v>
      </c>
      <c r="J54" s="3">
        <v>0</v>
      </c>
      <c r="K54" s="6">
        <f t="shared" si="47"/>
        <v>0</v>
      </c>
      <c r="L54" s="6">
        <f t="shared" si="48"/>
        <v>11.55</v>
      </c>
    </row>
    <row r="55" spans="1:12" x14ac:dyDescent="0.2">
      <c r="A55" s="4" t="s">
        <v>154</v>
      </c>
      <c r="B55" s="7" t="s">
        <v>1034</v>
      </c>
      <c r="C55" s="4">
        <v>15939308</v>
      </c>
      <c r="D55" s="4" t="s">
        <v>1562</v>
      </c>
      <c r="E55" s="4" t="s">
        <v>41</v>
      </c>
      <c r="F55" s="4" t="s">
        <v>35</v>
      </c>
      <c r="G55" s="4">
        <v>1</v>
      </c>
      <c r="H55" s="5">
        <v>8.09</v>
      </c>
      <c r="J55" s="3">
        <v>0</v>
      </c>
      <c r="K55" s="6">
        <f t="shared" si="47"/>
        <v>0</v>
      </c>
      <c r="L55" s="6">
        <f t="shared" si="48"/>
        <v>8.09</v>
      </c>
    </row>
    <row r="56" spans="1:12" x14ac:dyDescent="0.2">
      <c r="A56" s="4" t="s">
        <v>154</v>
      </c>
      <c r="B56" s="7" t="s">
        <v>194</v>
      </c>
      <c r="C56" s="4">
        <v>7604464</v>
      </c>
      <c r="D56" s="4" t="s">
        <v>1563</v>
      </c>
      <c r="E56" s="4" t="s">
        <v>42</v>
      </c>
      <c r="F56" s="4" t="s">
        <v>7</v>
      </c>
      <c r="G56" s="4">
        <v>2</v>
      </c>
      <c r="H56" s="5">
        <v>-1203.83</v>
      </c>
      <c r="J56" s="3">
        <v>0</v>
      </c>
      <c r="K56" s="6">
        <f t="shared" si="47"/>
        <v>0</v>
      </c>
      <c r="L56" s="6">
        <f t="shared" si="48"/>
        <v>-1203.83</v>
      </c>
    </row>
    <row r="57" spans="1:12" x14ac:dyDescent="0.2">
      <c r="A57" s="4" t="s">
        <v>154</v>
      </c>
      <c r="B57" s="7" t="s">
        <v>193</v>
      </c>
      <c r="C57" s="4">
        <v>7604464</v>
      </c>
      <c r="D57" s="4" t="s">
        <v>1563</v>
      </c>
      <c r="E57" s="4" t="s">
        <v>42</v>
      </c>
      <c r="F57" s="4" t="s">
        <v>7</v>
      </c>
      <c r="G57" s="4">
        <v>2</v>
      </c>
      <c r="H57" s="5">
        <v>4273.91</v>
      </c>
      <c r="J57" s="3">
        <v>0</v>
      </c>
      <c r="K57" s="6">
        <f t="shared" ref="K57" si="49">+I57+J57</f>
        <v>0</v>
      </c>
      <c r="L57" s="6">
        <f t="shared" ref="L57" si="50">H57+J57</f>
        <v>4273.91</v>
      </c>
    </row>
    <row r="58" spans="1:12" x14ac:dyDescent="0.2">
      <c r="A58" s="4" t="s">
        <v>154</v>
      </c>
      <c r="B58" s="7" t="s">
        <v>196</v>
      </c>
      <c r="C58" s="4">
        <v>5838937</v>
      </c>
      <c r="D58" s="4" t="s">
        <v>1565</v>
      </c>
      <c r="E58" s="4" t="s">
        <v>21</v>
      </c>
      <c r="F58" s="4" t="s">
        <v>22</v>
      </c>
      <c r="G58" s="4">
        <v>3</v>
      </c>
      <c r="H58" s="5">
        <v>0</v>
      </c>
      <c r="I58" s="5">
        <f>H58</f>
        <v>0</v>
      </c>
      <c r="J58" s="3">
        <v>-79341.801999999996</v>
      </c>
      <c r="K58" s="6">
        <f t="shared" ref="K58:K60" si="51">+I58+J58</f>
        <v>-79341.801999999996</v>
      </c>
      <c r="L58" s="6">
        <f t="shared" ref="L58:L60" si="52">H58+J58</f>
        <v>-79341.801999999996</v>
      </c>
    </row>
    <row r="59" spans="1:12" x14ac:dyDescent="0.2">
      <c r="A59" s="4" t="s">
        <v>154</v>
      </c>
      <c r="B59" s="7" t="s">
        <v>195</v>
      </c>
      <c r="C59" s="4">
        <v>5838937</v>
      </c>
      <c r="D59" s="4" t="s">
        <v>1565</v>
      </c>
      <c r="E59" s="4" t="s">
        <v>21</v>
      </c>
      <c r="F59" s="4" t="s">
        <v>22</v>
      </c>
      <c r="G59" s="4">
        <v>3</v>
      </c>
      <c r="H59" s="5">
        <v>0</v>
      </c>
      <c r="I59" s="5">
        <f>H59</f>
        <v>0</v>
      </c>
      <c r="J59" s="3">
        <v>-15544.307000000001</v>
      </c>
      <c r="K59" s="6">
        <f t="shared" si="51"/>
        <v>-15544.307000000001</v>
      </c>
      <c r="L59" s="6">
        <f t="shared" si="52"/>
        <v>-15544.307000000001</v>
      </c>
    </row>
    <row r="60" spans="1:12" x14ac:dyDescent="0.2">
      <c r="A60" s="4" t="s">
        <v>154</v>
      </c>
      <c r="B60" s="7" t="s">
        <v>197</v>
      </c>
      <c r="C60" s="4">
        <v>5838937</v>
      </c>
      <c r="D60" s="4" t="s">
        <v>1565</v>
      </c>
      <c r="E60" s="4" t="s">
        <v>21</v>
      </c>
      <c r="F60" s="4" t="s">
        <v>22</v>
      </c>
      <c r="G60" s="4">
        <v>3</v>
      </c>
      <c r="H60" s="5">
        <v>0</v>
      </c>
      <c r="I60" s="5">
        <f>H60</f>
        <v>0</v>
      </c>
      <c r="J60" s="3">
        <v>-34159.343000000001</v>
      </c>
      <c r="K60" s="6">
        <f t="shared" si="51"/>
        <v>-34159.343000000001</v>
      </c>
      <c r="L60" s="6">
        <f t="shared" si="52"/>
        <v>-34159.343000000001</v>
      </c>
    </row>
    <row r="61" spans="1:12" x14ac:dyDescent="0.2">
      <c r="A61" s="4" t="s">
        <v>154</v>
      </c>
      <c r="B61" s="7" t="s">
        <v>1036</v>
      </c>
      <c r="C61" s="4">
        <v>22859703</v>
      </c>
      <c r="D61" s="4" t="s">
        <v>1566</v>
      </c>
      <c r="E61" s="4" t="s">
        <v>25</v>
      </c>
      <c r="F61" s="4" t="s">
        <v>12</v>
      </c>
      <c r="G61" s="4">
        <v>2</v>
      </c>
      <c r="H61" s="5">
        <v>23.1</v>
      </c>
      <c r="J61" s="3">
        <v>0</v>
      </c>
      <c r="K61" s="6">
        <f t="shared" ref="K61:K62" si="53">+I61+J61</f>
        <v>0</v>
      </c>
      <c r="L61" s="6">
        <f t="shared" ref="L61:L62" si="54">H61+J61</f>
        <v>23.1</v>
      </c>
    </row>
    <row r="62" spans="1:12" x14ac:dyDescent="0.2">
      <c r="A62" s="4" t="s">
        <v>154</v>
      </c>
      <c r="B62" s="7" t="s">
        <v>920</v>
      </c>
      <c r="C62" s="4">
        <v>18420464</v>
      </c>
      <c r="D62" s="4" t="s">
        <v>1567</v>
      </c>
      <c r="E62" s="4" t="s">
        <v>8</v>
      </c>
      <c r="F62" s="4" t="s">
        <v>9</v>
      </c>
      <c r="G62" s="4">
        <v>2</v>
      </c>
      <c r="H62" s="5">
        <v>88.81</v>
      </c>
      <c r="J62" s="3">
        <v>0</v>
      </c>
      <c r="K62" s="6">
        <f t="shared" si="53"/>
        <v>0</v>
      </c>
      <c r="L62" s="6">
        <f t="shared" si="54"/>
        <v>88.81</v>
      </c>
    </row>
    <row r="63" spans="1:12" x14ac:dyDescent="0.2">
      <c r="A63" s="4" t="s">
        <v>154</v>
      </c>
      <c r="B63" s="7" t="s">
        <v>1198</v>
      </c>
      <c r="C63" s="4">
        <v>16089037</v>
      </c>
      <c r="D63" s="4" t="s">
        <v>1568</v>
      </c>
      <c r="E63" s="4" t="s">
        <v>44</v>
      </c>
      <c r="F63" s="4" t="s">
        <v>7</v>
      </c>
      <c r="G63" s="4">
        <v>1</v>
      </c>
      <c r="H63" s="5">
        <v>39.770000000000003</v>
      </c>
      <c r="J63" s="3">
        <v>0</v>
      </c>
      <c r="K63" s="6">
        <f t="shared" ref="K63:K64" si="55">+I63+J63</f>
        <v>0</v>
      </c>
      <c r="L63" s="6">
        <f t="shared" ref="L63:L64" si="56">H63+J63</f>
        <v>39.770000000000003</v>
      </c>
    </row>
    <row r="64" spans="1:12" x14ac:dyDescent="0.2">
      <c r="A64" s="4" t="s">
        <v>154</v>
      </c>
      <c r="B64" s="7" t="s">
        <v>921</v>
      </c>
      <c r="C64" s="4">
        <v>22732419</v>
      </c>
      <c r="D64" s="4" t="s">
        <v>1569</v>
      </c>
      <c r="E64" s="4" t="s">
        <v>31</v>
      </c>
      <c r="F64" s="4" t="s">
        <v>22</v>
      </c>
      <c r="G64" s="4">
        <v>1</v>
      </c>
      <c r="H64" s="5">
        <v>84.59</v>
      </c>
      <c r="J64" s="3">
        <v>0</v>
      </c>
      <c r="K64" s="6">
        <f t="shared" si="55"/>
        <v>0</v>
      </c>
      <c r="L64" s="6">
        <f t="shared" si="56"/>
        <v>84.59</v>
      </c>
    </row>
    <row r="65" spans="1:12" x14ac:dyDescent="0.2">
      <c r="A65" s="4" t="s">
        <v>154</v>
      </c>
      <c r="B65" s="7" t="s">
        <v>922</v>
      </c>
      <c r="C65" s="4">
        <v>13993878</v>
      </c>
      <c r="D65" s="4" t="s">
        <v>1570</v>
      </c>
      <c r="E65" s="4" t="s">
        <v>41</v>
      </c>
      <c r="F65" s="4" t="s">
        <v>35</v>
      </c>
      <c r="G65" s="4">
        <v>1</v>
      </c>
      <c r="H65" s="5">
        <v>169.04</v>
      </c>
      <c r="J65" s="3">
        <v>0</v>
      </c>
      <c r="K65" s="6">
        <f t="shared" ref="K65:K68" si="57">+I65+J65</f>
        <v>0</v>
      </c>
      <c r="L65" s="6">
        <f t="shared" ref="L65:L68" si="58">H65+J65</f>
        <v>169.04</v>
      </c>
    </row>
    <row r="66" spans="1:12" x14ac:dyDescent="0.2">
      <c r="A66" s="4" t="s">
        <v>154</v>
      </c>
      <c r="B66" s="7" t="s">
        <v>1571</v>
      </c>
      <c r="C66" s="4">
        <v>19433497</v>
      </c>
      <c r="D66" s="4" t="s">
        <v>1572</v>
      </c>
      <c r="E66" s="4" t="s">
        <v>75</v>
      </c>
      <c r="F66" s="4" t="s">
        <v>35</v>
      </c>
      <c r="G66" s="4">
        <v>1</v>
      </c>
      <c r="H66" s="5">
        <v>13.2</v>
      </c>
      <c r="J66" s="3">
        <v>0</v>
      </c>
      <c r="K66" s="6">
        <f t="shared" si="57"/>
        <v>0</v>
      </c>
      <c r="L66" s="6">
        <f t="shared" si="58"/>
        <v>13.2</v>
      </c>
    </row>
    <row r="67" spans="1:12" x14ac:dyDescent="0.2">
      <c r="A67" s="4" t="s">
        <v>154</v>
      </c>
      <c r="B67" s="7" t="s">
        <v>1200</v>
      </c>
      <c r="C67" s="4">
        <v>11358563</v>
      </c>
      <c r="D67" s="4" t="s">
        <v>1573</v>
      </c>
      <c r="E67" s="4" t="s">
        <v>75</v>
      </c>
      <c r="F67" s="4" t="s">
        <v>35</v>
      </c>
      <c r="G67" s="4">
        <v>1</v>
      </c>
      <c r="H67" s="5">
        <v>32.28</v>
      </c>
      <c r="J67" s="3">
        <v>0</v>
      </c>
      <c r="K67" s="6">
        <f t="shared" si="57"/>
        <v>0</v>
      </c>
      <c r="L67" s="6">
        <f t="shared" si="58"/>
        <v>32.28</v>
      </c>
    </row>
    <row r="68" spans="1:12" x14ac:dyDescent="0.2">
      <c r="A68" s="4" t="s">
        <v>154</v>
      </c>
      <c r="B68" s="7" t="s">
        <v>1199</v>
      </c>
      <c r="C68" s="4">
        <v>11358563</v>
      </c>
      <c r="D68" s="4" t="s">
        <v>1573</v>
      </c>
      <c r="E68" s="4" t="s">
        <v>75</v>
      </c>
      <c r="F68" s="4" t="s">
        <v>35</v>
      </c>
      <c r="G68" s="4">
        <v>1</v>
      </c>
      <c r="H68" s="5">
        <v>12.91</v>
      </c>
      <c r="J68" s="3">
        <v>0</v>
      </c>
      <c r="K68" s="6">
        <f t="shared" si="57"/>
        <v>0</v>
      </c>
      <c r="L68" s="6">
        <f t="shared" si="58"/>
        <v>12.91</v>
      </c>
    </row>
    <row r="69" spans="1:12" x14ac:dyDescent="0.2">
      <c r="A69" s="4" t="s">
        <v>154</v>
      </c>
      <c r="B69" s="7" t="s">
        <v>1201</v>
      </c>
      <c r="C69" s="4">
        <v>14824899</v>
      </c>
      <c r="D69" s="4" t="s">
        <v>1576</v>
      </c>
      <c r="E69" s="4" t="s">
        <v>6</v>
      </c>
      <c r="F69" s="4" t="s">
        <v>7</v>
      </c>
      <c r="G69" s="4">
        <v>1</v>
      </c>
      <c r="H69" s="5">
        <v>39.770000000000003</v>
      </c>
      <c r="J69" s="3">
        <v>0</v>
      </c>
      <c r="K69" s="6">
        <f t="shared" ref="K69" si="59">+I69+J69</f>
        <v>0</v>
      </c>
      <c r="L69" s="6">
        <f t="shared" ref="L69" si="60">H69+J69</f>
        <v>39.770000000000003</v>
      </c>
    </row>
    <row r="70" spans="1:12" x14ac:dyDescent="0.2">
      <c r="A70" s="4" t="s">
        <v>154</v>
      </c>
      <c r="B70" s="7" t="s">
        <v>198</v>
      </c>
      <c r="C70" s="4">
        <v>20047437</v>
      </c>
      <c r="D70" s="4" t="s">
        <v>1577</v>
      </c>
      <c r="E70" s="4" t="s">
        <v>38</v>
      </c>
      <c r="F70" s="4" t="s">
        <v>9</v>
      </c>
      <c r="G70" s="4">
        <v>3</v>
      </c>
      <c r="H70" s="5">
        <v>0</v>
      </c>
      <c r="I70" s="5">
        <f>H70</f>
        <v>0</v>
      </c>
      <c r="J70" s="3">
        <v>-16.931000000000001</v>
      </c>
      <c r="K70" s="6">
        <f t="shared" ref="K70" si="61">+I70+J70</f>
        <v>-16.931000000000001</v>
      </c>
      <c r="L70" s="6">
        <f t="shared" ref="L70" si="62">H70+J70</f>
        <v>-16.931000000000001</v>
      </c>
    </row>
    <row r="71" spans="1:12" x14ac:dyDescent="0.2">
      <c r="A71" s="4" t="s">
        <v>154</v>
      </c>
      <c r="B71" s="7" t="s">
        <v>1037</v>
      </c>
      <c r="C71" s="4">
        <v>14112903</v>
      </c>
      <c r="D71" s="4" t="s">
        <v>1578</v>
      </c>
      <c r="E71" s="4" t="s">
        <v>15</v>
      </c>
      <c r="F71" s="4" t="s">
        <v>16</v>
      </c>
      <c r="G71" s="4">
        <v>2</v>
      </c>
      <c r="H71" s="5">
        <v>62.18</v>
      </c>
      <c r="J71" s="3">
        <v>0</v>
      </c>
      <c r="K71" s="6">
        <f t="shared" ref="K71" si="63">+I71+J71</f>
        <v>0</v>
      </c>
      <c r="L71" s="6">
        <f t="shared" ref="L71" si="64">H71+J71</f>
        <v>62.18</v>
      </c>
    </row>
    <row r="72" spans="1:12" x14ac:dyDescent="0.2">
      <c r="A72" s="4" t="s">
        <v>154</v>
      </c>
      <c r="B72" s="7" t="s">
        <v>199</v>
      </c>
      <c r="C72" s="4">
        <v>8126210</v>
      </c>
      <c r="D72" s="4" t="s">
        <v>1579</v>
      </c>
      <c r="E72" s="4" t="s">
        <v>23</v>
      </c>
      <c r="F72" s="4" t="s">
        <v>9</v>
      </c>
      <c r="G72" s="4">
        <v>3</v>
      </c>
      <c r="H72" s="5">
        <v>0</v>
      </c>
      <c r="I72" s="5">
        <f>H72</f>
        <v>0</v>
      </c>
      <c r="J72" s="3">
        <v>-472233.99</v>
      </c>
      <c r="K72" s="6">
        <f t="shared" ref="K72:K75" si="65">+I72+J72</f>
        <v>-472233.99</v>
      </c>
      <c r="L72" s="6">
        <f t="shared" ref="L72:L75" si="66">H72+J72</f>
        <v>-472233.99</v>
      </c>
    </row>
    <row r="73" spans="1:12" x14ac:dyDescent="0.2">
      <c r="A73" s="4" t="s">
        <v>154</v>
      </c>
      <c r="B73" s="7" t="s">
        <v>200</v>
      </c>
      <c r="C73" s="4">
        <v>17971479</v>
      </c>
      <c r="D73" s="4" t="s">
        <v>1580</v>
      </c>
      <c r="E73" s="4" t="s">
        <v>21</v>
      </c>
      <c r="F73" s="4" t="s">
        <v>22</v>
      </c>
      <c r="G73" s="4">
        <v>3</v>
      </c>
      <c r="H73" s="5">
        <v>0</v>
      </c>
      <c r="I73" s="5">
        <f>H73</f>
        <v>0</v>
      </c>
      <c r="J73" s="3">
        <v>-542133.06400000001</v>
      </c>
      <c r="K73" s="6">
        <f t="shared" si="65"/>
        <v>-542133.06400000001</v>
      </c>
      <c r="L73" s="6">
        <f t="shared" si="66"/>
        <v>-542133.06400000001</v>
      </c>
    </row>
    <row r="74" spans="1:12" x14ac:dyDescent="0.2">
      <c r="A74" s="4" t="s">
        <v>154</v>
      </c>
      <c r="B74" s="7" t="s">
        <v>201</v>
      </c>
      <c r="C74" s="4">
        <v>17971479</v>
      </c>
      <c r="D74" s="4" t="s">
        <v>1580</v>
      </c>
      <c r="E74" s="4" t="s">
        <v>21</v>
      </c>
      <c r="F74" s="4" t="s">
        <v>22</v>
      </c>
      <c r="G74" s="4">
        <v>3</v>
      </c>
      <c r="H74" s="5">
        <v>0</v>
      </c>
      <c r="I74" s="5">
        <f>H74</f>
        <v>0</v>
      </c>
      <c r="J74" s="3">
        <v>-334557.413</v>
      </c>
      <c r="K74" s="6">
        <f t="shared" si="65"/>
        <v>-334557.413</v>
      </c>
      <c r="L74" s="6">
        <f t="shared" si="66"/>
        <v>-334557.413</v>
      </c>
    </row>
    <row r="75" spans="1:12" x14ac:dyDescent="0.2">
      <c r="A75" s="4" t="s">
        <v>154</v>
      </c>
      <c r="B75" s="7" t="s">
        <v>202</v>
      </c>
      <c r="C75" s="4">
        <v>20466785</v>
      </c>
      <c r="D75" s="4" t="s">
        <v>1581</v>
      </c>
      <c r="E75" s="4" t="s">
        <v>15</v>
      </c>
      <c r="F75" s="4" t="s">
        <v>16</v>
      </c>
      <c r="G75" s="4">
        <v>3</v>
      </c>
      <c r="H75" s="5">
        <v>0</v>
      </c>
      <c r="I75" s="5">
        <f>H75</f>
        <v>0</v>
      </c>
      <c r="J75" s="3">
        <v>-2363218.4730000002</v>
      </c>
      <c r="K75" s="6">
        <f t="shared" si="65"/>
        <v>-2363218.4730000002</v>
      </c>
      <c r="L75" s="6">
        <f t="shared" si="66"/>
        <v>-2363218.4730000002</v>
      </c>
    </row>
    <row r="76" spans="1:12" x14ac:dyDescent="0.2">
      <c r="A76" s="4" t="s">
        <v>154</v>
      </c>
      <c r="B76" s="7" t="s">
        <v>203</v>
      </c>
      <c r="C76" s="4">
        <v>22406969</v>
      </c>
      <c r="D76" s="4" t="s">
        <v>1582</v>
      </c>
      <c r="E76" s="4" t="s">
        <v>75</v>
      </c>
      <c r="F76" s="4" t="s">
        <v>35</v>
      </c>
      <c r="G76" s="4">
        <v>3</v>
      </c>
      <c r="H76" s="5">
        <v>0</v>
      </c>
      <c r="I76" s="5">
        <f>H76</f>
        <v>0</v>
      </c>
      <c r="J76" s="3">
        <v>-49272.035000000003</v>
      </c>
      <c r="K76" s="6">
        <f t="shared" ref="K76:K79" si="67">+I76+J76</f>
        <v>-49272.035000000003</v>
      </c>
      <c r="L76" s="6">
        <f t="shared" ref="L76:L79" si="68">H76+J76</f>
        <v>-49272.035000000003</v>
      </c>
    </row>
    <row r="77" spans="1:12" x14ac:dyDescent="0.2">
      <c r="A77" s="4" t="s">
        <v>154</v>
      </c>
      <c r="B77" s="7" t="s">
        <v>1202</v>
      </c>
      <c r="C77" s="4">
        <v>18566924</v>
      </c>
      <c r="D77" s="4" t="s">
        <v>1583</v>
      </c>
      <c r="E77" s="4" t="s">
        <v>75</v>
      </c>
      <c r="F77" s="4" t="s">
        <v>35</v>
      </c>
      <c r="G77" s="4">
        <v>1</v>
      </c>
      <c r="H77" s="5">
        <v>15.25</v>
      </c>
      <c r="J77" s="3">
        <v>0</v>
      </c>
      <c r="K77" s="6">
        <f t="shared" si="67"/>
        <v>0</v>
      </c>
      <c r="L77" s="6">
        <f t="shared" si="68"/>
        <v>15.25</v>
      </c>
    </row>
    <row r="78" spans="1:12" x14ac:dyDescent="0.2">
      <c r="A78" s="4" t="s">
        <v>154</v>
      </c>
      <c r="B78" s="7" t="s">
        <v>1038</v>
      </c>
      <c r="C78" s="4">
        <v>25949420</v>
      </c>
      <c r="D78" s="4" t="s">
        <v>1584</v>
      </c>
      <c r="E78" s="4" t="s">
        <v>23</v>
      </c>
      <c r="F78" s="4" t="s">
        <v>9</v>
      </c>
      <c r="G78" s="4">
        <v>2</v>
      </c>
      <c r="H78" s="5">
        <v>27.94</v>
      </c>
      <c r="J78" s="3">
        <v>0</v>
      </c>
      <c r="K78" s="6">
        <f t="shared" si="67"/>
        <v>0</v>
      </c>
      <c r="L78" s="6">
        <f t="shared" si="68"/>
        <v>27.94</v>
      </c>
    </row>
    <row r="79" spans="1:12" x14ac:dyDescent="0.2">
      <c r="A79" s="4" t="s">
        <v>154</v>
      </c>
      <c r="B79" s="7" t="s">
        <v>204</v>
      </c>
      <c r="C79" s="4">
        <v>19249885</v>
      </c>
      <c r="D79" s="4" t="s">
        <v>1585</v>
      </c>
      <c r="E79" s="4" t="s">
        <v>31</v>
      </c>
      <c r="F79" s="4" t="s">
        <v>22</v>
      </c>
      <c r="G79" s="4">
        <v>1</v>
      </c>
      <c r="H79" s="5">
        <v>-5850.29</v>
      </c>
      <c r="J79" s="3">
        <v>0</v>
      </c>
      <c r="K79" s="6">
        <f t="shared" si="67"/>
        <v>0</v>
      </c>
      <c r="L79" s="6">
        <f t="shared" si="68"/>
        <v>-5850.29</v>
      </c>
    </row>
    <row r="80" spans="1:12" x14ac:dyDescent="0.2">
      <c r="A80" s="4" t="s">
        <v>154</v>
      </c>
      <c r="B80" s="7" t="s">
        <v>1586</v>
      </c>
      <c r="C80" s="4">
        <v>17641624</v>
      </c>
      <c r="D80" s="4" t="s">
        <v>1587</v>
      </c>
      <c r="E80" s="4" t="s">
        <v>11</v>
      </c>
      <c r="F80" s="4" t="s">
        <v>12</v>
      </c>
      <c r="G80" s="4">
        <v>1</v>
      </c>
      <c r="H80" s="5">
        <v>64.8</v>
      </c>
      <c r="J80" s="3">
        <v>0</v>
      </c>
      <c r="K80" s="6">
        <f t="shared" ref="K80" si="69">+I80+J80</f>
        <v>0</v>
      </c>
      <c r="L80" s="6">
        <f t="shared" ref="L80" si="70">H80+J80</f>
        <v>64.8</v>
      </c>
    </row>
    <row r="81" spans="1:12" x14ac:dyDescent="0.2">
      <c r="A81" s="4" t="s">
        <v>154</v>
      </c>
      <c r="B81" s="7" t="s">
        <v>205</v>
      </c>
      <c r="C81" s="4">
        <v>15485234</v>
      </c>
      <c r="D81" s="4" t="s">
        <v>1588</v>
      </c>
      <c r="E81" s="4" t="s">
        <v>34</v>
      </c>
      <c r="F81" s="4" t="s">
        <v>35</v>
      </c>
      <c r="G81" s="4">
        <v>1</v>
      </c>
      <c r="H81" s="5">
        <v>16.420000000000002</v>
      </c>
      <c r="J81" s="3">
        <v>0</v>
      </c>
      <c r="K81" s="6">
        <f t="shared" ref="K81" si="71">+I81+J81</f>
        <v>0</v>
      </c>
      <c r="L81" s="6">
        <f t="shared" ref="L81" si="72">H81+J81</f>
        <v>16.420000000000002</v>
      </c>
    </row>
    <row r="82" spans="1:12" x14ac:dyDescent="0.2">
      <c r="A82" s="4" t="s">
        <v>154</v>
      </c>
      <c r="B82" s="7" t="s">
        <v>206</v>
      </c>
      <c r="C82" s="4">
        <v>8917694</v>
      </c>
      <c r="D82" s="4" t="s">
        <v>1589</v>
      </c>
      <c r="E82" s="4" t="s">
        <v>34</v>
      </c>
      <c r="F82" s="4" t="s">
        <v>35</v>
      </c>
      <c r="G82" s="4">
        <v>3</v>
      </c>
      <c r="H82" s="5">
        <v>0</v>
      </c>
      <c r="I82" s="5">
        <f>H82</f>
        <v>0</v>
      </c>
      <c r="J82" s="3">
        <v>-4.3319999999999999</v>
      </c>
      <c r="K82" s="6">
        <f t="shared" ref="K82:K83" si="73">+I82+J82</f>
        <v>-4.3319999999999999</v>
      </c>
      <c r="L82" s="6">
        <f t="shared" ref="L82:L83" si="74">H82+J82</f>
        <v>-4.3319999999999999</v>
      </c>
    </row>
    <row r="83" spans="1:12" x14ac:dyDescent="0.2">
      <c r="A83" s="4" t="s">
        <v>154</v>
      </c>
      <c r="B83" s="7" t="s">
        <v>207</v>
      </c>
      <c r="C83" s="4">
        <v>6622535</v>
      </c>
      <c r="D83" s="4" t="s">
        <v>1591</v>
      </c>
      <c r="E83" s="4" t="s">
        <v>25</v>
      </c>
      <c r="F83" s="4" t="s">
        <v>12</v>
      </c>
      <c r="G83" s="4">
        <v>3</v>
      </c>
      <c r="H83" s="5">
        <v>0</v>
      </c>
      <c r="I83" s="5">
        <f>H83</f>
        <v>0</v>
      </c>
      <c r="J83" s="3">
        <v>-11.882999999999999</v>
      </c>
      <c r="K83" s="6">
        <f t="shared" si="73"/>
        <v>-11.882999999999999</v>
      </c>
      <c r="L83" s="6">
        <f t="shared" si="74"/>
        <v>-11.882999999999999</v>
      </c>
    </row>
    <row r="84" spans="1:12" x14ac:dyDescent="0.2">
      <c r="A84" s="4" t="s">
        <v>154</v>
      </c>
      <c r="B84" s="7" t="s">
        <v>208</v>
      </c>
      <c r="C84" s="4">
        <v>14536593</v>
      </c>
      <c r="D84" s="4" t="s">
        <v>1592</v>
      </c>
      <c r="E84" s="4" t="s">
        <v>11</v>
      </c>
      <c r="F84" s="4" t="s">
        <v>12</v>
      </c>
      <c r="G84" s="4">
        <v>2</v>
      </c>
      <c r="H84" s="5">
        <v>2858.2</v>
      </c>
      <c r="J84" s="3">
        <v>0</v>
      </c>
      <c r="K84" s="6">
        <f t="shared" ref="K84" si="75">+I84+J84</f>
        <v>0</v>
      </c>
      <c r="L84" s="6">
        <f t="shared" ref="L84" si="76">H84+J84</f>
        <v>2858.2</v>
      </c>
    </row>
    <row r="85" spans="1:12" x14ac:dyDescent="0.2">
      <c r="A85" s="4" t="s">
        <v>154</v>
      </c>
      <c r="B85" s="7" t="s">
        <v>1039</v>
      </c>
      <c r="C85" s="4">
        <v>19494348</v>
      </c>
      <c r="D85" s="4" t="s">
        <v>1594</v>
      </c>
      <c r="E85" s="4" t="s">
        <v>21</v>
      </c>
      <c r="F85" s="4" t="s">
        <v>22</v>
      </c>
      <c r="G85" s="4">
        <v>1</v>
      </c>
      <c r="H85" s="5">
        <v>59.47</v>
      </c>
      <c r="J85" s="3">
        <v>0</v>
      </c>
      <c r="K85" s="6">
        <f t="shared" ref="K85:K89" si="77">+I85+J85</f>
        <v>0</v>
      </c>
      <c r="L85" s="6">
        <f t="shared" ref="L85:L89" si="78">H85+J85</f>
        <v>59.47</v>
      </c>
    </row>
    <row r="86" spans="1:12" x14ac:dyDescent="0.2">
      <c r="A86" s="4" t="s">
        <v>154</v>
      </c>
      <c r="B86" s="7" t="s">
        <v>209</v>
      </c>
      <c r="C86" s="4">
        <v>15501887</v>
      </c>
      <c r="D86" s="4" t="s">
        <v>1595</v>
      </c>
      <c r="E86" s="4" t="s">
        <v>39</v>
      </c>
      <c r="F86" s="4" t="s">
        <v>14</v>
      </c>
      <c r="G86" s="4">
        <v>3</v>
      </c>
      <c r="H86" s="5">
        <v>0</v>
      </c>
      <c r="I86" s="5">
        <f>H86</f>
        <v>0</v>
      </c>
      <c r="J86" s="3">
        <v>-375.36799999999999</v>
      </c>
      <c r="K86" s="6">
        <f t="shared" si="77"/>
        <v>-375.36799999999999</v>
      </c>
      <c r="L86" s="6">
        <f t="shared" si="78"/>
        <v>-375.36799999999999</v>
      </c>
    </row>
    <row r="87" spans="1:12" x14ac:dyDescent="0.2">
      <c r="A87" s="4" t="s">
        <v>154</v>
      </c>
      <c r="B87" s="7" t="s">
        <v>210</v>
      </c>
      <c r="C87" s="4">
        <v>7479699</v>
      </c>
      <c r="D87" s="4" t="s">
        <v>1596</v>
      </c>
      <c r="E87" s="4" t="s">
        <v>39</v>
      </c>
      <c r="F87" s="4" t="s">
        <v>14</v>
      </c>
      <c r="G87" s="4">
        <v>3</v>
      </c>
      <c r="H87" s="5">
        <v>0</v>
      </c>
      <c r="I87" s="5">
        <f>H87</f>
        <v>0</v>
      </c>
      <c r="J87" s="3">
        <v>-8295.7360000000008</v>
      </c>
      <c r="K87" s="6">
        <f t="shared" si="77"/>
        <v>-8295.7360000000008</v>
      </c>
      <c r="L87" s="6">
        <f t="shared" si="78"/>
        <v>-8295.7360000000008</v>
      </c>
    </row>
    <row r="88" spans="1:12" x14ac:dyDescent="0.2">
      <c r="A88" s="4" t="s">
        <v>154</v>
      </c>
      <c r="B88" s="7" t="s">
        <v>2812</v>
      </c>
      <c r="C88" s="4">
        <v>13999824</v>
      </c>
      <c r="D88" s="4" t="s">
        <v>2811</v>
      </c>
      <c r="E88" s="4" t="s">
        <v>75</v>
      </c>
      <c r="F88" s="4" t="s">
        <v>35</v>
      </c>
      <c r="G88" s="4">
        <v>2</v>
      </c>
      <c r="H88" s="5">
        <v>76.680000000000007</v>
      </c>
      <c r="J88" s="3">
        <v>0</v>
      </c>
      <c r="K88" s="6">
        <f t="shared" si="77"/>
        <v>0</v>
      </c>
      <c r="L88" s="6">
        <f t="shared" si="78"/>
        <v>76.680000000000007</v>
      </c>
    </row>
    <row r="89" spans="1:12" x14ac:dyDescent="0.2">
      <c r="A89" s="4" t="s">
        <v>154</v>
      </c>
      <c r="B89" s="7" t="s">
        <v>2810</v>
      </c>
      <c r="C89" s="4">
        <v>13999824</v>
      </c>
      <c r="D89" s="4" t="s">
        <v>2811</v>
      </c>
      <c r="E89" s="4" t="s">
        <v>75</v>
      </c>
      <c r="F89" s="4" t="s">
        <v>35</v>
      </c>
      <c r="G89" s="4">
        <v>2</v>
      </c>
      <c r="H89" s="5">
        <v>76.680000000000007</v>
      </c>
      <c r="J89" s="3">
        <v>0</v>
      </c>
      <c r="K89" s="6">
        <f t="shared" si="77"/>
        <v>0</v>
      </c>
      <c r="L89" s="6">
        <f t="shared" si="78"/>
        <v>76.680000000000007</v>
      </c>
    </row>
    <row r="90" spans="1:12" x14ac:dyDescent="0.2">
      <c r="A90" s="4" t="s">
        <v>154</v>
      </c>
      <c r="B90" s="7" t="s">
        <v>1598</v>
      </c>
      <c r="C90" s="4">
        <v>7932932</v>
      </c>
      <c r="D90" s="4" t="s">
        <v>1597</v>
      </c>
      <c r="E90" s="4" t="s">
        <v>20</v>
      </c>
      <c r="F90" s="4" t="s">
        <v>18</v>
      </c>
      <c r="G90" s="4">
        <v>1</v>
      </c>
      <c r="H90" s="5">
        <v>66.86</v>
      </c>
      <c r="J90" s="3">
        <v>0</v>
      </c>
      <c r="K90" s="6">
        <f t="shared" ref="K90" si="79">+I90+J90</f>
        <v>0</v>
      </c>
      <c r="L90" s="6">
        <f t="shared" ref="L90" si="80">H90+J90</f>
        <v>66.86</v>
      </c>
    </row>
    <row r="91" spans="1:12" x14ac:dyDescent="0.2">
      <c r="A91" s="4" t="s">
        <v>154</v>
      </c>
      <c r="B91" s="7" t="s">
        <v>923</v>
      </c>
      <c r="C91" s="4">
        <v>19808599</v>
      </c>
      <c r="D91" s="4" t="s">
        <v>1599</v>
      </c>
      <c r="E91" s="4" t="s">
        <v>20</v>
      </c>
      <c r="F91" s="4" t="s">
        <v>18</v>
      </c>
      <c r="G91" s="4">
        <v>1</v>
      </c>
      <c r="H91" s="5">
        <v>84.94</v>
      </c>
      <c r="J91" s="3">
        <v>0</v>
      </c>
      <c r="K91" s="6">
        <f t="shared" ref="K91:K92" si="81">+I91+J91</f>
        <v>0</v>
      </c>
      <c r="L91" s="6">
        <f t="shared" ref="L91:L92" si="82">H91+J91</f>
        <v>84.94</v>
      </c>
    </row>
    <row r="92" spans="1:12" x14ac:dyDescent="0.2">
      <c r="A92" s="4" t="s">
        <v>154</v>
      </c>
      <c r="B92" s="7" t="s">
        <v>1040</v>
      </c>
      <c r="C92" s="4">
        <v>26943376</v>
      </c>
      <c r="D92" s="4" t="s">
        <v>1601</v>
      </c>
      <c r="E92" s="4" t="s">
        <v>15</v>
      </c>
      <c r="F92" s="4" t="s">
        <v>16</v>
      </c>
      <c r="G92" s="4">
        <v>1</v>
      </c>
      <c r="H92" s="5">
        <v>60.24</v>
      </c>
      <c r="J92" s="3">
        <v>0</v>
      </c>
      <c r="K92" s="6">
        <f t="shared" si="81"/>
        <v>0</v>
      </c>
      <c r="L92" s="6">
        <f t="shared" si="82"/>
        <v>60.24</v>
      </c>
    </row>
    <row r="93" spans="1:12" x14ac:dyDescent="0.2">
      <c r="A93" s="4" t="s">
        <v>154</v>
      </c>
      <c r="B93" s="7" t="s">
        <v>1203</v>
      </c>
      <c r="C93" s="4">
        <v>9286370</v>
      </c>
      <c r="D93" s="4" t="s">
        <v>1602</v>
      </c>
      <c r="E93" s="4" t="s">
        <v>30</v>
      </c>
      <c r="F93" s="4" t="s">
        <v>18</v>
      </c>
      <c r="G93" s="4">
        <v>1</v>
      </c>
      <c r="H93" s="5">
        <v>12.1</v>
      </c>
      <c r="J93" s="3">
        <v>0</v>
      </c>
      <c r="K93" s="6">
        <f t="shared" ref="K93" si="83">+I93+J93</f>
        <v>0</v>
      </c>
      <c r="L93" s="6">
        <f t="shared" ref="L93" si="84">H93+J93</f>
        <v>12.1</v>
      </c>
    </row>
    <row r="94" spans="1:12" x14ac:dyDescent="0.2">
      <c r="A94" s="4" t="s">
        <v>154</v>
      </c>
      <c r="B94" s="7" t="s">
        <v>1042</v>
      </c>
      <c r="C94" s="4">
        <v>22101334</v>
      </c>
      <c r="D94" s="4" t="s">
        <v>1604</v>
      </c>
      <c r="E94" s="4" t="s">
        <v>41</v>
      </c>
      <c r="F94" s="4" t="s">
        <v>35</v>
      </c>
      <c r="G94" s="4">
        <v>1</v>
      </c>
      <c r="H94" s="5">
        <v>11.55</v>
      </c>
      <c r="J94" s="3">
        <v>0</v>
      </c>
      <c r="K94" s="6">
        <f t="shared" ref="K94:K96" si="85">+I94+J94</f>
        <v>0</v>
      </c>
      <c r="L94" s="6">
        <f t="shared" ref="L94:L96" si="86">H94+J94</f>
        <v>11.55</v>
      </c>
    </row>
    <row r="95" spans="1:12" x14ac:dyDescent="0.2">
      <c r="A95" s="4" t="s">
        <v>154</v>
      </c>
      <c r="B95" s="7" t="s">
        <v>1041</v>
      </c>
      <c r="C95" s="4">
        <v>22101334</v>
      </c>
      <c r="D95" s="4" t="s">
        <v>1604</v>
      </c>
      <c r="E95" s="4" t="s">
        <v>41</v>
      </c>
      <c r="F95" s="4" t="s">
        <v>35</v>
      </c>
      <c r="G95" s="4">
        <v>1</v>
      </c>
      <c r="H95" s="5">
        <v>11.55</v>
      </c>
      <c r="J95" s="3">
        <v>0</v>
      </c>
      <c r="K95" s="6">
        <f t="shared" si="85"/>
        <v>0</v>
      </c>
      <c r="L95" s="6">
        <f t="shared" si="86"/>
        <v>11.55</v>
      </c>
    </row>
    <row r="96" spans="1:12" x14ac:dyDescent="0.2">
      <c r="A96" s="4" t="s">
        <v>154</v>
      </c>
      <c r="B96" s="7" t="s">
        <v>211</v>
      </c>
      <c r="C96" s="4">
        <v>15741510</v>
      </c>
      <c r="D96" s="4" t="s">
        <v>1605</v>
      </c>
      <c r="E96" s="4" t="s">
        <v>23</v>
      </c>
      <c r="F96" s="4" t="s">
        <v>9</v>
      </c>
      <c r="G96" s="4">
        <v>1</v>
      </c>
      <c r="H96" s="5">
        <v>13.46</v>
      </c>
      <c r="J96" s="3">
        <v>0</v>
      </c>
      <c r="K96" s="6">
        <f t="shared" si="85"/>
        <v>0</v>
      </c>
      <c r="L96" s="6">
        <f t="shared" si="86"/>
        <v>13.46</v>
      </c>
    </row>
    <row r="97" spans="1:12" x14ac:dyDescent="0.2">
      <c r="A97" s="4" t="s">
        <v>154</v>
      </c>
      <c r="B97" s="7" t="s">
        <v>212</v>
      </c>
      <c r="C97" s="4">
        <v>9800819</v>
      </c>
      <c r="D97" s="4" t="s">
        <v>1606</v>
      </c>
      <c r="E97" s="4" t="s">
        <v>15</v>
      </c>
      <c r="F97" s="4" t="s">
        <v>16</v>
      </c>
      <c r="G97" s="4">
        <v>2</v>
      </c>
      <c r="H97" s="5">
        <v>1090.28</v>
      </c>
      <c r="J97" s="3">
        <v>0</v>
      </c>
      <c r="K97" s="6">
        <f t="shared" ref="K97:K102" si="87">+I97+J97</f>
        <v>0</v>
      </c>
      <c r="L97" s="6">
        <f t="shared" ref="L97:L102" si="88">H97+J97</f>
        <v>1090.28</v>
      </c>
    </row>
    <row r="98" spans="1:12" x14ac:dyDescent="0.2">
      <c r="A98" s="4" t="s">
        <v>154</v>
      </c>
      <c r="B98" s="7" t="s">
        <v>1204</v>
      </c>
      <c r="C98" s="4">
        <v>17863318</v>
      </c>
      <c r="D98" s="4" t="s">
        <v>1607</v>
      </c>
      <c r="E98" s="4" t="s">
        <v>75</v>
      </c>
      <c r="F98" s="4" t="s">
        <v>35</v>
      </c>
      <c r="G98" s="4">
        <v>1</v>
      </c>
      <c r="H98" s="5">
        <v>13.81</v>
      </c>
      <c r="J98" s="3">
        <v>0</v>
      </c>
      <c r="K98" s="6">
        <f t="shared" si="87"/>
        <v>0</v>
      </c>
      <c r="L98" s="6">
        <f t="shared" si="88"/>
        <v>13.81</v>
      </c>
    </row>
    <row r="99" spans="1:12" x14ac:dyDescent="0.2">
      <c r="A99" s="4" t="s">
        <v>154</v>
      </c>
      <c r="B99" s="7" t="s">
        <v>1043</v>
      </c>
      <c r="C99" s="4">
        <v>17863318</v>
      </c>
      <c r="D99" s="4" t="s">
        <v>1607</v>
      </c>
      <c r="E99" s="4" t="s">
        <v>75</v>
      </c>
      <c r="F99" s="4" t="s">
        <v>35</v>
      </c>
      <c r="G99" s="4">
        <v>1</v>
      </c>
      <c r="H99" s="5">
        <v>16.47</v>
      </c>
      <c r="J99" s="3">
        <v>0</v>
      </c>
      <c r="K99" s="6">
        <f t="shared" si="87"/>
        <v>0</v>
      </c>
      <c r="L99" s="6">
        <f t="shared" si="88"/>
        <v>16.47</v>
      </c>
    </row>
    <row r="100" spans="1:12" x14ac:dyDescent="0.2">
      <c r="A100" s="4" t="s">
        <v>154</v>
      </c>
      <c r="B100" s="7" t="s">
        <v>213</v>
      </c>
      <c r="C100" s="4">
        <v>17061294</v>
      </c>
      <c r="D100" s="4" t="s">
        <v>1608</v>
      </c>
      <c r="E100" s="4" t="s">
        <v>11</v>
      </c>
      <c r="F100" s="4" t="s">
        <v>12</v>
      </c>
      <c r="G100" s="4">
        <v>3</v>
      </c>
      <c r="H100" s="5">
        <v>0</v>
      </c>
      <c r="I100" s="5">
        <f>H100</f>
        <v>0</v>
      </c>
      <c r="J100" s="3">
        <v>-107079.211</v>
      </c>
      <c r="K100" s="6">
        <f t="shared" si="87"/>
        <v>-107079.211</v>
      </c>
      <c r="L100" s="6">
        <f t="shared" si="88"/>
        <v>-107079.211</v>
      </c>
    </row>
    <row r="101" spans="1:12" x14ac:dyDescent="0.2">
      <c r="A101" s="4" t="s">
        <v>154</v>
      </c>
      <c r="B101" s="7" t="s">
        <v>215</v>
      </c>
      <c r="C101" s="4">
        <v>16078163</v>
      </c>
      <c r="D101" s="4" t="s">
        <v>1609</v>
      </c>
      <c r="E101" s="4" t="s">
        <v>11</v>
      </c>
      <c r="F101" s="4" t="s">
        <v>12</v>
      </c>
      <c r="G101" s="4">
        <v>3</v>
      </c>
      <c r="H101" s="5">
        <v>0</v>
      </c>
      <c r="I101" s="5">
        <f>H101</f>
        <v>0</v>
      </c>
      <c r="J101" s="3">
        <v>-4404.8440000000001</v>
      </c>
      <c r="K101" s="6">
        <f t="shared" si="87"/>
        <v>-4404.8440000000001</v>
      </c>
      <c r="L101" s="6">
        <f t="shared" si="88"/>
        <v>-4404.8440000000001</v>
      </c>
    </row>
    <row r="102" spans="1:12" x14ac:dyDescent="0.2">
      <c r="A102" s="4" t="s">
        <v>154</v>
      </c>
      <c r="B102" s="7" t="s">
        <v>214</v>
      </c>
      <c r="C102" s="4">
        <v>16078163</v>
      </c>
      <c r="D102" s="4" t="s">
        <v>1609</v>
      </c>
      <c r="E102" s="4" t="s">
        <v>11</v>
      </c>
      <c r="F102" s="4" t="s">
        <v>12</v>
      </c>
      <c r="G102" s="4">
        <v>3</v>
      </c>
      <c r="H102" s="5">
        <v>0</v>
      </c>
      <c r="I102" s="5">
        <f>H102</f>
        <v>0</v>
      </c>
      <c r="J102" s="3">
        <v>-18732.445</v>
      </c>
      <c r="K102" s="6">
        <f t="shared" si="87"/>
        <v>-18732.445</v>
      </c>
      <c r="L102" s="6">
        <f t="shared" si="88"/>
        <v>-18732.445</v>
      </c>
    </row>
    <row r="103" spans="1:12" x14ac:dyDescent="0.2">
      <c r="A103" s="4" t="s">
        <v>154</v>
      </c>
      <c r="B103" s="7" t="s">
        <v>1205</v>
      </c>
      <c r="C103" s="4">
        <v>14973405</v>
      </c>
      <c r="D103" s="4" t="s">
        <v>1610</v>
      </c>
      <c r="E103" s="4" t="s">
        <v>25</v>
      </c>
      <c r="F103" s="4" t="s">
        <v>12</v>
      </c>
      <c r="G103" s="4">
        <v>1</v>
      </c>
      <c r="H103" s="5">
        <v>54.68</v>
      </c>
      <c r="J103" s="3">
        <v>0</v>
      </c>
      <c r="K103" s="6">
        <f t="shared" ref="K103" si="89">+I103+J103</f>
        <v>0</v>
      </c>
      <c r="L103" s="6">
        <f t="shared" ref="L103" si="90">H103+J103</f>
        <v>54.68</v>
      </c>
    </row>
    <row r="104" spans="1:12" x14ac:dyDescent="0.2">
      <c r="A104" s="4" t="s">
        <v>154</v>
      </c>
      <c r="B104" s="7" t="s">
        <v>217</v>
      </c>
      <c r="C104" s="4">
        <v>15266488</v>
      </c>
      <c r="D104" s="4" t="s">
        <v>1612</v>
      </c>
      <c r="E104" s="4" t="s">
        <v>28</v>
      </c>
      <c r="F104" s="4" t="s">
        <v>16</v>
      </c>
      <c r="G104" s="4">
        <v>2</v>
      </c>
      <c r="H104" s="5">
        <v>-12280.3</v>
      </c>
      <c r="J104" s="3">
        <v>0</v>
      </c>
      <c r="K104" s="6">
        <f t="shared" ref="K104:K106" si="91">+I104+J104</f>
        <v>0</v>
      </c>
      <c r="L104" s="6">
        <f t="shared" ref="L104:L106" si="92">H104+J104</f>
        <v>-12280.3</v>
      </c>
    </row>
    <row r="105" spans="1:12" x14ac:dyDescent="0.2">
      <c r="A105" s="4" t="s">
        <v>154</v>
      </c>
      <c r="B105" s="7" t="s">
        <v>216</v>
      </c>
      <c r="C105" s="4">
        <v>15266488</v>
      </c>
      <c r="D105" s="4" t="s">
        <v>1612</v>
      </c>
      <c r="E105" s="4" t="s">
        <v>28</v>
      </c>
      <c r="F105" s="4" t="s">
        <v>16</v>
      </c>
      <c r="G105" s="4">
        <v>2</v>
      </c>
      <c r="H105" s="5">
        <v>-21152.560000000001</v>
      </c>
      <c r="J105" s="3">
        <v>0</v>
      </c>
      <c r="K105" s="6">
        <f t="shared" si="91"/>
        <v>0</v>
      </c>
      <c r="L105" s="6">
        <f t="shared" si="92"/>
        <v>-21152.560000000001</v>
      </c>
    </row>
    <row r="106" spans="1:12" x14ac:dyDescent="0.2">
      <c r="A106" s="4" t="s">
        <v>154</v>
      </c>
      <c r="B106" s="7" t="s">
        <v>1614</v>
      </c>
      <c r="C106" s="4">
        <v>13862712</v>
      </c>
      <c r="D106" s="4" t="s">
        <v>1613</v>
      </c>
      <c r="E106" s="4" t="s">
        <v>44</v>
      </c>
      <c r="F106" s="4" t="s">
        <v>7</v>
      </c>
      <c r="G106" s="4">
        <v>1</v>
      </c>
      <c r="H106" s="5">
        <v>30.59</v>
      </c>
      <c r="J106" s="3">
        <v>0</v>
      </c>
      <c r="K106" s="6">
        <f t="shared" si="91"/>
        <v>0</v>
      </c>
      <c r="L106" s="6">
        <f t="shared" si="92"/>
        <v>30.59</v>
      </c>
    </row>
    <row r="107" spans="1:12" x14ac:dyDescent="0.2">
      <c r="A107" s="4" t="s">
        <v>154</v>
      </c>
      <c r="B107" s="7" t="s">
        <v>219</v>
      </c>
      <c r="C107" s="4">
        <v>15727591</v>
      </c>
      <c r="D107" s="4" t="s">
        <v>1615</v>
      </c>
      <c r="E107" s="4" t="s">
        <v>23</v>
      </c>
      <c r="F107" s="4" t="s">
        <v>9</v>
      </c>
      <c r="G107" s="4">
        <v>1</v>
      </c>
      <c r="H107" s="5">
        <v>255.05</v>
      </c>
      <c r="J107" s="3">
        <v>0</v>
      </c>
      <c r="K107" s="6">
        <f t="shared" ref="K107:K109" si="93">+I107+J107</f>
        <v>0</v>
      </c>
      <c r="L107" s="6">
        <f t="shared" ref="L107:L109" si="94">H107+J107</f>
        <v>255.05</v>
      </c>
    </row>
    <row r="108" spans="1:12" x14ac:dyDescent="0.2">
      <c r="A108" s="4" t="s">
        <v>154</v>
      </c>
      <c r="B108" s="7" t="s">
        <v>218</v>
      </c>
      <c r="C108" s="4">
        <v>15727591</v>
      </c>
      <c r="D108" s="4" t="s">
        <v>1615</v>
      </c>
      <c r="E108" s="4" t="s">
        <v>23</v>
      </c>
      <c r="F108" s="4" t="s">
        <v>9</v>
      </c>
      <c r="G108" s="4">
        <v>1</v>
      </c>
      <c r="H108" s="5">
        <v>-43.75</v>
      </c>
      <c r="J108" s="3">
        <v>0</v>
      </c>
      <c r="K108" s="6">
        <f t="shared" si="93"/>
        <v>0</v>
      </c>
      <c r="L108" s="6">
        <f t="shared" si="94"/>
        <v>-43.75</v>
      </c>
    </row>
    <row r="109" spans="1:12" x14ac:dyDescent="0.2">
      <c r="A109" s="4" t="s">
        <v>154</v>
      </c>
      <c r="B109" s="7" t="s">
        <v>1206</v>
      </c>
      <c r="C109" s="4">
        <v>21155027</v>
      </c>
      <c r="D109" s="4" t="s">
        <v>1616</v>
      </c>
      <c r="E109" s="4" t="s">
        <v>25</v>
      </c>
      <c r="F109" s="4" t="s">
        <v>12</v>
      </c>
      <c r="G109" s="4">
        <v>1</v>
      </c>
      <c r="H109" s="5">
        <v>39.770000000000003</v>
      </c>
      <c r="J109" s="3">
        <v>0</v>
      </c>
      <c r="K109" s="6">
        <f t="shared" si="93"/>
        <v>0</v>
      </c>
      <c r="L109" s="6">
        <f t="shared" si="94"/>
        <v>39.770000000000003</v>
      </c>
    </row>
    <row r="110" spans="1:12" x14ac:dyDescent="0.2">
      <c r="A110" s="4" t="s">
        <v>154</v>
      </c>
      <c r="B110" s="7" t="s">
        <v>220</v>
      </c>
      <c r="C110" s="4">
        <v>8952784</v>
      </c>
      <c r="D110" s="4" t="s">
        <v>1618</v>
      </c>
      <c r="E110" s="4" t="s">
        <v>44</v>
      </c>
      <c r="F110" s="4" t="s">
        <v>7</v>
      </c>
      <c r="G110" s="4">
        <v>3</v>
      </c>
      <c r="H110" s="5">
        <v>0</v>
      </c>
      <c r="I110" s="5">
        <f>H110</f>
        <v>0</v>
      </c>
      <c r="J110" s="3">
        <v>-1.222</v>
      </c>
      <c r="K110" s="6">
        <f t="shared" ref="K110" si="95">+I110+J110</f>
        <v>-1.222</v>
      </c>
      <c r="L110" s="6">
        <f t="shared" ref="L110" si="96">H110+J110</f>
        <v>-1.222</v>
      </c>
    </row>
    <row r="111" spans="1:12" x14ac:dyDescent="0.2">
      <c r="A111" s="4" t="s">
        <v>154</v>
      </c>
      <c r="B111" s="7" t="s">
        <v>1620</v>
      </c>
      <c r="C111" s="4">
        <v>9730653</v>
      </c>
      <c r="D111" s="4" t="s">
        <v>1619</v>
      </c>
      <c r="E111" s="4" t="s">
        <v>11</v>
      </c>
      <c r="F111" s="4" t="s">
        <v>12</v>
      </c>
      <c r="G111" s="4">
        <v>1</v>
      </c>
      <c r="H111" s="5">
        <v>15.55</v>
      </c>
      <c r="J111" s="3">
        <v>0</v>
      </c>
      <c r="K111" s="6">
        <f t="shared" ref="K111" si="97">+I111+J111</f>
        <v>0</v>
      </c>
      <c r="L111" s="6">
        <f t="shared" ref="L111" si="98">H111+J111</f>
        <v>15.55</v>
      </c>
    </row>
    <row r="112" spans="1:12" x14ac:dyDescent="0.2">
      <c r="A112" s="4" t="s">
        <v>154</v>
      </c>
      <c r="B112" s="7" t="s">
        <v>1622</v>
      </c>
      <c r="C112" s="4">
        <v>22603204</v>
      </c>
      <c r="D112" s="4" t="s">
        <v>1623</v>
      </c>
      <c r="E112" s="4" t="s">
        <v>23</v>
      </c>
      <c r="F112" s="4" t="s">
        <v>9</v>
      </c>
      <c r="G112" s="4">
        <v>1</v>
      </c>
      <c r="H112" s="5">
        <v>15.55</v>
      </c>
      <c r="J112" s="3">
        <v>0</v>
      </c>
      <c r="K112" s="6">
        <f t="shared" ref="K112:K114" si="99">+I112+J112</f>
        <v>0</v>
      </c>
      <c r="L112" s="6">
        <f t="shared" ref="L112:L114" si="100">H112+J112</f>
        <v>15.55</v>
      </c>
    </row>
    <row r="113" spans="1:12" x14ac:dyDescent="0.2">
      <c r="A113" s="4" t="s">
        <v>154</v>
      </c>
      <c r="B113" s="7" t="s">
        <v>1207</v>
      </c>
      <c r="C113" s="4">
        <v>24016661</v>
      </c>
      <c r="D113" s="4" t="s">
        <v>3044</v>
      </c>
      <c r="E113" s="4" t="s">
        <v>10</v>
      </c>
      <c r="F113" s="4" t="s">
        <v>7</v>
      </c>
      <c r="G113" s="4">
        <v>1</v>
      </c>
      <c r="H113" s="5">
        <v>50.85</v>
      </c>
      <c r="J113" s="3">
        <v>0</v>
      </c>
      <c r="K113" s="6">
        <f t="shared" si="99"/>
        <v>0</v>
      </c>
      <c r="L113" s="6">
        <f t="shared" si="100"/>
        <v>50.85</v>
      </c>
    </row>
    <row r="114" spans="1:12" x14ac:dyDescent="0.2">
      <c r="A114" s="4" t="s">
        <v>154</v>
      </c>
      <c r="B114" s="7" t="s">
        <v>221</v>
      </c>
      <c r="C114" s="4">
        <v>14113110</v>
      </c>
      <c r="D114" s="4" t="s">
        <v>1624</v>
      </c>
      <c r="E114" s="4" t="s">
        <v>8</v>
      </c>
      <c r="F114" s="4" t="s">
        <v>9</v>
      </c>
      <c r="G114" s="4">
        <v>1</v>
      </c>
      <c r="H114" s="5">
        <v>1241.45</v>
      </c>
      <c r="J114" s="3">
        <v>0</v>
      </c>
      <c r="K114" s="6">
        <f t="shared" si="99"/>
        <v>0</v>
      </c>
      <c r="L114" s="6">
        <f t="shared" si="100"/>
        <v>1241.45</v>
      </c>
    </row>
    <row r="115" spans="1:12" x14ac:dyDescent="0.2">
      <c r="A115" s="4" t="s">
        <v>154</v>
      </c>
      <c r="B115" s="7" t="s">
        <v>1626</v>
      </c>
      <c r="C115" s="4">
        <v>11801082</v>
      </c>
      <c r="D115" s="4" t="s">
        <v>1625</v>
      </c>
      <c r="E115" s="4" t="s">
        <v>44</v>
      </c>
      <c r="F115" s="4" t="s">
        <v>7</v>
      </c>
      <c r="G115" s="4">
        <v>1</v>
      </c>
      <c r="H115" s="5">
        <v>35.909999999999997</v>
      </c>
      <c r="J115" s="3">
        <v>0</v>
      </c>
      <c r="K115" s="6">
        <f t="shared" ref="K115" si="101">+I115+J115</f>
        <v>0</v>
      </c>
      <c r="L115" s="6">
        <f t="shared" ref="L115" si="102">H115+J115</f>
        <v>35.909999999999997</v>
      </c>
    </row>
    <row r="116" spans="1:12" x14ac:dyDescent="0.2">
      <c r="A116" s="4" t="s">
        <v>154</v>
      </c>
      <c r="B116" s="7" t="s">
        <v>1208</v>
      </c>
      <c r="C116" s="4">
        <v>19440438</v>
      </c>
      <c r="D116" s="4" t="s">
        <v>1627</v>
      </c>
      <c r="E116" s="4" t="s">
        <v>20</v>
      </c>
      <c r="F116" s="4" t="s">
        <v>18</v>
      </c>
      <c r="G116" s="4">
        <v>1</v>
      </c>
      <c r="H116" s="5">
        <v>60.55</v>
      </c>
      <c r="J116" s="3">
        <v>0</v>
      </c>
      <c r="K116" s="6">
        <f t="shared" ref="K116" si="103">+I116+J116</f>
        <v>0</v>
      </c>
      <c r="L116" s="6">
        <f t="shared" ref="L116" si="104">H116+J116</f>
        <v>60.55</v>
      </c>
    </row>
    <row r="117" spans="1:12" x14ac:dyDescent="0.2">
      <c r="A117" s="4" t="s">
        <v>154</v>
      </c>
      <c r="B117" s="7" t="s">
        <v>222</v>
      </c>
      <c r="C117" s="4">
        <v>25065416</v>
      </c>
      <c r="D117" s="4" t="s">
        <v>1629</v>
      </c>
      <c r="E117" s="4" t="s">
        <v>21</v>
      </c>
      <c r="F117" s="4" t="s">
        <v>22</v>
      </c>
      <c r="G117" s="4">
        <v>2</v>
      </c>
      <c r="H117" s="5">
        <v>-423.54</v>
      </c>
      <c r="J117" s="3">
        <v>0</v>
      </c>
      <c r="K117" s="6">
        <f t="shared" ref="K117" si="105">+I117+J117</f>
        <v>0</v>
      </c>
      <c r="L117" s="6">
        <f t="shared" ref="L117" si="106">H117+J117</f>
        <v>-423.54</v>
      </c>
    </row>
    <row r="118" spans="1:12" x14ac:dyDescent="0.2">
      <c r="A118" s="4" t="s">
        <v>154</v>
      </c>
      <c r="B118" s="7" t="s">
        <v>223</v>
      </c>
      <c r="C118" s="4">
        <v>25065416</v>
      </c>
      <c r="D118" s="4" t="s">
        <v>1629</v>
      </c>
      <c r="E118" s="4" t="s">
        <v>21</v>
      </c>
      <c r="F118" s="4" t="s">
        <v>22</v>
      </c>
      <c r="G118" s="4">
        <v>2</v>
      </c>
      <c r="H118" s="5">
        <v>-869.09</v>
      </c>
      <c r="J118" s="3">
        <v>0</v>
      </c>
      <c r="K118" s="6">
        <f t="shared" ref="K118" si="107">+I118+J118</f>
        <v>0</v>
      </c>
      <c r="L118" s="6">
        <f t="shared" ref="L118" si="108">H118+J118</f>
        <v>-869.09</v>
      </c>
    </row>
    <row r="119" spans="1:12" x14ac:dyDescent="0.2">
      <c r="A119" s="4" t="s">
        <v>154</v>
      </c>
      <c r="B119" s="7" t="s">
        <v>225</v>
      </c>
      <c r="C119" s="4">
        <v>18447476</v>
      </c>
      <c r="D119" s="4" t="s">
        <v>1630</v>
      </c>
      <c r="E119" s="4" t="s">
        <v>40</v>
      </c>
      <c r="F119" s="4" t="s">
        <v>14</v>
      </c>
      <c r="G119" s="4">
        <v>3</v>
      </c>
      <c r="H119" s="5">
        <v>0</v>
      </c>
      <c r="I119" s="5">
        <f>H119</f>
        <v>0</v>
      </c>
      <c r="J119" s="3">
        <v>-11878.892</v>
      </c>
      <c r="K119" s="6">
        <f t="shared" ref="K119:K122" si="109">+I119+J119</f>
        <v>-11878.892</v>
      </c>
      <c r="L119" s="6">
        <f t="shared" ref="L119:L122" si="110">H119+J119</f>
        <v>-11878.892</v>
      </c>
    </row>
    <row r="120" spans="1:12" x14ac:dyDescent="0.2">
      <c r="A120" s="4" t="s">
        <v>154</v>
      </c>
      <c r="B120" s="7" t="s">
        <v>224</v>
      </c>
      <c r="C120" s="4">
        <v>18447476</v>
      </c>
      <c r="D120" s="4" t="s">
        <v>1630</v>
      </c>
      <c r="E120" s="4" t="s">
        <v>40</v>
      </c>
      <c r="F120" s="4" t="s">
        <v>14</v>
      </c>
      <c r="G120" s="4">
        <v>3</v>
      </c>
      <c r="H120" s="5">
        <v>0</v>
      </c>
      <c r="I120" s="5">
        <f>H120</f>
        <v>0</v>
      </c>
      <c r="J120" s="3">
        <v>-70916.69</v>
      </c>
      <c r="K120" s="6">
        <f t="shared" si="109"/>
        <v>-70916.69</v>
      </c>
      <c r="L120" s="6">
        <f t="shared" si="110"/>
        <v>-70916.69</v>
      </c>
    </row>
    <row r="121" spans="1:12" x14ac:dyDescent="0.2">
      <c r="A121" s="4" t="s">
        <v>154</v>
      </c>
      <c r="B121" s="7" t="s">
        <v>1633</v>
      </c>
      <c r="C121" s="4">
        <v>22141642</v>
      </c>
      <c r="D121" s="4" t="s">
        <v>1632</v>
      </c>
      <c r="E121" s="4" t="s">
        <v>41</v>
      </c>
      <c r="F121" s="4" t="s">
        <v>35</v>
      </c>
      <c r="G121" s="4">
        <v>1</v>
      </c>
      <c r="H121" s="5">
        <v>14.42</v>
      </c>
      <c r="J121" s="3">
        <v>0</v>
      </c>
      <c r="K121" s="6">
        <f t="shared" si="109"/>
        <v>0</v>
      </c>
      <c r="L121" s="6">
        <f t="shared" si="110"/>
        <v>14.42</v>
      </c>
    </row>
    <row r="122" spans="1:12" x14ac:dyDescent="0.2">
      <c r="A122" s="4" t="s">
        <v>154</v>
      </c>
      <c r="B122" s="7" t="s">
        <v>1631</v>
      </c>
      <c r="C122" s="4">
        <v>22141642</v>
      </c>
      <c r="D122" s="4" t="s">
        <v>1632</v>
      </c>
      <c r="E122" s="4" t="s">
        <v>41</v>
      </c>
      <c r="F122" s="4" t="s">
        <v>35</v>
      </c>
      <c r="G122" s="4">
        <v>1</v>
      </c>
      <c r="H122" s="5">
        <v>14.42</v>
      </c>
      <c r="J122" s="3">
        <v>0</v>
      </c>
      <c r="K122" s="6">
        <f t="shared" si="109"/>
        <v>0</v>
      </c>
      <c r="L122" s="6">
        <f t="shared" si="110"/>
        <v>14.42</v>
      </c>
    </row>
    <row r="123" spans="1:12" x14ac:dyDescent="0.2">
      <c r="A123" s="4" t="s">
        <v>154</v>
      </c>
      <c r="B123" s="7" t="s">
        <v>1209</v>
      </c>
      <c r="C123" s="4">
        <v>7184647</v>
      </c>
      <c r="D123" s="4" t="s">
        <v>1634</v>
      </c>
      <c r="E123" s="4" t="s">
        <v>34</v>
      </c>
      <c r="F123" s="4" t="s">
        <v>35</v>
      </c>
      <c r="G123" s="4">
        <v>1</v>
      </c>
      <c r="H123" s="5">
        <v>11.55</v>
      </c>
      <c r="J123" s="3">
        <v>0</v>
      </c>
      <c r="K123" s="6">
        <f t="shared" ref="K123:K125" si="111">+I123+J123</f>
        <v>0</v>
      </c>
      <c r="L123" s="6">
        <f t="shared" ref="L123:L125" si="112">H123+J123</f>
        <v>11.55</v>
      </c>
    </row>
    <row r="124" spans="1:12" x14ac:dyDescent="0.2">
      <c r="A124" s="4" t="s">
        <v>154</v>
      </c>
      <c r="B124" s="7" t="s">
        <v>1210</v>
      </c>
      <c r="C124" s="4">
        <v>7184647</v>
      </c>
      <c r="D124" s="4" t="s">
        <v>1634</v>
      </c>
      <c r="E124" s="4" t="s">
        <v>34</v>
      </c>
      <c r="F124" s="4" t="s">
        <v>35</v>
      </c>
      <c r="G124" s="4">
        <v>1</v>
      </c>
      <c r="H124" s="5">
        <v>4.62</v>
      </c>
      <c r="J124" s="3">
        <v>0</v>
      </c>
      <c r="K124" s="6">
        <f t="shared" si="111"/>
        <v>0</v>
      </c>
      <c r="L124" s="6">
        <f t="shared" si="112"/>
        <v>4.62</v>
      </c>
    </row>
    <row r="125" spans="1:12" x14ac:dyDescent="0.2">
      <c r="A125" s="4" t="s">
        <v>154</v>
      </c>
      <c r="B125" s="7" t="s">
        <v>1211</v>
      </c>
      <c r="C125" s="4">
        <v>8154873</v>
      </c>
      <c r="D125" s="4" t="s">
        <v>1635</v>
      </c>
      <c r="E125" s="4" t="s">
        <v>34</v>
      </c>
      <c r="F125" s="4" t="s">
        <v>35</v>
      </c>
      <c r="G125" s="4">
        <v>1</v>
      </c>
      <c r="H125" s="5">
        <v>12.97</v>
      </c>
      <c r="J125" s="3">
        <v>0</v>
      </c>
      <c r="K125" s="6">
        <f t="shared" si="111"/>
        <v>0</v>
      </c>
      <c r="L125" s="6">
        <f t="shared" si="112"/>
        <v>12.97</v>
      </c>
    </row>
    <row r="126" spans="1:12" x14ac:dyDescent="0.2">
      <c r="A126" s="4" t="s">
        <v>154</v>
      </c>
      <c r="B126" s="7" t="s">
        <v>1212</v>
      </c>
      <c r="C126" s="4">
        <v>8154873</v>
      </c>
      <c r="D126" s="4" t="s">
        <v>1635</v>
      </c>
      <c r="E126" s="4" t="s">
        <v>34</v>
      </c>
      <c r="F126" s="4" t="s">
        <v>35</v>
      </c>
      <c r="G126" s="4">
        <v>1</v>
      </c>
      <c r="H126" s="5">
        <v>12.97</v>
      </c>
      <c r="J126" s="3">
        <v>0</v>
      </c>
      <c r="K126" s="6">
        <f t="shared" ref="K126:K129" si="113">+I126+J126</f>
        <v>0</v>
      </c>
      <c r="L126" s="6">
        <f t="shared" ref="L126:L129" si="114">H126+J126</f>
        <v>12.97</v>
      </c>
    </row>
    <row r="127" spans="1:12" x14ac:dyDescent="0.2">
      <c r="A127" s="4" t="s">
        <v>154</v>
      </c>
      <c r="B127" s="7" t="s">
        <v>228</v>
      </c>
      <c r="C127" s="4">
        <v>14114155</v>
      </c>
      <c r="D127" s="4" t="s">
        <v>1636</v>
      </c>
      <c r="E127" s="4" t="s">
        <v>10</v>
      </c>
      <c r="F127" s="4" t="s">
        <v>7</v>
      </c>
      <c r="G127" s="4">
        <v>3</v>
      </c>
      <c r="H127" s="5">
        <v>0</v>
      </c>
      <c r="I127" s="5">
        <f>H127</f>
        <v>0</v>
      </c>
      <c r="J127" s="3">
        <v>-39.603000000000002</v>
      </c>
      <c r="K127" s="6">
        <f t="shared" si="113"/>
        <v>-39.603000000000002</v>
      </c>
      <c r="L127" s="6">
        <f t="shared" si="114"/>
        <v>-39.603000000000002</v>
      </c>
    </row>
    <row r="128" spans="1:12" x14ac:dyDescent="0.2">
      <c r="A128" s="4" t="s">
        <v>154</v>
      </c>
      <c r="B128" s="7" t="s">
        <v>226</v>
      </c>
      <c r="C128" s="4">
        <v>14114155</v>
      </c>
      <c r="D128" s="4" t="s">
        <v>1636</v>
      </c>
      <c r="E128" s="4" t="s">
        <v>10</v>
      </c>
      <c r="F128" s="4" t="s">
        <v>7</v>
      </c>
      <c r="G128" s="4">
        <v>3</v>
      </c>
      <c r="H128" s="5">
        <v>0</v>
      </c>
      <c r="I128" s="5">
        <f>H128</f>
        <v>0</v>
      </c>
      <c r="J128" s="3">
        <v>-150.88900000000001</v>
      </c>
      <c r="K128" s="6">
        <f t="shared" si="113"/>
        <v>-150.88900000000001</v>
      </c>
      <c r="L128" s="6">
        <f t="shared" si="114"/>
        <v>-150.88900000000001</v>
      </c>
    </row>
    <row r="129" spans="1:12" x14ac:dyDescent="0.2">
      <c r="A129" s="4" t="s">
        <v>154</v>
      </c>
      <c r="B129" s="7" t="s">
        <v>227</v>
      </c>
      <c r="C129" s="4">
        <v>14114155</v>
      </c>
      <c r="D129" s="4" t="s">
        <v>1636</v>
      </c>
      <c r="E129" s="4" t="s">
        <v>10</v>
      </c>
      <c r="F129" s="4" t="s">
        <v>7</v>
      </c>
      <c r="G129" s="4">
        <v>3</v>
      </c>
      <c r="H129" s="5">
        <v>0</v>
      </c>
      <c r="I129" s="5">
        <f>H129</f>
        <v>0</v>
      </c>
      <c r="J129" s="3">
        <v>-39.603000000000002</v>
      </c>
      <c r="K129" s="6">
        <f t="shared" si="113"/>
        <v>-39.603000000000002</v>
      </c>
      <c r="L129" s="6">
        <f t="shared" si="114"/>
        <v>-39.603000000000002</v>
      </c>
    </row>
    <row r="130" spans="1:12" x14ac:dyDescent="0.2">
      <c r="A130" s="4" t="s">
        <v>154</v>
      </c>
      <c r="B130" s="7" t="s">
        <v>861</v>
      </c>
      <c r="C130" s="4">
        <v>7577653</v>
      </c>
      <c r="D130" s="4" t="s">
        <v>1637</v>
      </c>
      <c r="E130" s="4" t="s">
        <v>75</v>
      </c>
      <c r="F130" s="4" t="s">
        <v>35</v>
      </c>
      <c r="G130" s="4">
        <v>3</v>
      </c>
      <c r="H130" s="5">
        <v>0</v>
      </c>
      <c r="I130" s="5">
        <f>H130</f>
        <v>0</v>
      </c>
      <c r="J130" s="3">
        <v>-109172.88499999999</v>
      </c>
      <c r="K130" s="6">
        <f t="shared" ref="K130:K131" si="115">+I130+J130</f>
        <v>-109172.88499999999</v>
      </c>
      <c r="L130" s="6">
        <f t="shared" ref="L130:L131" si="116">H130+J130</f>
        <v>-109172.88499999999</v>
      </c>
    </row>
    <row r="131" spans="1:12" x14ac:dyDescent="0.2">
      <c r="A131" s="4" t="s">
        <v>154</v>
      </c>
      <c r="B131" s="7" t="s">
        <v>229</v>
      </c>
      <c r="C131" s="4">
        <v>24765323</v>
      </c>
      <c r="D131" s="4" t="s">
        <v>1638</v>
      </c>
      <c r="E131" s="4" t="s">
        <v>75</v>
      </c>
      <c r="F131" s="4" t="s">
        <v>35</v>
      </c>
      <c r="G131" s="4">
        <v>3</v>
      </c>
      <c r="H131" s="5">
        <v>0</v>
      </c>
      <c r="I131" s="5">
        <f>H131</f>
        <v>0</v>
      </c>
      <c r="J131" s="3">
        <v>-122935.91800000001</v>
      </c>
      <c r="K131" s="6">
        <f t="shared" si="115"/>
        <v>-122935.91800000001</v>
      </c>
      <c r="L131" s="6">
        <f t="shared" si="116"/>
        <v>-122935.91800000001</v>
      </c>
    </row>
    <row r="132" spans="1:12" x14ac:dyDescent="0.2">
      <c r="A132" s="4" t="s">
        <v>154</v>
      </c>
      <c r="B132" s="7" t="s">
        <v>230</v>
      </c>
      <c r="C132" s="4">
        <v>3103775</v>
      </c>
      <c r="D132" s="4" t="s">
        <v>1639</v>
      </c>
      <c r="E132" s="4" t="s">
        <v>42</v>
      </c>
      <c r="F132" s="4" t="s">
        <v>7</v>
      </c>
      <c r="G132" s="4">
        <v>1</v>
      </c>
      <c r="H132" s="5">
        <v>268.8</v>
      </c>
      <c r="J132" s="3">
        <v>0</v>
      </c>
      <c r="K132" s="6">
        <f t="shared" ref="K132" si="117">+I132+J132</f>
        <v>0</v>
      </c>
      <c r="L132" s="6">
        <f t="shared" ref="L132" si="118">H132+J132</f>
        <v>268.8</v>
      </c>
    </row>
    <row r="133" spans="1:12" x14ac:dyDescent="0.2">
      <c r="A133" s="4" t="s">
        <v>154</v>
      </c>
      <c r="B133" s="7" t="s">
        <v>231</v>
      </c>
      <c r="C133" s="4">
        <v>5467855</v>
      </c>
      <c r="D133" s="4" t="s">
        <v>1640</v>
      </c>
      <c r="E133" s="4" t="s">
        <v>40</v>
      </c>
      <c r="F133" s="4" t="s">
        <v>14</v>
      </c>
      <c r="G133" s="4">
        <v>1</v>
      </c>
      <c r="H133" s="5">
        <v>9.58</v>
      </c>
      <c r="J133" s="3">
        <v>0</v>
      </c>
      <c r="K133" s="6">
        <f t="shared" ref="K133" si="119">+I133+J133</f>
        <v>0</v>
      </c>
      <c r="L133" s="6">
        <f t="shared" ref="L133" si="120">H133+J133</f>
        <v>9.58</v>
      </c>
    </row>
    <row r="134" spans="1:12" x14ac:dyDescent="0.2">
      <c r="A134" s="4" t="s">
        <v>154</v>
      </c>
      <c r="B134" s="7" t="s">
        <v>232</v>
      </c>
      <c r="C134" s="4">
        <v>17598282</v>
      </c>
      <c r="D134" s="4" t="s">
        <v>1641</v>
      </c>
      <c r="E134" s="4" t="s">
        <v>26</v>
      </c>
      <c r="F134" s="4" t="s">
        <v>9</v>
      </c>
      <c r="G134" s="4">
        <v>1</v>
      </c>
      <c r="H134" s="5">
        <v>922.08</v>
      </c>
      <c r="J134" s="3">
        <v>0</v>
      </c>
      <c r="K134" s="6">
        <f t="shared" ref="K134" si="121">+I134+J134</f>
        <v>0</v>
      </c>
      <c r="L134" s="6">
        <f t="shared" ref="L134" si="122">H134+J134</f>
        <v>922.08</v>
      </c>
    </row>
    <row r="135" spans="1:12" x14ac:dyDescent="0.2">
      <c r="A135" s="4" t="s">
        <v>154</v>
      </c>
      <c r="B135" s="7" t="s">
        <v>1044</v>
      </c>
      <c r="C135" s="4">
        <v>17095416</v>
      </c>
      <c r="D135" s="4" t="s">
        <v>1643</v>
      </c>
      <c r="E135" s="4" t="s">
        <v>24</v>
      </c>
      <c r="F135" s="4" t="s">
        <v>9</v>
      </c>
      <c r="G135" s="4">
        <v>1</v>
      </c>
      <c r="H135" s="5">
        <v>26.35</v>
      </c>
      <c r="J135" s="3">
        <v>0</v>
      </c>
      <c r="K135" s="6">
        <f t="shared" ref="K135:K139" si="123">+I135+J135</f>
        <v>0</v>
      </c>
      <c r="L135" s="6">
        <f t="shared" ref="L135:L139" si="124">H135+J135</f>
        <v>26.35</v>
      </c>
    </row>
    <row r="136" spans="1:12" x14ac:dyDescent="0.2">
      <c r="A136" s="4" t="s">
        <v>154</v>
      </c>
      <c r="B136" s="7" t="s">
        <v>1045</v>
      </c>
      <c r="C136" s="4">
        <v>22694940</v>
      </c>
      <c r="D136" s="4" t="s">
        <v>1644</v>
      </c>
      <c r="E136" s="4" t="s">
        <v>41</v>
      </c>
      <c r="F136" s="4" t="s">
        <v>35</v>
      </c>
      <c r="G136" s="4">
        <v>1</v>
      </c>
      <c r="H136" s="5">
        <v>13.15</v>
      </c>
      <c r="J136" s="3">
        <v>0</v>
      </c>
      <c r="K136" s="6">
        <f t="shared" si="123"/>
        <v>0</v>
      </c>
      <c r="L136" s="6">
        <f t="shared" si="124"/>
        <v>13.15</v>
      </c>
    </row>
    <row r="137" spans="1:12" x14ac:dyDescent="0.2">
      <c r="A137" s="4" t="s">
        <v>154</v>
      </c>
      <c r="B137" s="7" t="s">
        <v>1645</v>
      </c>
      <c r="C137" s="4">
        <v>9600280</v>
      </c>
      <c r="D137" s="4" t="s">
        <v>1646</v>
      </c>
      <c r="E137" s="4" t="s">
        <v>26</v>
      </c>
      <c r="F137" s="4" t="s">
        <v>9</v>
      </c>
      <c r="G137" s="4">
        <v>1</v>
      </c>
      <c r="H137" s="5">
        <v>52.78</v>
      </c>
      <c r="J137" s="3">
        <v>0</v>
      </c>
      <c r="K137" s="6">
        <f t="shared" si="123"/>
        <v>0</v>
      </c>
      <c r="L137" s="6">
        <f t="shared" si="124"/>
        <v>52.78</v>
      </c>
    </row>
    <row r="138" spans="1:12" x14ac:dyDescent="0.2">
      <c r="A138" s="4" t="s">
        <v>154</v>
      </c>
      <c r="B138" s="7" t="s">
        <v>1649</v>
      </c>
      <c r="C138" s="4">
        <v>6938710</v>
      </c>
      <c r="D138" s="4" t="s">
        <v>1648</v>
      </c>
      <c r="E138" s="4" t="s">
        <v>76</v>
      </c>
      <c r="F138" s="4" t="s">
        <v>35</v>
      </c>
      <c r="G138" s="4">
        <v>2</v>
      </c>
      <c r="H138" s="5">
        <v>26.39</v>
      </c>
      <c r="J138" s="3">
        <v>0</v>
      </c>
      <c r="K138" s="6">
        <f t="shared" si="123"/>
        <v>0</v>
      </c>
      <c r="L138" s="6">
        <f t="shared" si="124"/>
        <v>26.39</v>
      </c>
    </row>
    <row r="139" spans="1:12" x14ac:dyDescent="0.2">
      <c r="A139" s="4" t="s">
        <v>154</v>
      </c>
      <c r="B139" s="7" t="s">
        <v>1647</v>
      </c>
      <c r="C139" s="4">
        <v>6938710</v>
      </c>
      <c r="D139" s="4" t="s">
        <v>1648</v>
      </c>
      <c r="E139" s="4" t="s">
        <v>76</v>
      </c>
      <c r="F139" s="4" t="s">
        <v>35</v>
      </c>
      <c r="G139" s="4">
        <v>2</v>
      </c>
      <c r="H139" s="5">
        <v>26.39</v>
      </c>
      <c r="J139" s="3">
        <v>0</v>
      </c>
      <c r="K139" s="6">
        <f t="shared" si="123"/>
        <v>0</v>
      </c>
      <c r="L139" s="6">
        <f t="shared" si="124"/>
        <v>26.39</v>
      </c>
    </row>
    <row r="140" spans="1:12" x14ac:dyDescent="0.2">
      <c r="A140" s="4" t="s">
        <v>154</v>
      </c>
      <c r="B140" s="7" t="s">
        <v>233</v>
      </c>
      <c r="C140" s="4">
        <v>9274767</v>
      </c>
      <c r="D140" s="4" t="s">
        <v>1650</v>
      </c>
      <c r="E140" s="4" t="s">
        <v>41</v>
      </c>
      <c r="F140" s="4" t="s">
        <v>35</v>
      </c>
      <c r="G140" s="4">
        <v>2</v>
      </c>
      <c r="H140" s="5">
        <v>38.21</v>
      </c>
      <c r="J140" s="3">
        <v>0</v>
      </c>
      <c r="K140" s="6">
        <f t="shared" ref="K140:K142" si="125">+I140+J140</f>
        <v>0</v>
      </c>
      <c r="L140" s="6">
        <f t="shared" ref="L140:L142" si="126">H140+J140</f>
        <v>38.21</v>
      </c>
    </row>
    <row r="141" spans="1:12" x14ac:dyDescent="0.2">
      <c r="A141" s="4" t="s">
        <v>154</v>
      </c>
      <c r="B141" s="7" t="s">
        <v>1213</v>
      </c>
      <c r="C141" s="4">
        <v>2578806</v>
      </c>
      <c r="D141" s="4" t="s">
        <v>2952</v>
      </c>
      <c r="E141" s="4" t="s">
        <v>25</v>
      </c>
      <c r="F141" s="4" t="s">
        <v>12</v>
      </c>
      <c r="G141" s="4">
        <v>1</v>
      </c>
      <c r="H141" s="5">
        <v>62.55</v>
      </c>
      <c r="J141" s="3">
        <v>0</v>
      </c>
      <c r="K141" s="6">
        <f t="shared" si="125"/>
        <v>0</v>
      </c>
      <c r="L141" s="6">
        <f t="shared" si="126"/>
        <v>62.55</v>
      </c>
    </row>
    <row r="142" spans="1:12" x14ac:dyDescent="0.2">
      <c r="A142" s="4" t="s">
        <v>154</v>
      </c>
      <c r="B142" s="7" t="s">
        <v>1214</v>
      </c>
      <c r="C142" s="4">
        <v>19742848</v>
      </c>
      <c r="D142" s="4" t="s">
        <v>1651</v>
      </c>
      <c r="E142" s="4" t="s">
        <v>28</v>
      </c>
      <c r="F142" s="4" t="s">
        <v>16</v>
      </c>
      <c r="G142" s="4">
        <v>1</v>
      </c>
      <c r="H142" s="5">
        <v>29.3</v>
      </c>
      <c r="J142" s="3">
        <v>0</v>
      </c>
      <c r="K142" s="6">
        <f t="shared" si="125"/>
        <v>0</v>
      </c>
      <c r="L142" s="6">
        <f t="shared" si="126"/>
        <v>29.3</v>
      </c>
    </row>
    <row r="143" spans="1:12" x14ac:dyDescent="0.2">
      <c r="A143" s="4" t="s">
        <v>154</v>
      </c>
      <c r="B143" s="7" t="s">
        <v>2813</v>
      </c>
      <c r="C143" s="4">
        <v>26366679</v>
      </c>
      <c r="D143" s="4" t="s">
        <v>2814</v>
      </c>
      <c r="E143" s="4" t="s">
        <v>11</v>
      </c>
      <c r="F143" s="4" t="s">
        <v>12</v>
      </c>
      <c r="G143" s="4">
        <v>1</v>
      </c>
      <c r="H143" s="5">
        <v>54.74</v>
      </c>
      <c r="J143" s="3">
        <v>0</v>
      </c>
      <c r="K143" s="6">
        <f t="shared" ref="K143" si="127">+I143+J143</f>
        <v>0</v>
      </c>
      <c r="L143" s="6">
        <f t="shared" ref="L143" si="128">H143+J143</f>
        <v>54.74</v>
      </c>
    </row>
    <row r="144" spans="1:12" x14ac:dyDescent="0.2">
      <c r="A144" s="4" t="s">
        <v>154</v>
      </c>
      <c r="B144" s="7" t="s">
        <v>234</v>
      </c>
      <c r="C144" s="4">
        <v>17603629</v>
      </c>
      <c r="D144" s="4" t="s">
        <v>1652</v>
      </c>
      <c r="E144" s="4" t="s">
        <v>38</v>
      </c>
      <c r="F144" s="4" t="s">
        <v>9</v>
      </c>
      <c r="G144" s="4">
        <v>3</v>
      </c>
      <c r="H144" s="5">
        <v>0</v>
      </c>
      <c r="I144" s="5">
        <f>H144</f>
        <v>0</v>
      </c>
      <c r="J144" s="3">
        <v>-87365.305999999997</v>
      </c>
      <c r="K144" s="6">
        <f t="shared" ref="K144:K145" si="129">+I144+J144</f>
        <v>-87365.305999999997</v>
      </c>
      <c r="L144" s="6">
        <f t="shared" ref="L144:L145" si="130">H144+J144</f>
        <v>-87365.305999999997</v>
      </c>
    </row>
    <row r="145" spans="1:12" x14ac:dyDescent="0.2">
      <c r="A145" s="4" t="s">
        <v>154</v>
      </c>
      <c r="B145" s="7" t="s">
        <v>235</v>
      </c>
      <c r="C145" s="4">
        <v>20809813</v>
      </c>
      <c r="D145" s="4" t="s">
        <v>1653</v>
      </c>
      <c r="E145" s="4" t="s">
        <v>38</v>
      </c>
      <c r="F145" s="4" t="s">
        <v>9</v>
      </c>
      <c r="G145" s="4">
        <v>3</v>
      </c>
      <c r="H145" s="5">
        <v>0</v>
      </c>
      <c r="I145" s="5">
        <f>H145</f>
        <v>0</v>
      </c>
      <c r="J145" s="3">
        <v>-38720.021999999997</v>
      </c>
      <c r="K145" s="6">
        <f t="shared" si="129"/>
        <v>-38720.021999999997</v>
      </c>
      <c r="L145" s="6">
        <f t="shared" si="130"/>
        <v>-38720.021999999997</v>
      </c>
    </row>
    <row r="146" spans="1:12" x14ac:dyDescent="0.2">
      <c r="A146" s="4" t="s">
        <v>154</v>
      </c>
      <c r="B146" s="7" t="s">
        <v>236</v>
      </c>
      <c r="C146" s="4">
        <v>16078397</v>
      </c>
      <c r="D146" s="4" t="s">
        <v>1654</v>
      </c>
      <c r="E146" s="4" t="s">
        <v>21</v>
      </c>
      <c r="F146" s="4" t="s">
        <v>22</v>
      </c>
      <c r="G146" s="4">
        <v>3</v>
      </c>
      <c r="H146" s="5">
        <v>0</v>
      </c>
      <c r="I146" s="5">
        <f>H146</f>
        <v>0</v>
      </c>
      <c r="J146" s="3">
        <v>-52585.858</v>
      </c>
      <c r="K146" s="6">
        <f t="shared" ref="K146" si="131">+I146+J146</f>
        <v>-52585.858</v>
      </c>
      <c r="L146" s="6">
        <f t="shared" ref="L146" si="132">H146+J146</f>
        <v>-52585.858</v>
      </c>
    </row>
    <row r="147" spans="1:12" x14ac:dyDescent="0.2">
      <c r="A147" s="4" t="s">
        <v>154</v>
      </c>
      <c r="B147" s="7" t="s">
        <v>2816</v>
      </c>
      <c r="C147" s="4">
        <v>16099048</v>
      </c>
      <c r="D147" s="4" t="s">
        <v>2815</v>
      </c>
      <c r="E147" s="4" t="s">
        <v>11</v>
      </c>
      <c r="F147" s="4" t="s">
        <v>12</v>
      </c>
      <c r="G147" s="4">
        <v>1</v>
      </c>
      <c r="H147" s="5">
        <v>63.18</v>
      </c>
      <c r="J147" s="3">
        <v>0</v>
      </c>
      <c r="K147" s="6">
        <f t="shared" ref="K147" si="133">+I147+J147</f>
        <v>0</v>
      </c>
      <c r="L147" s="6">
        <f t="shared" ref="L147" si="134">H147+J147</f>
        <v>63.18</v>
      </c>
    </row>
    <row r="148" spans="1:12" x14ac:dyDescent="0.2">
      <c r="A148" s="4" t="s">
        <v>154</v>
      </c>
      <c r="B148" s="7" t="s">
        <v>237</v>
      </c>
      <c r="C148" s="4">
        <v>20761165</v>
      </c>
      <c r="D148" s="4" t="s">
        <v>1656</v>
      </c>
      <c r="E148" s="4" t="s">
        <v>20</v>
      </c>
      <c r="F148" s="4" t="s">
        <v>18</v>
      </c>
      <c r="G148" s="4">
        <v>3</v>
      </c>
      <c r="H148" s="5">
        <v>0</v>
      </c>
      <c r="I148" s="5">
        <f>H148</f>
        <v>0</v>
      </c>
      <c r="J148" s="3">
        <v>-458781.08100000001</v>
      </c>
      <c r="K148" s="6">
        <f t="shared" ref="K148" si="135">+I148+J148</f>
        <v>-458781.08100000001</v>
      </c>
      <c r="L148" s="6">
        <f t="shared" ref="L148" si="136">H148+J148</f>
        <v>-458781.08100000001</v>
      </c>
    </row>
    <row r="149" spans="1:12" x14ac:dyDescent="0.2">
      <c r="A149" s="4" t="s">
        <v>154</v>
      </c>
      <c r="B149" s="7" t="s">
        <v>1657</v>
      </c>
      <c r="C149" s="4">
        <v>4508013</v>
      </c>
      <c r="D149" s="4" t="s">
        <v>1658</v>
      </c>
      <c r="E149" s="4" t="s">
        <v>24</v>
      </c>
      <c r="F149" s="4" t="s">
        <v>9</v>
      </c>
      <c r="G149" s="4">
        <v>1</v>
      </c>
      <c r="H149" s="5">
        <v>27.37</v>
      </c>
      <c r="J149" s="3">
        <v>0</v>
      </c>
      <c r="K149" s="6">
        <f t="shared" ref="K149:K151" si="137">+I149+J149</f>
        <v>0</v>
      </c>
      <c r="L149" s="6">
        <f t="shared" ref="L149:L151" si="138">H149+J149</f>
        <v>27.37</v>
      </c>
    </row>
    <row r="150" spans="1:12" x14ac:dyDescent="0.2">
      <c r="A150" s="4" t="s">
        <v>154</v>
      </c>
      <c r="B150" s="7" t="s">
        <v>238</v>
      </c>
      <c r="C150" s="4">
        <v>15605604</v>
      </c>
      <c r="D150" s="4" t="s">
        <v>1659</v>
      </c>
      <c r="E150" s="4" t="s">
        <v>21</v>
      </c>
      <c r="F150" s="4" t="s">
        <v>22</v>
      </c>
      <c r="G150" s="4">
        <v>2</v>
      </c>
      <c r="H150" s="5">
        <v>1342.45</v>
      </c>
      <c r="J150" s="3">
        <v>0</v>
      </c>
      <c r="K150" s="6">
        <f t="shared" si="137"/>
        <v>0</v>
      </c>
      <c r="L150" s="6">
        <f t="shared" si="138"/>
        <v>1342.45</v>
      </c>
    </row>
    <row r="151" spans="1:12" x14ac:dyDescent="0.2">
      <c r="A151" s="4" t="s">
        <v>154</v>
      </c>
      <c r="B151" s="7" t="s">
        <v>924</v>
      </c>
      <c r="C151" s="4">
        <v>15605604</v>
      </c>
      <c r="D151" s="4" t="s">
        <v>1659</v>
      </c>
      <c r="E151" s="4" t="s">
        <v>21</v>
      </c>
      <c r="F151" s="4" t="s">
        <v>22</v>
      </c>
      <c r="G151" s="4">
        <v>2</v>
      </c>
      <c r="H151" s="5">
        <v>85.28</v>
      </c>
      <c r="J151" s="3">
        <v>0</v>
      </c>
      <c r="K151" s="6">
        <f t="shared" si="137"/>
        <v>0</v>
      </c>
      <c r="L151" s="6">
        <f t="shared" si="138"/>
        <v>85.28</v>
      </c>
    </row>
    <row r="152" spans="1:12" x14ac:dyDescent="0.2">
      <c r="A152" s="4" t="s">
        <v>154</v>
      </c>
      <c r="B152" s="7" t="s">
        <v>1215</v>
      </c>
      <c r="C152" s="4">
        <v>10356607</v>
      </c>
      <c r="D152" s="4" t="s">
        <v>1661</v>
      </c>
      <c r="E152" s="4" t="s">
        <v>34</v>
      </c>
      <c r="F152" s="4" t="s">
        <v>35</v>
      </c>
      <c r="G152" s="4">
        <v>1</v>
      </c>
      <c r="H152" s="5">
        <v>4.9000000000000004</v>
      </c>
      <c r="J152" s="3">
        <v>0</v>
      </c>
      <c r="K152" s="6">
        <f t="shared" ref="K152:K155" si="139">+I152+J152</f>
        <v>0</v>
      </c>
      <c r="L152" s="6">
        <f t="shared" ref="L152:L155" si="140">H152+J152</f>
        <v>4.9000000000000004</v>
      </c>
    </row>
    <row r="153" spans="1:12" x14ac:dyDescent="0.2">
      <c r="A153" s="4" t="s">
        <v>154</v>
      </c>
      <c r="B153" s="7" t="s">
        <v>1046</v>
      </c>
      <c r="C153" s="4">
        <v>10356607</v>
      </c>
      <c r="D153" s="4" t="s">
        <v>1661</v>
      </c>
      <c r="E153" s="4" t="s">
        <v>34</v>
      </c>
      <c r="F153" s="4" t="s">
        <v>35</v>
      </c>
      <c r="G153" s="4">
        <v>1</v>
      </c>
      <c r="H153" s="5">
        <v>13.15</v>
      </c>
      <c r="J153" s="3">
        <v>0</v>
      </c>
      <c r="K153" s="6">
        <f t="shared" si="139"/>
        <v>0</v>
      </c>
      <c r="L153" s="6">
        <f t="shared" si="140"/>
        <v>13.15</v>
      </c>
    </row>
    <row r="154" spans="1:12" x14ac:dyDescent="0.2">
      <c r="A154" s="4" t="s">
        <v>154</v>
      </c>
      <c r="B154" s="7" t="s">
        <v>240</v>
      </c>
      <c r="C154" s="4">
        <v>16082971</v>
      </c>
      <c r="D154" s="4" t="s">
        <v>1662</v>
      </c>
      <c r="E154" s="4" t="s">
        <v>31</v>
      </c>
      <c r="F154" s="4" t="s">
        <v>22</v>
      </c>
      <c r="G154" s="4">
        <v>3</v>
      </c>
      <c r="H154" s="5">
        <v>0</v>
      </c>
      <c r="I154" s="5">
        <f>H154</f>
        <v>0</v>
      </c>
      <c r="J154" s="3">
        <v>-330703.12199999997</v>
      </c>
      <c r="K154" s="6">
        <f t="shared" si="139"/>
        <v>-330703.12199999997</v>
      </c>
      <c r="L154" s="6">
        <f t="shared" si="140"/>
        <v>-330703.12199999997</v>
      </c>
    </row>
    <row r="155" spans="1:12" x14ac:dyDescent="0.2">
      <c r="A155" s="4" t="s">
        <v>154</v>
      </c>
      <c r="B155" s="7" t="s">
        <v>239</v>
      </c>
      <c r="C155" s="4">
        <v>16082971</v>
      </c>
      <c r="D155" s="4" t="s">
        <v>1662</v>
      </c>
      <c r="E155" s="4" t="s">
        <v>31</v>
      </c>
      <c r="F155" s="4" t="s">
        <v>22</v>
      </c>
      <c r="G155" s="4">
        <v>3</v>
      </c>
      <c r="H155" s="5">
        <v>0</v>
      </c>
      <c r="I155" s="5">
        <f>H155</f>
        <v>0</v>
      </c>
      <c r="J155" s="3">
        <v>-19010.905999999999</v>
      </c>
      <c r="K155" s="6">
        <f t="shared" si="139"/>
        <v>-19010.905999999999</v>
      </c>
      <c r="L155" s="6">
        <f t="shared" si="140"/>
        <v>-19010.905999999999</v>
      </c>
    </row>
    <row r="156" spans="1:12" x14ac:dyDescent="0.2">
      <c r="A156" s="4" t="s">
        <v>154</v>
      </c>
      <c r="B156" s="7" t="s">
        <v>925</v>
      </c>
      <c r="C156" s="4">
        <v>20617021</v>
      </c>
      <c r="D156" s="4" t="s">
        <v>1664</v>
      </c>
      <c r="E156" s="4" t="s">
        <v>44</v>
      </c>
      <c r="F156" s="4" t="s">
        <v>7</v>
      </c>
      <c r="G156" s="4">
        <v>1</v>
      </c>
      <c r="H156" s="5">
        <v>81.03</v>
      </c>
      <c r="J156" s="3">
        <v>0</v>
      </c>
      <c r="K156" s="6">
        <f t="shared" ref="K156" si="141">+I156+J156</f>
        <v>0</v>
      </c>
      <c r="L156" s="6">
        <f t="shared" ref="L156" si="142">H156+J156</f>
        <v>81.03</v>
      </c>
    </row>
    <row r="157" spans="1:12" x14ac:dyDescent="0.2">
      <c r="A157" s="4" t="s">
        <v>154</v>
      </c>
      <c r="B157" s="7" t="s">
        <v>1216</v>
      </c>
      <c r="C157" s="4">
        <v>7917874</v>
      </c>
      <c r="D157" s="4" t="s">
        <v>1665</v>
      </c>
      <c r="E157" s="4" t="s">
        <v>24</v>
      </c>
      <c r="F157" s="4" t="s">
        <v>9</v>
      </c>
      <c r="G157" s="4">
        <v>1</v>
      </c>
      <c r="H157" s="5">
        <v>37.979999999999997</v>
      </c>
      <c r="J157" s="3">
        <v>0</v>
      </c>
      <c r="K157" s="6">
        <f t="shared" ref="K157:K158" si="143">+I157+J157</f>
        <v>0</v>
      </c>
      <c r="L157" s="6">
        <f t="shared" ref="L157:L158" si="144">H157+J157</f>
        <v>37.979999999999997</v>
      </c>
    </row>
    <row r="158" spans="1:12" x14ac:dyDescent="0.2">
      <c r="A158" s="4" t="s">
        <v>154</v>
      </c>
      <c r="B158" s="7" t="s">
        <v>1667</v>
      </c>
      <c r="C158" s="4">
        <v>25768440</v>
      </c>
      <c r="D158" s="4" t="s">
        <v>1668</v>
      </c>
      <c r="E158" s="4" t="s">
        <v>38</v>
      </c>
      <c r="F158" s="4" t="s">
        <v>9</v>
      </c>
      <c r="G158" s="4">
        <v>1</v>
      </c>
      <c r="H158" s="5">
        <v>10.95</v>
      </c>
      <c r="J158" s="3">
        <v>0</v>
      </c>
      <c r="K158" s="6">
        <f t="shared" si="143"/>
        <v>0</v>
      </c>
      <c r="L158" s="6">
        <f t="shared" si="144"/>
        <v>10.95</v>
      </c>
    </row>
    <row r="159" spans="1:12" x14ac:dyDescent="0.2">
      <c r="A159" s="4" t="s">
        <v>154</v>
      </c>
      <c r="B159" s="7" t="s">
        <v>3045</v>
      </c>
      <c r="C159" s="4">
        <v>12299329</v>
      </c>
      <c r="D159" s="4" t="s">
        <v>1669</v>
      </c>
      <c r="E159" s="4" t="s">
        <v>15</v>
      </c>
      <c r="F159" s="4" t="s">
        <v>16</v>
      </c>
      <c r="G159" s="4">
        <v>2</v>
      </c>
      <c r="H159" s="5">
        <v>9.48</v>
      </c>
      <c r="J159" s="3">
        <v>0</v>
      </c>
      <c r="K159" s="6">
        <f t="shared" ref="K159:K160" si="145">+I159+J159</f>
        <v>0</v>
      </c>
      <c r="L159" s="6">
        <f t="shared" ref="L159:L160" si="146">H159+J159</f>
        <v>9.48</v>
      </c>
    </row>
    <row r="160" spans="1:12" x14ac:dyDescent="0.2">
      <c r="A160" s="4" t="s">
        <v>154</v>
      </c>
      <c r="B160" s="7" t="s">
        <v>241</v>
      </c>
      <c r="C160" s="4">
        <v>12299329</v>
      </c>
      <c r="D160" s="4" t="s">
        <v>1669</v>
      </c>
      <c r="E160" s="4" t="s">
        <v>15</v>
      </c>
      <c r="F160" s="4" t="s">
        <v>16</v>
      </c>
      <c r="G160" s="4">
        <v>2</v>
      </c>
      <c r="H160" s="5">
        <v>350.27</v>
      </c>
      <c r="J160" s="3">
        <v>0</v>
      </c>
      <c r="K160" s="6">
        <f t="shared" si="145"/>
        <v>0</v>
      </c>
      <c r="L160" s="6">
        <f t="shared" si="146"/>
        <v>350.27</v>
      </c>
    </row>
    <row r="161" spans="1:12" x14ac:dyDescent="0.2">
      <c r="A161" s="4" t="s">
        <v>154</v>
      </c>
      <c r="B161" s="7" t="s">
        <v>242</v>
      </c>
      <c r="C161" s="4">
        <v>14912879</v>
      </c>
      <c r="D161" s="4" t="s">
        <v>1670</v>
      </c>
      <c r="E161" s="4" t="s">
        <v>20</v>
      </c>
      <c r="F161" s="4" t="s">
        <v>18</v>
      </c>
      <c r="G161" s="4">
        <v>3</v>
      </c>
      <c r="H161" s="5">
        <v>0</v>
      </c>
      <c r="I161" s="5">
        <f>H161</f>
        <v>0</v>
      </c>
      <c r="J161" s="3">
        <v>-7567.4780000000001</v>
      </c>
      <c r="K161" s="6">
        <f t="shared" ref="K161:K162" si="147">+I161+J161</f>
        <v>-7567.4780000000001</v>
      </c>
      <c r="L161" s="6">
        <f t="shared" ref="L161:L162" si="148">H161+J161</f>
        <v>-7567.4780000000001</v>
      </c>
    </row>
    <row r="162" spans="1:12" x14ac:dyDescent="0.2">
      <c r="A162" s="4" t="s">
        <v>154</v>
      </c>
      <c r="B162" s="7" t="s">
        <v>243</v>
      </c>
      <c r="C162" s="4">
        <v>18344827</v>
      </c>
      <c r="D162" s="4" t="s">
        <v>1671</v>
      </c>
      <c r="E162" s="4" t="s">
        <v>6</v>
      </c>
      <c r="F162" s="4" t="s">
        <v>7</v>
      </c>
      <c r="G162" s="4">
        <v>3</v>
      </c>
      <c r="H162" s="5">
        <v>0</v>
      </c>
      <c r="I162" s="5">
        <f>H162</f>
        <v>0</v>
      </c>
      <c r="J162" s="3">
        <v>-2.1070000000000002</v>
      </c>
      <c r="K162" s="6">
        <f t="shared" si="147"/>
        <v>-2.1070000000000002</v>
      </c>
      <c r="L162" s="6">
        <f t="shared" si="148"/>
        <v>-2.1070000000000002</v>
      </c>
    </row>
    <row r="163" spans="1:12" x14ac:dyDescent="0.2">
      <c r="A163" s="4" t="s">
        <v>154</v>
      </c>
      <c r="B163" s="7" t="s">
        <v>2993</v>
      </c>
      <c r="C163" s="4">
        <v>15559802</v>
      </c>
      <c r="D163" s="4" t="s">
        <v>2992</v>
      </c>
      <c r="E163" s="4" t="s">
        <v>34</v>
      </c>
      <c r="F163" s="4" t="s">
        <v>35</v>
      </c>
      <c r="G163" s="4">
        <v>2</v>
      </c>
      <c r="H163" s="5">
        <v>73.260000000000005</v>
      </c>
      <c r="J163" s="3">
        <v>0</v>
      </c>
      <c r="K163" s="6">
        <f t="shared" ref="K163:K164" si="149">+I163+J163</f>
        <v>0</v>
      </c>
      <c r="L163" s="6">
        <f t="shared" ref="L163:L164" si="150">H163+J163</f>
        <v>73.260000000000005</v>
      </c>
    </row>
    <row r="164" spans="1:12" x14ac:dyDescent="0.2">
      <c r="A164" s="4" t="s">
        <v>154</v>
      </c>
      <c r="B164" s="7" t="s">
        <v>2991</v>
      </c>
      <c r="C164" s="4">
        <v>15559802</v>
      </c>
      <c r="D164" s="4" t="s">
        <v>2992</v>
      </c>
      <c r="E164" s="4" t="s">
        <v>34</v>
      </c>
      <c r="F164" s="4" t="s">
        <v>35</v>
      </c>
      <c r="G164" s="4">
        <v>2</v>
      </c>
      <c r="H164" s="5">
        <v>49.42</v>
      </c>
      <c r="J164" s="3">
        <v>0</v>
      </c>
      <c r="K164" s="6">
        <f t="shared" si="149"/>
        <v>0</v>
      </c>
      <c r="L164" s="6">
        <f t="shared" si="150"/>
        <v>49.42</v>
      </c>
    </row>
    <row r="165" spans="1:12" x14ac:dyDescent="0.2">
      <c r="A165" s="4" t="s">
        <v>154</v>
      </c>
      <c r="B165" s="7" t="s">
        <v>926</v>
      </c>
      <c r="C165" s="4">
        <v>17328791</v>
      </c>
      <c r="D165" s="4" t="s">
        <v>1674</v>
      </c>
      <c r="E165" s="4" t="s">
        <v>44</v>
      </c>
      <c r="F165" s="4" t="s">
        <v>7</v>
      </c>
      <c r="G165" s="4">
        <v>1</v>
      </c>
      <c r="H165" s="5">
        <v>88.29</v>
      </c>
      <c r="J165" s="3">
        <v>0</v>
      </c>
      <c r="K165" s="6">
        <f t="shared" ref="K165" si="151">+I165+J165</f>
        <v>0</v>
      </c>
      <c r="L165" s="6">
        <f t="shared" ref="L165" si="152">H165+J165</f>
        <v>88.29</v>
      </c>
    </row>
    <row r="166" spans="1:12" x14ac:dyDescent="0.2">
      <c r="A166" s="4" t="s">
        <v>154</v>
      </c>
      <c r="B166" s="7" t="s">
        <v>244</v>
      </c>
      <c r="C166" s="4">
        <v>16445882</v>
      </c>
      <c r="D166" s="4" t="s">
        <v>1676</v>
      </c>
      <c r="E166" s="4" t="s">
        <v>28</v>
      </c>
      <c r="F166" s="4" t="s">
        <v>16</v>
      </c>
      <c r="G166" s="4">
        <v>2</v>
      </c>
      <c r="H166" s="5">
        <v>67.47</v>
      </c>
      <c r="J166" s="3">
        <v>0</v>
      </c>
      <c r="K166" s="6">
        <f t="shared" ref="K166" si="153">+I166+J166</f>
        <v>0</v>
      </c>
      <c r="L166" s="6">
        <f t="shared" ref="L166" si="154">H166+J166</f>
        <v>67.47</v>
      </c>
    </row>
    <row r="167" spans="1:12" x14ac:dyDescent="0.2">
      <c r="A167" s="4" t="s">
        <v>154</v>
      </c>
      <c r="B167" s="7" t="s">
        <v>245</v>
      </c>
      <c r="C167" s="4">
        <v>6335836</v>
      </c>
      <c r="D167" s="4" t="s">
        <v>1677</v>
      </c>
      <c r="E167" s="4" t="s">
        <v>37</v>
      </c>
      <c r="F167" s="4" t="s">
        <v>9</v>
      </c>
      <c r="G167" s="4">
        <v>1</v>
      </c>
      <c r="H167" s="5">
        <v>16738.47</v>
      </c>
      <c r="J167" s="3">
        <v>0</v>
      </c>
      <c r="K167" s="6">
        <f t="shared" ref="K167:K171" si="155">+I167+J167</f>
        <v>0</v>
      </c>
      <c r="L167" s="6">
        <f t="shared" ref="L167:L171" si="156">H167+J167</f>
        <v>16738.47</v>
      </c>
    </row>
    <row r="168" spans="1:12" x14ac:dyDescent="0.2">
      <c r="A168" s="4" t="s">
        <v>154</v>
      </c>
      <c r="B168" s="7" t="s">
        <v>246</v>
      </c>
      <c r="C168" s="4">
        <v>16326058</v>
      </c>
      <c r="D168" s="4" t="s">
        <v>1678</v>
      </c>
      <c r="E168" s="4" t="s">
        <v>21</v>
      </c>
      <c r="F168" s="4" t="s">
        <v>22</v>
      </c>
      <c r="G168" s="4">
        <v>3</v>
      </c>
      <c r="H168" s="5">
        <v>0</v>
      </c>
      <c r="I168" s="5">
        <f t="shared" ref="I168:I171" si="157">H168</f>
        <v>0</v>
      </c>
      <c r="J168" s="3">
        <v>-14702.950999999999</v>
      </c>
      <c r="K168" s="6">
        <f t="shared" si="155"/>
        <v>-14702.950999999999</v>
      </c>
      <c r="L168" s="6">
        <f t="shared" si="156"/>
        <v>-14702.950999999999</v>
      </c>
    </row>
    <row r="169" spans="1:12" x14ac:dyDescent="0.2">
      <c r="A169" s="4" t="s">
        <v>154</v>
      </c>
      <c r="B169" s="7" t="s">
        <v>247</v>
      </c>
      <c r="C169" s="4">
        <v>16326058</v>
      </c>
      <c r="D169" s="4" t="s">
        <v>1678</v>
      </c>
      <c r="E169" s="4" t="s">
        <v>21</v>
      </c>
      <c r="F169" s="4" t="s">
        <v>22</v>
      </c>
      <c r="G169" s="4">
        <v>3</v>
      </c>
      <c r="H169" s="5">
        <v>0</v>
      </c>
      <c r="I169" s="5">
        <f t="shared" si="157"/>
        <v>0</v>
      </c>
      <c r="J169" s="3">
        <v>-41563.449999999997</v>
      </c>
      <c r="K169" s="6">
        <f t="shared" si="155"/>
        <v>-41563.449999999997</v>
      </c>
      <c r="L169" s="6">
        <f t="shared" si="156"/>
        <v>-41563.449999999997</v>
      </c>
    </row>
    <row r="170" spans="1:12" x14ac:dyDescent="0.2">
      <c r="A170" s="4" t="s">
        <v>154</v>
      </c>
      <c r="B170" s="7" t="s">
        <v>248</v>
      </c>
      <c r="C170" s="4">
        <v>16326058</v>
      </c>
      <c r="D170" s="4" t="s">
        <v>1678</v>
      </c>
      <c r="E170" s="4" t="s">
        <v>21</v>
      </c>
      <c r="F170" s="4" t="s">
        <v>22</v>
      </c>
      <c r="G170" s="4">
        <v>3</v>
      </c>
      <c r="H170" s="5">
        <v>0</v>
      </c>
      <c r="I170" s="5">
        <f t="shared" si="157"/>
        <v>0</v>
      </c>
      <c r="J170" s="3">
        <v>-2936.8229999999999</v>
      </c>
      <c r="K170" s="6">
        <f t="shared" si="155"/>
        <v>-2936.8229999999999</v>
      </c>
      <c r="L170" s="6">
        <f t="shared" si="156"/>
        <v>-2936.8229999999999</v>
      </c>
    </row>
    <row r="171" spans="1:12" x14ac:dyDescent="0.2">
      <c r="A171" s="4" t="s">
        <v>154</v>
      </c>
      <c r="B171" s="7" t="s">
        <v>249</v>
      </c>
      <c r="C171" s="4">
        <v>16326058</v>
      </c>
      <c r="D171" s="4" t="s">
        <v>1678</v>
      </c>
      <c r="E171" s="4" t="s">
        <v>21</v>
      </c>
      <c r="F171" s="4" t="s">
        <v>22</v>
      </c>
      <c r="G171" s="4">
        <v>3</v>
      </c>
      <c r="H171" s="5">
        <v>0</v>
      </c>
      <c r="I171" s="5">
        <f t="shared" si="157"/>
        <v>0</v>
      </c>
      <c r="J171" s="3">
        <v>-13314.405000000001</v>
      </c>
      <c r="K171" s="6">
        <f t="shared" si="155"/>
        <v>-13314.405000000001</v>
      </c>
      <c r="L171" s="6">
        <f t="shared" si="156"/>
        <v>-13314.405000000001</v>
      </c>
    </row>
    <row r="172" spans="1:12" x14ac:dyDescent="0.2">
      <c r="A172" s="4" t="s">
        <v>154</v>
      </c>
      <c r="B172" s="7" t="s">
        <v>1217</v>
      </c>
      <c r="C172" s="4">
        <v>11585799</v>
      </c>
      <c r="D172" s="4" t="s">
        <v>1679</v>
      </c>
      <c r="E172" s="4" t="s">
        <v>42</v>
      </c>
      <c r="F172" s="4" t="s">
        <v>7</v>
      </c>
      <c r="G172" s="4">
        <v>1</v>
      </c>
      <c r="H172" s="5">
        <v>34.46</v>
      </c>
      <c r="J172" s="3">
        <v>0</v>
      </c>
      <c r="K172" s="6">
        <f t="shared" ref="K172" si="158">+I172+J172</f>
        <v>0</v>
      </c>
      <c r="L172" s="6">
        <f t="shared" ref="L172" si="159">H172+J172</f>
        <v>34.46</v>
      </c>
    </row>
    <row r="173" spans="1:12" x14ac:dyDescent="0.2">
      <c r="A173" s="4" t="s">
        <v>154</v>
      </c>
      <c r="B173" s="7" t="s">
        <v>1218</v>
      </c>
      <c r="C173" s="4">
        <v>7688154</v>
      </c>
      <c r="D173" s="4" t="s">
        <v>1680</v>
      </c>
      <c r="E173" s="4" t="s">
        <v>30</v>
      </c>
      <c r="F173" s="4" t="s">
        <v>18</v>
      </c>
      <c r="G173" s="4">
        <v>1</v>
      </c>
      <c r="H173" s="5">
        <v>50.85</v>
      </c>
      <c r="J173" s="3">
        <v>0</v>
      </c>
      <c r="K173" s="6">
        <f t="shared" ref="K173" si="160">+I173+J173</f>
        <v>0</v>
      </c>
      <c r="L173" s="6">
        <f t="shared" ref="L173" si="161">H173+J173</f>
        <v>50.85</v>
      </c>
    </row>
    <row r="174" spans="1:12" x14ac:dyDescent="0.2">
      <c r="A174" s="4" t="s">
        <v>154</v>
      </c>
      <c r="B174" s="7" t="s">
        <v>1047</v>
      </c>
      <c r="C174" s="4">
        <v>26945562</v>
      </c>
      <c r="D174" s="4" t="s">
        <v>1681</v>
      </c>
      <c r="E174" s="4" t="s">
        <v>44</v>
      </c>
      <c r="F174" s="4" t="s">
        <v>7</v>
      </c>
      <c r="G174" s="4">
        <v>1</v>
      </c>
      <c r="H174" s="5">
        <v>16.170000000000002</v>
      </c>
      <c r="J174" s="3">
        <v>0</v>
      </c>
      <c r="K174" s="6">
        <f t="shared" ref="K174" si="162">+I174+J174</f>
        <v>0</v>
      </c>
      <c r="L174" s="6">
        <f t="shared" ref="L174" si="163">H174+J174</f>
        <v>16.170000000000002</v>
      </c>
    </row>
    <row r="175" spans="1:12" x14ac:dyDescent="0.2">
      <c r="A175" s="4" t="s">
        <v>154</v>
      </c>
      <c r="B175" s="7" t="s">
        <v>1220</v>
      </c>
      <c r="C175" s="4">
        <v>15739625</v>
      </c>
      <c r="D175" s="4" t="s">
        <v>1682</v>
      </c>
      <c r="E175" s="4" t="s">
        <v>76</v>
      </c>
      <c r="F175" s="4" t="s">
        <v>35</v>
      </c>
      <c r="G175" s="4">
        <v>1</v>
      </c>
      <c r="H175" s="5">
        <v>11.33</v>
      </c>
      <c r="J175" s="3">
        <v>0</v>
      </c>
      <c r="K175" s="6">
        <f t="shared" ref="K175:K176" si="164">+I175+J175</f>
        <v>0</v>
      </c>
      <c r="L175" s="6">
        <f t="shared" ref="L175:L176" si="165">H175+J175</f>
        <v>11.33</v>
      </c>
    </row>
    <row r="176" spans="1:12" x14ac:dyDescent="0.2">
      <c r="A176" s="4" t="s">
        <v>154</v>
      </c>
      <c r="B176" s="7" t="s">
        <v>1219</v>
      </c>
      <c r="C176" s="4">
        <v>15739625</v>
      </c>
      <c r="D176" s="4" t="s">
        <v>1682</v>
      </c>
      <c r="E176" s="4" t="s">
        <v>76</v>
      </c>
      <c r="F176" s="4" t="s">
        <v>35</v>
      </c>
      <c r="G176" s="4">
        <v>1</v>
      </c>
      <c r="H176" s="5">
        <v>11.33</v>
      </c>
      <c r="J176" s="3">
        <v>0</v>
      </c>
      <c r="K176" s="6">
        <f t="shared" si="164"/>
        <v>0</v>
      </c>
      <c r="L176" s="6">
        <f t="shared" si="165"/>
        <v>11.33</v>
      </c>
    </row>
    <row r="177" spans="1:12" x14ac:dyDescent="0.2">
      <c r="A177" s="4" t="s">
        <v>154</v>
      </c>
      <c r="B177" s="7" t="s">
        <v>250</v>
      </c>
      <c r="C177" s="4">
        <v>19962596</v>
      </c>
      <c r="D177" s="4" t="s">
        <v>1683</v>
      </c>
      <c r="E177" s="4" t="s">
        <v>21</v>
      </c>
      <c r="F177" s="4" t="s">
        <v>22</v>
      </c>
      <c r="G177" s="4">
        <v>3</v>
      </c>
      <c r="H177" s="5">
        <v>0</v>
      </c>
      <c r="I177" s="5">
        <f>H177</f>
        <v>0</v>
      </c>
      <c r="J177" s="3">
        <v>-93827.592999999993</v>
      </c>
      <c r="K177" s="6">
        <f t="shared" ref="K177" si="166">+I177+J177</f>
        <v>-93827.592999999993</v>
      </c>
      <c r="L177" s="6">
        <f t="shared" ref="L177" si="167">H177+J177</f>
        <v>-93827.592999999993</v>
      </c>
    </row>
    <row r="178" spans="1:12" x14ac:dyDescent="0.2">
      <c r="A178" s="4" t="s">
        <v>154</v>
      </c>
      <c r="B178" s="7" t="s">
        <v>2819</v>
      </c>
      <c r="C178" s="4">
        <v>11719388</v>
      </c>
      <c r="D178" s="4" t="s">
        <v>2818</v>
      </c>
      <c r="E178" s="4" t="s">
        <v>6</v>
      </c>
      <c r="F178" s="4" t="s">
        <v>7</v>
      </c>
      <c r="G178" s="4">
        <v>1</v>
      </c>
      <c r="H178" s="5">
        <v>25.12</v>
      </c>
      <c r="J178" s="3">
        <v>0</v>
      </c>
      <c r="K178" s="6">
        <f t="shared" ref="K178" si="168">+I178+J178</f>
        <v>0</v>
      </c>
      <c r="L178" s="6">
        <f t="shared" ref="L178" si="169">H178+J178</f>
        <v>25.12</v>
      </c>
    </row>
    <row r="179" spans="1:12" x14ac:dyDescent="0.2">
      <c r="A179" s="4" t="s">
        <v>154</v>
      </c>
      <c r="B179" s="7" t="s">
        <v>1221</v>
      </c>
      <c r="C179" s="4">
        <v>14956339</v>
      </c>
      <c r="D179" s="4" t="s">
        <v>1684</v>
      </c>
      <c r="E179" s="4" t="s">
        <v>6</v>
      </c>
      <c r="F179" s="4" t="s">
        <v>7</v>
      </c>
      <c r="G179" s="4">
        <v>1</v>
      </c>
      <c r="H179" s="5">
        <v>37.979999999999997</v>
      </c>
      <c r="J179" s="3">
        <v>0</v>
      </c>
      <c r="K179" s="6">
        <f t="shared" ref="K179" si="170">+I179+J179</f>
        <v>0</v>
      </c>
      <c r="L179" s="6">
        <f t="shared" ref="L179" si="171">H179+J179</f>
        <v>37.979999999999997</v>
      </c>
    </row>
    <row r="180" spans="1:12" x14ac:dyDescent="0.2">
      <c r="A180" s="4" t="s">
        <v>154</v>
      </c>
      <c r="B180" s="7" t="s">
        <v>1048</v>
      </c>
      <c r="C180" s="4">
        <v>18325014</v>
      </c>
      <c r="D180" s="4" t="s">
        <v>1685</v>
      </c>
      <c r="E180" s="4" t="s">
        <v>15</v>
      </c>
      <c r="F180" s="4" t="s">
        <v>16</v>
      </c>
      <c r="G180" s="4">
        <v>1</v>
      </c>
      <c r="H180" s="5">
        <v>26.31</v>
      </c>
      <c r="J180" s="3">
        <v>0</v>
      </c>
      <c r="K180" s="6">
        <f t="shared" ref="K180:K181" si="172">+I180+J180</f>
        <v>0</v>
      </c>
      <c r="L180" s="6">
        <f t="shared" ref="L180:L181" si="173">H180+J180</f>
        <v>26.31</v>
      </c>
    </row>
    <row r="181" spans="1:12" x14ac:dyDescent="0.2">
      <c r="A181" s="4" t="s">
        <v>154</v>
      </c>
      <c r="B181" s="7" t="s">
        <v>251</v>
      </c>
      <c r="C181" s="4">
        <v>18325014</v>
      </c>
      <c r="D181" s="4" t="s">
        <v>1685</v>
      </c>
      <c r="E181" s="4" t="s">
        <v>15</v>
      </c>
      <c r="F181" s="4" t="s">
        <v>16</v>
      </c>
      <c r="G181" s="4">
        <v>1</v>
      </c>
      <c r="H181" s="5">
        <v>-4406.8</v>
      </c>
      <c r="J181" s="3">
        <v>0</v>
      </c>
      <c r="K181" s="6">
        <f t="shared" si="172"/>
        <v>0</v>
      </c>
      <c r="L181" s="6">
        <f t="shared" si="173"/>
        <v>-4406.8</v>
      </c>
    </row>
    <row r="182" spans="1:12" x14ac:dyDescent="0.2">
      <c r="A182" s="4" t="s">
        <v>154</v>
      </c>
      <c r="B182" s="7" t="s">
        <v>927</v>
      </c>
      <c r="C182" s="4">
        <v>19993594</v>
      </c>
      <c r="D182" s="4" t="s">
        <v>1687</v>
      </c>
      <c r="E182" s="4" t="s">
        <v>31</v>
      </c>
      <c r="F182" s="4" t="s">
        <v>22</v>
      </c>
      <c r="G182" s="4">
        <v>1</v>
      </c>
      <c r="H182" s="5">
        <v>85.62</v>
      </c>
      <c r="J182" s="3">
        <v>0</v>
      </c>
      <c r="K182" s="6">
        <f t="shared" ref="K182" si="174">+I182+J182</f>
        <v>0</v>
      </c>
      <c r="L182" s="6">
        <f t="shared" ref="L182" si="175">H182+J182</f>
        <v>85.62</v>
      </c>
    </row>
    <row r="183" spans="1:12" x14ac:dyDescent="0.2">
      <c r="A183" s="4" t="s">
        <v>154</v>
      </c>
      <c r="B183" s="7" t="s">
        <v>1690</v>
      </c>
      <c r="C183" s="4">
        <v>1484117</v>
      </c>
      <c r="D183" s="4" t="s">
        <v>1689</v>
      </c>
      <c r="E183" s="4" t="s">
        <v>13</v>
      </c>
      <c r="F183" s="4" t="s">
        <v>14</v>
      </c>
      <c r="G183" s="4">
        <v>1</v>
      </c>
      <c r="H183" s="5">
        <v>15.25</v>
      </c>
      <c r="J183" s="3">
        <v>0</v>
      </c>
      <c r="K183" s="6">
        <f t="shared" ref="K183" si="176">+I183+J183</f>
        <v>0</v>
      </c>
      <c r="L183" s="6">
        <f t="shared" ref="L183" si="177">H183+J183</f>
        <v>15.25</v>
      </c>
    </row>
    <row r="184" spans="1:12" x14ac:dyDescent="0.2">
      <c r="A184" s="4" t="s">
        <v>154</v>
      </c>
      <c r="B184" s="7" t="s">
        <v>1223</v>
      </c>
      <c r="C184" s="4">
        <v>9961159</v>
      </c>
      <c r="D184" s="4" t="s">
        <v>1691</v>
      </c>
      <c r="E184" s="4" t="s">
        <v>34</v>
      </c>
      <c r="F184" s="4" t="s">
        <v>35</v>
      </c>
      <c r="G184" s="4">
        <v>1</v>
      </c>
      <c r="H184" s="5">
        <v>30.28</v>
      </c>
      <c r="J184" s="3">
        <v>0</v>
      </c>
      <c r="K184" s="6">
        <f t="shared" ref="K184:K185" si="178">+I184+J184</f>
        <v>0</v>
      </c>
      <c r="L184" s="6">
        <f t="shared" ref="L184:L185" si="179">H184+J184</f>
        <v>30.28</v>
      </c>
    </row>
    <row r="185" spans="1:12" x14ac:dyDescent="0.2">
      <c r="A185" s="4" t="s">
        <v>154</v>
      </c>
      <c r="B185" s="7" t="s">
        <v>1222</v>
      </c>
      <c r="C185" s="4">
        <v>9961159</v>
      </c>
      <c r="D185" s="4" t="s">
        <v>1691</v>
      </c>
      <c r="E185" s="4" t="s">
        <v>34</v>
      </c>
      <c r="F185" s="4" t="s">
        <v>35</v>
      </c>
      <c r="G185" s="4">
        <v>1</v>
      </c>
      <c r="H185" s="5">
        <v>30.28</v>
      </c>
      <c r="J185" s="3">
        <v>0</v>
      </c>
      <c r="K185" s="6">
        <f t="shared" si="178"/>
        <v>0</v>
      </c>
      <c r="L185" s="6">
        <f t="shared" si="179"/>
        <v>30.28</v>
      </c>
    </row>
    <row r="186" spans="1:12" x14ac:dyDescent="0.2">
      <c r="A186" s="4" t="s">
        <v>154</v>
      </c>
      <c r="B186" s="7" t="s">
        <v>1049</v>
      </c>
      <c r="C186" s="4">
        <v>7060473</v>
      </c>
      <c r="D186" s="4" t="s">
        <v>1692</v>
      </c>
      <c r="E186" s="4" t="s">
        <v>41</v>
      </c>
      <c r="F186" s="4" t="s">
        <v>35</v>
      </c>
      <c r="G186" s="4">
        <v>1</v>
      </c>
      <c r="H186" s="5">
        <v>10.39</v>
      </c>
      <c r="J186" s="3">
        <v>0</v>
      </c>
      <c r="K186" s="6">
        <f t="shared" ref="K186" si="180">+I186+J186</f>
        <v>0</v>
      </c>
      <c r="L186" s="6">
        <f t="shared" ref="L186" si="181">H186+J186</f>
        <v>10.39</v>
      </c>
    </row>
    <row r="187" spans="1:12" x14ac:dyDescent="0.2">
      <c r="A187" s="4" t="s">
        <v>154</v>
      </c>
      <c r="B187" s="7" t="s">
        <v>928</v>
      </c>
      <c r="C187" s="4">
        <v>24710018</v>
      </c>
      <c r="D187" s="4" t="s">
        <v>1693</v>
      </c>
      <c r="E187" s="4" t="s">
        <v>20</v>
      </c>
      <c r="F187" s="4" t="s">
        <v>18</v>
      </c>
      <c r="G187" s="4">
        <v>2</v>
      </c>
      <c r="H187" s="5">
        <v>84.59</v>
      </c>
      <c r="J187" s="3">
        <v>0</v>
      </c>
      <c r="K187" s="6">
        <f t="shared" ref="K187:K188" si="182">+I187+J187</f>
        <v>0</v>
      </c>
      <c r="L187" s="6">
        <f t="shared" ref="L187:L188" si="183">H187+J187</f>
        <v>84.59</v>
      </c>
    </row>
    <row r="188" spans="1:12" x14ac:dyDescent="0.2">
      <c r="A188" s="4" t="s">
        <v>154</v>
      </c>
      <c r="B188" s="7" t="s">
        <v>1224</v>
      </c>
      <c r="C188" s="4">
        <v>19743879</v>
      </c>
      <c r="D188" s="4" t="s">
        <v>1694</v>
      </c>
      <c r="E188" s="4" t="s">
        <v>20</v>
      </c>
      <c r="F188" s="4" t="s">
        <v>18</v>
      </c>
      <c r="G188" s="4">
        <v>1</v>
      </c>
      <c r="H188" s="5">
        <v>50.85</v>
      </c>
      <c r="J188" s="3">
        <v>0</v>
      </c>
      <c r="K188" s="6">
        <f t="shared" si="182"/>
        <v>0</v>
      </c>
      <c r="L188" s="6">
        <f t="shared" si="183"/>
        <v>50.85</v>
      </c>
    </row>
    <row r="189" spans="1:12" x14ac:dyDescent="0.2">
      <c r="A189" s="4" t="s">
        <v>154</v>
      </c>
      <c r="B189" s="7" t="s">
        <v>252</v>
      </c>
      <c r="C189" s="4">
        <v>18519370</v>
      </c>
      <c r="D189" s="4" t="s">
        <v>1695</v>
      </c>
      <c r="E189" s="4" t="s">
        <v>15</v>
      </c>
      <c r="F189" s="4" t="s">
        <v>16</v>
      </c>
      <c r="G189" s="4">
        <v>3</v>
      </c>
      <c r="H189" s="5">
        <v>0</v>
      </c>
      <c r="I189" s="5">
        <f>H189</f>
        <v>0</v>
      </c>
      <c r="J189" s="3">
        <v>-40986.493999999999</v>
      </c>
      <c r="K189" s="6">
        <f t="shared" ref="K189:K190" si="184">+I189+J189</f>
        <v>-40986.493999999999</v>
      </c>
      <c r="L189" s="6">
        <f t="shared" ref="L189:L190" si="185">H189+J189</f>
        <v>-40986.493999999999</v>
      </c>
    </row>
    <row r="190" spans="1:12" x14ac:dyDescent="0.2">
      <c r="A190" s="4" t="s">
        <v>154</v>
      </c>
      <c r="B190" s="7" t="s">
        <v>253</v>
      </c>
      <c r="C190" s="4">
        <v>18519370</v>
      </c>
      <c r="D190" s="4" t="s">
        <v>1695</v>
      </c>
      <c r="E190" s="4" t="s">
        <v>15</v>
      </c>
      <c r="F190" s="4" t="s">
        <v>16</v>
      </c>
      <c r="G190" s="4">
        <v>3</v>
      </c>
      <c r="H190" s="5">
        <v>0</v>
      </c>
      <c r="I190" s="5">
        <f>H190</f>
        <v>0</v>
      </c>
      <c r="J190" s="3">
        <v>-62238.553</v>
      </c>
      <c r="K190" s="6">
        <f t="shared" si="184"/>
        <v>-62238.553</v>
      </c>
      <c r="L190" s="6">
        <f t="shared" si="185"/>
        <v>-62238.553</v>
      </c>
    </row>
    <row r="191" spans="1:12" x14ac:dyDescent="0.2">
      <c r="A191" s="4" t="s">
        <v>154</v>
      </c>
      <c r="B191" s="7" t="s">
        <v>1696</v>
      </c>
      <c r="C191" s="4">
        <v>26946187</v>
      </c>
      <c r="D191" s="4" t="s">
        <v>1697</v>
      </c>
      <c r="E191" s="4" t="s">
        <v>8</v>
      </c>
      <c r="F191" s="4" t="s">
        <v>9</v>
      </c>
      <c r="G191" s="4">
        <v>1</v>
      </c>
      <c r="H191" s="5">
        <v>52.78</v>
      </c>
      <c r="J191" s="3">
        <v>0</v>
      </c>
      <c r="K191" s="6">
        <f t="shared" ref="K191" si="186">+I191+J191</f>
        <v>0</v>
      </c>
      <c r="L191" s="6">
        <f t="shared" ref="L191" si="187">H191+J191</f>
        <v>52.78</v>
      </c>
    </row>
    <row r="192" spans="1:12" x14ac:dyDescent="0.2">
      <c r="A192" s="4" t="s">
        <v>154</v>
      </c>
      <c r="B192" s="7" t="s">
        <v>1225</v>
      </c>
      <c r="C192" s="4">
        <v>16087928</v>
      </c>
      <c r="D192" s="4" t="s">
        <v>1698</v>
      </c>
      <c r="E192" s="4" t="s">
        <v>6</v>
      </c>
      <c r="F192" s="4" t="s">
        <v>7</v>
      </c>
      <c r="G192" s="4">
        <v>1</v>
      </c>
      <c r="H192" s="5">
        <v>28.25</v>
      </c>
      <c r="J192" s="3">
        <v>0</v>
      </c>
      <c r="K192" s="6">
        <f t="shared" ref="K192" si="188">+I192+J192</f>
        <v>0</v>
      </c>
      <c r="L192" s="6">
        <f t="shared" ref="L192" si="189">H192+J192</f>
        <v>28.25</v>
      </c>
    </row>
    <row r="193" spans="1:12" x14ac:dyDescent="0.2">
      <c r="A193" s="4" t="s">
        <v>154</v>
      </c>
      <c r="B193" s="7" t="s">
        <v>1226</v>
      </c>
      <c r="C193" s="4">
        <v>16086162</v>
      </c>
      <c r="D193" s="4" t="s">
        <v>1699</v>
      </c>
      <c r="E193" s="4" t="s">
        <v>10</v>
      </c>
      <c r="F193" s="4" t="s">
        <v>7</v>
      </c>
      <c r="G193" s="4">
        <v>2</v>
      </c>
      <c r="H193" s="5">
        <v>22.66</v>
      </c>
      <c r="J193" s="3">
        <v>0</v>
      </c>
      <c r="K193" s="6">
        <f t="shared" ref="K193" si="190">+I193+J193</f>
        <v>0</v>
      </c>
      <c r="L193" s="6">
        <f t="shared" ref="L193" si="191">H193+J193</f>
        <v>22.66</v>
      </c>
    </row>
    <row r="194" spans="1:12" x14ac:dyDescent="0.2">
      <c r="A194" s="4" t="s">
        <v>154</v>
      </c>
      <c r="B194" s="7" t="s">
        <v>254</v>
      </c>
      <c r="C194" s="4">
        <v>18537451</v>
      </c>
      <c r="D194" s="4" t="s">
        <v>1700</v>
      </c>
      <c r="E194" s="4" t="s">
        <v>6</v>
      </c>
      <c r="F194" s="4" t="s">
        <v>7</v>
      </c>
      <c r="G194" s="4">
        <v>3</v>
      </c>
      <c r="H194" s="5">
        <v>0</v>
      </c>
      <c r="I194" s="5">
        <f t="shared" ref="I194" si="192">H194</f>
        <v>0</v>
      </c>
      <c r="J194" s="3">
        <v>-73.444999999999993</v>
      </c>
      <c r="K194" s="6">
        <f t="shared" ref="K194:K195" si="193">+I194+J194</f>
        <v>-73.444999999999993</v>
      </c>
      <c r="L194" s="6">
        <f t="shared" ref="L194:L195" si="194">H194+J194</f>
        <v>-73.444999999999993</v>
      </c>
    </row>
    <row r="195" spans="1:12" x14ac:dyDescent="0.2">
      <c r="A195" s="4" t="s">
        <v>154</v>
      </c>
      <c r="B195" s="7" t="s">
        <v>255</v>
      </c>
      <c r="C195" s="4">
        <v>7570373</v>
      </c>
      <c r="D195" s="4" t="s">
        <v>1701</v>
      </c>
      <c r="E195" s="4" t="s">
        <v>34</v>
      </c>
      <c r="F195" s="4" t="s">
        <v>35</v>
      </c>
      <c r="G195" s="4">
        <v>2</v>
      </c>
      <c r="H195" s="5">
        <v>224.29</v>
      </c>
      <c r="J195" s="3">
        <v>0</v>
      </c>
      <c r="K195" s="6">
        <f t="shared" si="193"/>
        <v>0</v>
      </c>
      <c r="L195" s="6">
        <f t="shared" si="194"/>
        <v>224.29</v>
      </c>
    </row>
    <row r="196" spans="1:12" x14ac:dyDescent="0.2">
      <c r="A196" s="4" t="s">
        <v>154</v>
      </c>
      <c r="B196" s="7" t="s">
        <v>256</v>
      </c>
      <c r="C196" s="4">
        <v>16805786</v>
      </c>
      <c r="D196" s="4" t="s">
        <v>1702</v>
      </c>
      <c r="E196" s="4" t="s">
        <v>21</v>
      </c>
      <c r="F196" s="4" t="s">
        <v>22</v>
      </c>
      <c r="G196" s="4">
        <v>1</v>
      </c>
      <c r="H196" s="5">
        <v>736.79</v>
      </c>
      <c r="J196" s="3">
        <v>0</v>
      </c>
      <c r="K196" s="6">
        <f t="shared" ref="K196" si="195">+I196+J196</f>
        <v>0</v>
      </c>
      <c r="L196" s="6">
        <f t="shared" ref="L196" si="196">H196+J196</f>
        <v>736.79</v>
      </c>
    </row>
    <row r="197" spans="1:12" x14ac:dyDescent="0.2">
      <c r="A197" s="4" t="s">
        <v>154</v>
      </c>
      <c r="B197" s="7" t="s">
        <v>1704</v>
      </c>
      <c r="C197" s="4">
        <v>14399219</v>
      </c>
      <c r="D197" s="4" t="s">
        <v>1705</v>
      </c>
      <c r="E197" s="4" t="s">
        <v>37</v>
      </c>
      <c r="F197" s="4" t="s">
        <v>9</v>
      </c>
      <c r="G197" s="4">
        <v>1</v>
      </c>
      <c r="H197" s="5">
        <v>54.74</v>
      </c>
      <c r="J197" s="3">
        <v>0</v>
      </c>
      <c r="K197" s="6">
        <f t="shared" ref="K197" si="197">+I197+J197</f>
        <v>0</v>
      </c>
      <c r="L197" s="6">
        <f t="shared" ref="L197" si="198">H197+J197</f>
        <v>54.74</v>
      </c>
    </row>
    <row r="198" spans="1:12" x14ac:dyDescent="0.2">
      <c r="A198" s="4" t="s">
        <v>154</v>
      </c>
      <c r="B198" s="7" t="s">
        <v>1227</v>
      </c>
      <c r="C198" s="4">
        <v>17789570</v>
      </c>
      <c r="D198" s="4" t="s">
        <v>1706</v>
      </c>
      <c r="E198" s="4" t="s">
        <v>21</v>
      </c>
      <c r="F198" s="4" t="s">
        <v>22</v>
      </c>
      <c r="G198" s="4">
        <v>2</v>
      </c>
      <c r="H198" s="5">
        <v>41.57</v>
      </c>
      <c r="J198" s="3">
        <v>0</v>
      </c>
      <c r="K198" s="6">
        <f t="shared" ref="K198" si="199">+I198+J198</f>
        <v>0</v>
      </c>
      <c r="L198" s="6">
        <f t="shared" ref="L198" si="200">H198+J198</f>
        <v>41.57</v>
      </c>
    </row>
    <row r="199" spans="1:12" x14ac:dyDescent="0.2">
      <c r="A199" s="4" t="s">
        <v>154</v>
      </c>
      <c r="B199" s="7" t="s">
        <v>2821</v>
      </c>
      <c r="C199" s="4">
        <v>25343417</v>
      </c>
      <c r="D199" s="4" t="s">
        <v>2820</v>
      </c>
      <c r="E199" s="4" t="s">
        <v>26</v>
      </c>
      <c r="F199" s="4" t="s">
        <v>9</v>
      </c>
      <c r="G199" s="4">
        <v>2</v>
      </c>
      <c r="H199" s="5">
        <v>12.87</v>
      </c>
      <c r="J199" s="3">
        <v>0</v>
      </c>
      <c r="K199" s="6">
        <f t="shared" ref="K199:K200" si="201">+I199+J199</f>
        <v>0</v>
      </c>
      <c r="L199" s="6">
        <f t="shared" ref="L199:L200" si="202">H199+J199</f>
        <v>12.87</v>
      </c>
    </row>
    <row r="200" spans="1:12" x14ac:dyDescent="0.2">
      <c r="A200" s="4" t="s">
        <v>154</v>
      </c>
      <c r="B200" s="7" t="s">
        <v>901</v>
      </c>
      <c r="C200" s="4">
        <v>15650836</v>
      </c>
      <c r="D200" s="4" t="s">
        <v>1707</v>
      </c>
      <c r="E200" s="4" t="s">
        <v>23</v>
      </c>
      <c r="F200" s="4" t="s">
        <v>9</v>
      </c>
      <c r="G200" s="4">
        <v>3</v>
      </c>
      <c r="H200" s="5">
        <v>0</v>
      </c>
      <c r="I200" s="5">
        <f>H200</f>
        <v>0</v>
      </c>
      <c r="J200" s="3">
        <v>-33989.042000000001</v>
      </c>
      <c r="K200" s="6">
        <f t="shared" si="201"/>
        <v>-33989.042000000001</v>
      </c>
      <c r="L200" s="6">
        <f t="shared" si="202"/>
        <v>-33989.042000000001</v>
      </c>
    </row>
    <row r="201" spans="1:12" x14ac:dyDescent="0.2">
      <c r="A201" s="4" t="s">
        <v>154</v>
      </c>
      <c r="B201" s="7" t="s">
        <v>257</v>
      </c>
      <c r="C201" s="4">
        <v>5032671</v>
      </c>
      <c r="D201" s="4" t="s">
        <v>1709</v>
      </c>
      <c r="E201" s="4" t="s">
        <v>28</v>
      </c>
      <c r="F201" s="4" t="s">
        <v>16</v>
      </c>
      <c r="G201" s="4">
        <v>2</v>
      </c>
      <c r="H201" s="5">
        <v>0.55000000000000004</v>
      </c>
      <c r="J201" s="3">
        <v>0</v>
      </c>
      <c r="K201" s="6">
        <f t="shared" ref="K201:K204" si="203">+I201+J201</f>
        <v>0</v>
      </c>
      <c r="L201" s="6">
        <f t="shared" ref="L201:L204" si="204">H201+J201</f>
        <v>0.55000000000000004</v>
      </c>
    </row>
    <row r="202" spans="1:12" x14ac:dyDescent="0.2">
      <c r="A202" s="4" t="s">
        <v>154</v>
      </c>
      <c r="B202" s="7" t="s">
        <v>258</v>
      </c>
      <c r="C202" s="4">
        <v>8897308</v>
      </c>
      <c r="D202" s="4" t="s">
        <v>1710</v>
      </c>
      <c r="E202" s="4" t="s">
        <v>38</v>
      </c>
      <c r="F202" s="4" t="s">
        <v>9</v>
      </c>
      <c r="G202" s="4">
        <v>1</v>
      </c>
      <c r="H202" s="5">
        <v>6854.93</v>
      </c>
      <c r="J202" s="3">
        <v>0</v>
      </c>
      <c r="K202" s="6">
        <f t="shared" si="203"/>
        <v>0</v>
      </c>
      <c r="L202" s="6">
        <f t="shared" si="204"/>
        <v>6854.93</v>
      </c>
    </row>
    <row r="203" spans="1:12" x14ac:dyDescent="0.2">
      <c r="A203" s="4" t="s">
        <v>154</v>
      </c>
      <c r="B203" s="7" t="s">
        <v>1711</v>
      </c>
      <c r="C203" s="4">
        <v>8897308</v>
      </c>
      <c r="D203" s="4" t="s">
        <v>1710</v>
      </c>
      <c r="E203" s="4" t="s">
        <v>38</v>
      </c>
      <c r="F203" s="4" t="s">
        <v>9</v>
      </c>
      <c r="G203" s="4">
        <v>1</v>
      </c>
      <c r="H203" s="5">
        <v>37.71</v>
      </c>
      <c r="J203" s="3">
        <v>0</v>
      </c>
      <c r="K203" s="6">
        <f t="shared" si="203"/>
        <v>0</v>
      </c>
      <c r="L203" s="6">
        <f t="shared" si="204"/>
        <v>37.71</v>
      </c>
    </row>
    <row r="204" spans="1:12" x14ac:dyDescent="0.2">
      <c r="A204" s="4" t="s">
        <v>154</v>
      </c>
      <c r="B204" s="7" t="s">
        <v>259</v>
      </c>
      <c r="C204" s="4">
        <v>14372370</v>
      </c>
      <c r="D204" s="4" t="s">
        <v>1712</v>
      </c>
      <c r="E204" s="4" t="s">
        <v>23</v>
      </c>
      <c r="F204" s="4" t="s">
        <v>9</v>
      </c>
      <c r="G204" s="4">
        <v>3</v>
      </c>
      <c r="H204" s="5">
        <v>0</v>
      </c>
      <c r="I204" s="5">
        <f>H204</f>
        <v>0</v>
      </c>
      <c r="J204" s="3">
        <v>-2955.299</v>
      </c>
      <c r="K204" s="6">
        <f t="shared" si="203"/>
        <v>-2955.299</v>
      </c>
      <c r="L204" s="6">
        <f t="shared" si="204"/>
        <v>-2955.299</v>
      </c>
    </row>
    <row r="205" spans="1:12" x14ac:dyDescent="0.2">
      <c r="A205" s="4" t="s">
        <v>154</v>
      </c>
      <c r="B205" s="7" t="s">
        <v>260</v>
      </c>
      <c r="C205" s="4">
        <v>9882237</v>
      </c>
      <c r="D205" s="4" t="s">
        <v>1714</v>
      </c>
      <c r="E205" s="4" t="s">
        <v>10</v>
      </c>
      <c r="F205" s="4" t="s">
        <v>7</v>
      </c>
      <c r="G205" s="4">
        <v>3</v>
      </c>
      <c r="H205" s="5">
        <v>0</v>
      </c>
      <c r="I205" s="5">
        <f>H205</f>
        <v>0</v>
      </c>
      <c r="J205" s="3">
        <v>-55304.28</v>
      </c>
      <c r="K205" s="6">
        <f t="shared" ref="K205:K208" si="205">+I205+J205</f>
        <v>-55304.28</v>
      </c>
      <c r="L205" s="6">
        <f t="shared" ref="L205:L208" si="206">H205+J205</f>
        <v>-55304.28</v>
      </c>
    </row>
    <row r="206" spans="1:12" x14ac:dyDescent="0.2">
      <c r="A206" s="4" t="s">
        <v>154</v>
      </c>
      <c r="B206" s="7" t="s">
        <v>2822</v>
      </c>
      <c r="C206" s="4">
        <v>23012943</v>
      </c>
      <c r="D206" s="4" t="s">
        <v>2823</v>
      </c>
      <c r="E206" s="4" t="s">
        <v>11</v>
      </c>
      <c r="F206" s="4" t="s">
        <v>12</v>
      </c>
      <c r="G206" s="4">
        <v>3</v>
      </c>
      <c r="H206" s="5">
        <v>0</v>
      </c>
      <c r="I206" s="5">
        <f>H206</f>
        <v>0</v>
      </c>
      <c r="J206" s="3">
        <v>-2374.3519999999999</v>
      </c>
      <c r="K206" s="6">
        <f t="shared" si="205"/>
        <v>-2374.3519999999999</v>
      </c>
      <c r="L206" s="6">
        <f t="shared" si="206"/>
        <v>-2374.3519999999999</v>
      </c>
    </row>
    <row r="207" spans="1:12" x14ac:dyDescent="0.2">
      <c r="A207" s="4" t="s">
        <v>154</v>
      </c>
      <c r="B207" s="7" t="s">
        <v>262</v>
      </c>
      <c r="C207" s="4">
        <v>6691619</v>
      </c>
      <c r="D207" s="4" t="s">
        <v>1715</v>
      </c>
      <c r="E207" s="4" t="s">
        <v>19</v>
      </c>
      <c r="F207" s="4" t="s">
        <v>14</v>
      </c>
      <c r="G207" s="4">
        <v>3</v>
      </c>
      <c r="H207" s="5">
        <v>0</v>
      </c>
      <c r="I207" s="5">
        <f>H207</f>
        <v>0</v>
      </c>
      <c r="J207" s="3">
        <v>-1.4450000000000001</v>
      </c>
      <c r="K207" s="6">
        <f t="shared" si="205"/>
        <v>-1.4450000000000001</v>
      </c>
      <c r="L207" s="6">
        <f t="shared" si="206"/>
        <v>-1.4450000000000001</v>
      </c>
    </row>
    <row r="208" spans="1:12" x14ac:dyDescent="0.2">
      <c r="A208" s="4" t="s">
        <v>154</v>
      </c>
      <c r="B208" s="7" t="s">
        <v>261</v>
      </c>
      <c r="C208" s="4">
        <v>6691619</v>
      </c>
      <c r="D208" s="4" t="s">
        <v>1715</v>
      </c>
      <c r="E208" s="4" t="s">
        <v>19</v>
      </c>
      <c r="F208" s="4" t="s">
        <v>14</v>
      </c>
      <c r="G208" s="4">
        <v>3</v>
      </c>
      <c r="H208" s="5">
        <v>0</v>
      </c>
      <c r="I208" s="5">
        <f>H208</f>
        <v>0</v>
      </c>
      <c r="J208" s="3">
        <v>-1.6890000000000001</v>
      </c>
      <c r="K208" s="6">
        <f t="shared" si="205"/>
        <v>-1.6890000000000001</v>
      </c>
      <c r="L208" s="6">
        <f t="shared" si="206"/>
        <v>-1.6890000000000001</v>
      </c>
    </row>
    <row r="209" spans="1:12" x14ac:dyDescent="0.2">
      <c r="A209" s="4" t="s">
        <v>154</v>
      </c>
      <c r="B209" s="7" t="s">
        <v>1050</v>
      </c>
      <c r="C209" s="4">
        <v>4836322</v>
      </c>
      <c r="D209" s="4" t="s">
        <v>1716</v>
      </c>
      <c r="E209" s="4" t="s">
        <v>10</v>
      </c>
      <c r="F209" s="4" t="s">
        <v>7</v>
      </c>
      <c r="G209" s="4">
        <v>1</v>
      </c>
      <c r="H209" s="5">
        <v>56.32</v>
      </c>
      <c r="J209" s="3">
        <v>0</v>
      </c>
      <c r="K209" s="6">
        <f t="shared" ref="K209" si="207">+I209+J209</f>
        <v>0</v>
      </c>
      <c r="L209" s="6">
        <f t="shared" ref="L209" si="208">H209+J209</f>
        <v>56.32</v>
      </c>
    </row>
    <row r="210" spans="1:12" x14ac:dyDescent="0.2">
      <c r="A210" s="4" t="s">
        <v>154</v>
      </c>
      <c r="B210" s="7" t="s">
        <v>1718</v>
      </c>
      <c r="C210" s="4">
        <v>20430964</v>
      </c>
      <c r="D210" s="4" t="s">
        <v>1717</v>
      </c>
      <c r="E210" s="4" t="s">
        <v>8</v>
      </c>
      <c r="F210" s="4" t="s">
        <v>9</v>
      </c>
      <c r="G210" s="4">
        <v>1</v>
      </c>
      <c r="H210" s="5">
        <v>66.86</v>
      </c>
      <c r="J210" s="3">
        <v>0</v>
      </c>
      <c r="K210" s="6">
        <f t="shared" ref="K210:K212" si="209">+I210+J210</f>
        <v>0</v>
      </c>
      <c r="L210" s="6">
        <f t="shared" ref="L210:L212" si="210">H210+J210</f>
        <v>66.86</v>
      </c>
    </row>
    <row r="211" spans="1:12" x14ac:dyDescent="0.2">
      <c r="A211" s="4" t="s">
        <v>154</v>
      </c>
      <c r="B211" s="7" t="s">
        <v>929</v>
      </c>
      <c r="C211" s="4">
        <v>21326099</v>
      </c>
      <c r="D211" s="4" t="s">
        <v>1719</v>
      </c>
      <c r="E211" s="4" t="s">
        <v>41</v>
      </c>
      <c r="F211" s="4" t="s">
        <v>35</v>
      </c>
      <c r="G211" s="4">
        <v>2</v>
      </c>
      <c r="H211" s="5">
        <v>40.549999999999997</v>
      </c>
      <c r="J211" s="3">
        <v>0</v>
      </c>
      <c r="K211" s="6">
        <f t="shared" si="209"/>
        <v>0</v>
      </c>
      <c r="L211" s="6">
        <f t="shared" si="210"/>
        <v>40.549999999999997</v>
      </c>
    </row>
    <row r="212" spans="1:12" x14ac:dyDescent="0.2">
      <c r="A212" s="4" t="s">
        <v>154</v>
      </c>
      <c r="B212" s="7" t="s">
        <v>1228</v>
      </c>
      <c r="C212" s="4">
        <v>21326099</v>
      </c>
      <c r="D212" s="4" t="s">
        <v>1719</v>
      </c>
      <c r="E212" s="4" t="s">
        <v>41</v>
      </c>
      <c r="F212" s="4" t="s">
        <v>35</v>
      </c>
      <c r="G212" s="4">
        <v>2</v>
      </c>
      <c r="H212" s="5">
        <v>24.48</v>
      </c>
      <c r="J212" s="3">
        <v>0</v>
      </c>
      <c r="K212" s="6">
        <f t="shared" si="209"/>
        <v>0</v>
      </c>
      <c r="L212" s="6">
        <f t="shared" si="210"/>
        <v>24.48</v>
      </c>
    </row>
    <row r="213" spans="1:12" x14ac:dyDescent="0.2">
      <c r="A213" s="4" t="s">
        <v>154</v>
      </c>
      <c r="B213" s="7" t="s">
        <v>1229</v>
      </c>
      <c r="C213" s="4">
        <v>25390242</v>
      </c>
      <c r="D213" s="4" t="s">
        <v>1720</v>
      </c>
      <c r="E213" s="4" t="s">
        <v>24</v>
      </c>
      <c r="F213" s="4" t="s">
        <v>9</v>
      </c>
      <c r="G213" s="4">
        <v>1</v>
      </c>
      <c r="H213" s="5">
        <v>9.11</v>
      </c>
      <c r="J213" s="3">
        <v>0</v>
      </c>
      <c r="K213" s="6">
        <f t="shared" ref="K213" si="211">+I213+J213</f>
        <v>0</v>
      </c>
      <c r="L213" s="6">
        <f t="shared" ref="L213" si="212">H213+J213</f>
        <v>9.11</v>
      </c>
    </row>
    <row r="214" spans="1:12" x14ac:dyDescent="0.2">
      <c r="A214" s="4" t="s">
        <v>154</v>
      </c>
      <c r="B214" s="7" t="s">
        <v>1230</v>
      </c>
      <c r="C214" s="4">
        <v>16089056</v>
      </c>
      <c r="D214" s="4" t="s">
        <v>1721</v>
      </c>
      <c r="E214" s="4" t="s">
        <v>44</v>
      </c>
      <c r="F214" s="4" t="s">
        <v>7</v>
      </c>
      <c r="G214" s="4">
        <v>1</v>
      </c>
      <c r="H214" s="5">
        <v>22.66</v>
      </c>
      <c r="J214" s="3">
        <v>0</v>
      </c>
      <c r="K214" s="6">
        <f t="shared" ref="K214" si="213">+I214+J214</f>
        <v>0</v>
      </c>
      <c r="L214" s="6">
        <f t="shared" ref="L214" si="214">H214+J214</f>
        <v>22.66</v>
      </c>
    </row>
    <row r="215" spans="1:12" x14ac:dyDescent="0.2">
      <c r="A215" s="4" t="s">
        <v>154</v>
      </c>
      <c r="B215" s="7" t="s">
        <v>902</v>
      </c>
      <c r="C215" s="4">
        <v>25061333</v>
      </c>
      <c r="D215" s="4" t="s">
        <v>1722</v>
      </c>
      <c r="E215" s="4" t="s">
        <v>23</v>
      </c>
      <c r="F215" s="4" t="s">
        <v>9</v>
      </c>
      <c r="G215" s="4">
        <v>3</v>
      </c>
      <c r="H215" s="5">
        <v>0</v>
      </c>
      <c r="I215" s="5">
        <f>H215</f>
        <v>0</v>
      </c>
      <c r="J215" s="3">
        <v>-3537.6579999999999</v>
      </c>
      <c r="K215" s="6">
        <f t="shared" ref="K215" si="215">+I215+J215</f>
        <v>-3537.6579999999999</v>
      </c>
      <c r="L215" s="6">
        <f t="shared" ref="L215" si="216">H215+J215</f>
        <v>-3537.6579999999999</v>
      </c>
    </row>
    <row r="216" spans="1:12" x14ac:dyDescent="0.2">
      <c r="A216" s="4" t="s">
        <v>154</v>
      </c>
      <c r="B216" s="7" t="s">
        <v>1052</v>
      </c>
      <c r="C216" s="4">
        <v>25100472</v>
      </c>
      <c r="D216" s="4" t="s">
        <v>1724</v>
      </c>
      <c r="E216" s="4" t="s">
        <v>41</v>
      </c>
      <c r="F216" s="4" t="s">
        <v>35</v>
      </c>
      <c r="G216" s="4">
        <v>1</v>
      </c>
      <c r="H216" s="5">
        <v>5.77</v>
      </c>
      <c r="J216" s="3">
        <v>0</v>
      </c>
      <c r="K216" s="6">
        <f t="shared" ref="K216:K217" si="217">+I216+J216</f>
        <v>0</v>
      </c>
      <c r="L216" s="6">
        <f t="shared" ref="L216:L217" si="218">H216+J216</f>
        <v>5.77</v>
      </c>
    </row>
    <row r="217" spans="1:12" x14ac:dyDescent="0.2">
      <c r="A217" s="4" t="s">
        <v>154</v>
      </c>
      <c r="B217" s="7" t="s">
        <v>1051</v>
      </c>
      <c r="C217" s="4">
        <v>25100472</v>
      </c>
      <c r="D217" s="4" t="s">
        <v>1724</v>
      </c>
      <c r="E217" s="4" t="s">
        <v>41</v>
      </c>
      <c r="F217" s="4" t="s">
        <v>35</v>
      </c>
      <c r="G217" s="4">
        <v>1</v>
      </c>
      <c r="H217" s="5">
        <v>11.55</v>
      </c>
      <c r="J217" s="3">
        <v>0</v>
      </c>
      <c r="K217" s="6">
        <f t="shared" si="217"/>
        <v>0</v>
      </c>
      <c r="L217" s="6">
        <f t="shared" si="218"/>
        <v>11.55</v>
      </c>
    </row>
    <row r="218" spans="1:12" x14ac:dyDescent="0.2">
      <c r="A218" s="4" t="s">
        <v>154</v>
      </c>
      <c r="B218" s="7" t="s">
        <v>263</v>
      </c>
      <c r="C218" s="4">
        <v>22854614</v>
      </c>
      <c r="D218" s="4" t="s">
        <v>1726</v>
      </c>
      <c r="E218" s="4" t="s">
        <v>15</v>
      </c>
      <c r="F218" s="4" t="s">
        <v>16</v>
      </c>
      <c r="G218" s="4">
        <v>3</v>
      </c>
      <c r="H218" s="5">
        <v>0</v>
      </c>
      <c r="I218" s="5">
        <f>H218</f>
        <v>0</v>
      </c>
      <c r="J218" s="3">
        <v>-5518.6170000000002</v>
      </c>
      <c r="K218" s="6">
        <f t="shared" ref="K218" si="219">+I218+J218</f>
        <v>-5518.6170000000002</v>
      </c>
      <c r="L218" s="6">
        <f t="shared" ref="L218" si="220">H218+J218</f>
        <v>-5518.6170000000002</v>
      </c>
    </row>
    <row r="219" spans="1:12" x14ac:dyDescent="0.2">
      <c r="A219" s="4" t="s">
        <v>154</v>
      </c>
      <c r="B219" s="7" t="s">
        <v>264</v>
      </c>
      <c r="C219" s="4">
        <v>18241272</v>
      </c>
      <c r="D219" s="4" t="s">
        <v>1727</v>
      </c>
      <c r="E219" s="4" t="s">
        <v>26</v>
      </c>
      <c r="F219" s="4" t="s">
        <v>9</v>
      </c>
      <c r="G219" s="4">
        <v>1</v>
      </c>
      <c r="H219" s="5">
        <v>46.67</v>
      </c>
      <c r="J219" s="3">
        <v>0</v>
      </c>
      <c r="K219" s="6">
        <f t="shared" ref="K219" si="221">+I219+J219</f>
        <v>0</v>
      </c>
      <c r="L219" s="6">
        <f t="shared" ref="L219" si="222">H219+J219</f>
        <v>46.67</v>
      </c>
    </row>
    <row r="220" spans="1:12" x14ac:dyDescent="0.2">
      <c r="A220" s="4" t="s">
        <v>154</v>
      </c>
      <c r="B220" s="7" t="s">
        <v>930</v>
      </c>
      <c r="C220" s="4">
        <v>5133109</v>
      </c>
      <c r="D220" s="4" t="s">
        <v>1731</v>
      </c>
      <c r="E220" s="4" t="s">
        <v>27</v>
      </c>
      <c r="F220" s="4" t="s">
        <v>9</v>
      </c>
      <c r="G220" s="4">
        <v>3</v>
      </c>
      <c r="H220" s="5">
        <v>0</v>
      </c>
      <c r="I220" s="5">
        <f>H220</f>
        <v>0</v>
      </c>
      <c r="J220" s="3">
        <v>-123593.2</v>
      </c>
      <c r="K220" s="6">
        <f t="shared" ref="K220" si="223">+I220+J220</f>
        <v>-123593.2</v>
      </c>
      <c r="L220" s="6">
        <f t="shared" ref="L220" si="224">H220+J220</f>
        <v>-123593.2</v>
      </c>
    </row>
    <row r="221" spans="1:12" x14ac:dyDescent="0.2">
      <c r="A221" s="4" t="s">
        <v>154</v>
      </c>
      <c r="B221" s="7" t="s">
        <v>931</v>
      </c>
      <c r="C221" s="4">
        <v>22324491</v>
      </c>
      <c r="D221" s="4" t="s">
        <v>1732</v>
      </c>
      <c r="E221" s="4" t="s">
        <v>44</v>
      </c>
      <c r="F221" s="4" t="s">
        <v>7</v>
      </c>
      <c r="G221" s="4">
        <v>1</v>
      </c>
      <c r="H221" s="5">
        <v>88.29</v>
      </c>
      <c r="J221" s="3">
        <v>0</v>
      </c>
      <c r="K221" s="6">
        <f t="shared" ref="K221:K226" si="225">+I221+J221</f>
        <v>0</v>
      </c>
      <c r="L221" s="6">
        <f t="shared" ref="L221:L226" si="226">H221+J221</f>
        <v>88.29</v>
      </c>
    </row>
    <row r="222" spans="1:12" x14ac:dyDescent="0.2">
      <c r="A222" s="4" t="s">
        <v>154</v>
      </c>
      <c r="B222" s="7" t="s">
        <v>265</v>
      </c>
      <c r="C222" s="4">
        <v>17256232</v>
      </c>
      <c r="D222" s="4" t="s">
        <v>1733</v>
      </c>
      <c r="E222" s="4" t="s">
        <v>15</v>
      </c>
      <c r="F222" s="4" t="s">
        <v>16</v>
      </c>
      <c r="G222" s="4">
        <v>1</v>
      </c>
      <c r="H222" s="5">
        <v>1292.4000000000001</v>
      </c>
      <c r="J222" s="3">
        <v>0</v>
      </c>
      <c r="K222" s="6">
        <f t="shared" si="225"/>
        <v>0</v>
      </c>
      <c r="L222" s="6">
        <f t="shared" si="226"/>
        <v>1292.4000000000001</v>
      </c>
    </row>
    <row r="223" spans="1:12" x14ac:dyDescent="0.2">
      <c r="A223" s="4" t="s">
        <v>154</v>
      </c>
      <c r="B223" s="7" t="s">
        <v>266</v>
      </c>
      <c r="C223" s="4">
        <v>17114356</v>
      </c>
      <c r="D223" s="4" t="s">
        <v>1734</v>
      </c>
      <c r="E223" s="4" t="s">
        <v>15</v>
      </c>
      <c r="F223" s="4" t="s">
        <v>16</v>
      </c>
      <c r="G223" s="4">
        <v>2</v>
      </c>
      <c r="H223" s="5">
        <v>-6005.28</v>
      </c>
      <c r="J223" s="3">
        <v>0</v>
      </c>
      <c r="K223" s="6">
        <f t="shared" si="225"/>
        <v>0</v>
      </c>
      <c r="L223" s="6">
        <f t="shared" si="226"/>
        <v>-6005.28</v>
      </c>
    </row>
    <row r="224" spans="1:12" x14ac:dyDescent="0.2">
      <c r="A224" s="4" t="s">
        <v>154</v>
      </c>
      <c r="B224" s="7" t="s">
        <v>1231</v>
      </c>
      <c r="C224" s="4">
        <v>25471777</v>
      </c>
      <c r="D224" s="4" t="s">
        <v>1735</v>
      </c>
      <c r="E224" s="4" t="s">
        <v>75</v>
      </c>
      <c r="F224" s="4" t="s">
        <v>35</v>
      </c>
      <c r="G224" s="4">
        <v>1</v>
      </c>
      <c r="H224" s="5">
        <v>19.88</v>
      </c>
      <c r="J224" s="3">
        <v>0</v>
      </c>
      <c r="K224" s="6">
        <f t="shared" si="225"/>
        <v>0</v>
      </c>
      <c r="L224" s="6">
        <f t="shared" si="226"/>
        <v>19.88</v>
      </c>
    </row>
    <row r="225" spans="1:12" x14ac:dyDescent="0.2">
      <c r="A225" s="4" t="s">
        <v>154</v>
      </c>
      <c r="B225" s="7" t="s">
        <v>267</v>
      </c>
      <c r="C225" s="4">
        <v>8161464</v>
      </c>
      <c r="D225" s="4" t="s">
        <v>1736</v>
      </c>
      <c r="E225" s="4" t="s">
        <v>31</v>
      </c>
      <c r="F225" s="4" t="s">
        <v>22</v>
      </c>
      <c r="G225" s="4">
        <v>2</v>
      </c>
      <c r="H225" s="5">
        <v>-45.55</v>
      </c>
      <c r="J225" s="3">
        <v>0</v>
      </c>
      <c r="K225" s="6">
        <f t="shared" si="225"/>
        <v>0</v>
      </c>
      <c r="L225" s="6">
        <f t="shared" si="226"/>
        <v>-45.55</v>
      </c>
    </row>
    <row r="226" spans="1:12" x14ac:dyDescent="0.2">
      <c r="A226" s="4" t="s">
        <v>154</v>
      </c>
      <c r="B226" s="7" t="s">
        <v>3046</v>
      </c>
      <c r="C226" s="4">
        <v>19833409</v>
      </c>
      <c r="D226" s="4" t="s">
        <v>3047</v>
      </c>
      <c r="E226" s="4" t="s">
        <v>26</v>
      </c>
      <c r="F226" s="4" t="s">
        <v>9</v>
      </c>
      <c r="G226" s="4">
        <v>1</v>
      </c>
      <c r="H226" s="5">
        <v>13.03</v>
      </c>
      <c r="J226" s="3">
        <v>0</v>
      </c>
      <c r="K226" s="6">
        <f t="shared" si="225"/>
        <v>0</v>
      </c>
      <c r="L226" s="6">
        <f t="shared" si="226"/>
        <v>13.03</v>
      </c>
    </row>
    <row r="227" spans="1:12" x14ac:dyDescent="0.2">
      <c r="A227" s="4" t="s">
        <v>154</v>
      </c>
      <c r="B227" s="7" t="s">
        <v>1232</v>
      </c>
      <c r="C227" s="4">
        <v>11260281</v>
      </c>
      <c r="D227" s="4" t="s">
        <v>1738</v>
      </c>
      <c r="E227" s="4" t="s">
        <v>76</v>
      </c>
      <c r="F227" s="4" t="s">
        <v>35</v>
      </c>
      <c r="G227" s="4">
        <v>1</v>
      </c>
      <c r="H227" s="5">
        <v>17.23</v>
      </c>
      <c r="J227" s="3">
        <v>0</v>
      </c>
      <c r="K227" s="6">
        <f t="shared" ref="K227:K228" si="227">+I227+J227</f>
        <v>0</v>
      </c>
      <c r="L227" s="6">
        <f t="shared" ref="L227:L228" si="228">H227+J227</f>
        <v>17.23</v>
      </c>
    </row>
    <row r="228" spans="1:12" x14ac:dyDescent="0.2">
      <c r="A228" s="4" t="s">
        <v>154</v>
      </c>
      <c r="B228" s="7" t="s">
        <v>1233</v>
      </c>
      <c r="C228" s="4">
        <v>11260281</v>
      </c>
      <c r="D228" s="4" t="s">
        <v>1738</v>
      </c>
      <c r="E228" s="4" t="s">
        <v>76</v>
      </c>
      <c r="F228" s="4" t="s">
        <v>35</v>
      </c>
      <c r="G228" s="4">
        <v>1</v>
      </c>
      <c r="H228" s="5">
        <v>17.23</v>
      </c>
      <c r="J228" s="3">
        <v>0</v>
      </c>
      <c r="K228" s="6">
        <f t="shared" si="227"/>
        <v>0</v>
      </c>
      <c r="L228" s="6">
        <f t="shared" si="228"/>
        <v>17.23</v>
      </c>
    </row>
    <row r="229" spans="1:12" x14ac:dyDescent="0.2">
      <c r="A229" s="4" t="s">
        <v>154</v>
      </c>
      <c r="B229" s="7" t="s">
        <v>1234</v>
      </c>
      <c r="C229" s="4">
        <v>14272397</v>
      </c>
      <c r="D229" s="4" t="s">
        <v>1739</v>
      </c>
      <c r="E229" s="4" t="s">
        <v>76</v>
      </c>
      <c r="F229" s="4" t="s">
        <v>35</v>
      </c>
      <c r="G229" s="4">
        <v>1</v>
      </c>
      <c r="H229" s="5">
        <v>12.15</v>
      </c>
      <c r="J229" s="3">
        <v>0</v>
      </c>
      <c r="K229" s="6">
        <f t="shared" ref="K229:K232" si="229">+I229+J229</f>
        <v>0</v>
      </c>
      <c r="L229" s="6">
        <f t="shared" ref="L229:L232" si="230">H229+J229</f>
        <v>12.15</v>
      </c>
    </row>
    <row r="230" spans="1:12" x14ac:dyDescent="0.2">
      <c r="A230" s="4" t="s">
        <v>154</v>
      </c>
      <c r="B230" s="7" t="s">
        <v>1235</v>
      </c>
      <c r="C230" s="4">
        <v>14272397</v>
      </c>
      <c r="D230" s="4" t="s">
        <v>1739</v>
      </c>
      <c r="E230" s="4" t="s">
        <v>76</v>
      </c>
      <c r="F230" s="4" t="s">
        <v>35</v>
      </c>
      <c r="G230" s="4">
        <v>1</v>
      </c>
      <c r="H230" s="5">
        <v>12.15</v>
      </c>
      <c r="J230" s="3">
        <v>0</v>
      </c>
      <c r="K230" s="6">
        <f t="shared" si="229"/>
        <v>0</v>
      </c>
      <c r="L230" s="6">
        <f t="shared" si="230"/>
        <v>12.15</v>
      </c>
    </row>
    <row r="231" spans="1:12" x14ac:dyDescent="0.2">
      <c r="A231" s="4" t="s">
        <v>154</v>
      </c>
      <c r="B231" s="7" t="s">
        <v>1740</v>
      </c>
      <c r="C231" s="4">
        <v>17237470</v>
      </c>
      <c r="D231" s="4" t="s">
        <v>1741</v>
      </c>
      <c r="E231" s="4" t="s">
        <v>34</v>
      </c>
      <c r="F231" s="4" t="s">
        <v>35</v>
      </c>
      <c r="G231" s="4">
        <v>1</v>
      </c>
      <c r="H231" s="5">
        <v>11.87</v>
      </c>
      <c r="J231" s="3">
        <v>0</v>
      </c>
      <c r="K231" s="6">
        <f t="shared" si="229"/>
        <v>0</v>
      </c>
      <c r="L231" s="6">
        <f t="shared" si="230"/>
        <v>11.87</v>
      </c>
    </row>
    <row r="232" spans="1:12" x14ac:dyDescent="0.2">
      <c r="A232" s="4" t="s">
        <v>154</v>
      </c>
      <c r="B232" s="7" t="s">
        <v>1742</v>
      </c>
      <c r="C232" s="4">
        <v>17237470</v>
      </c>
      <c r="D232" s="4" t="s">
        <v>1741</v>
      </c>
      <c r="E232" s="4" t="s">
        <v>34</v>
      </c>
      <c r="F232" s="4" t="s">
        <v>35</v>
      </c>
      <c r="G232" s="4">
        <v>1</v>
      </c>
      <c r="H232" s="5">
        <v>11.86</v>
      </c>
      <c r="J232" s="3">
        <v>0</v>
      </c>
      <c r="K232" s="6">
        <f t="shared" si="229"/>
        <v>0</v>
      </c>
      <c r="L232" s="6">
        <f t="shared" si="230"/>
        <v>11.86</v>
      </c>
    </row>
    <row r="233" spans="1:12" x14ac:dyDescent="0.2">
      <c r="A233" s="4" t="s">
        <v>154</v>
      </c>
      <c r="B233" s="7" t="s">
        <v>932</v>
      </c>
      <c r="C233" s="4">
        <v>25575146</v>
      </c>
      <c r="D233" s="4" t="s">
        <v>1743</v>
      </c>
      <c r="E233" s="4" t="s">
        <v>8</v>
      </c>
      <c r="F233" s="4" t="s">
        <v>9</v>
      </c>
      <c r="G233" s="4">
        <v>1</v>
      </c>
      <c r="H233" s="5">
        <v>90.75</v>
      </c>
      <c r="J233" s="3">
        <v>0</v>
      </c>
      <c r="K233" s="6">
        <f t="shared" ref="K233:K246" si="231">+I233+J233</f>
        <v>0</v>
      </c>
      <c r="L233" s="6">
        <f t="shared" ref="L233:L246" si="232">H233+J233</f>
        <v>90.75</v>
      </c>
    </row>
    <row r="234" spans="1:12" x14ac:dyDescent="0.2">
      <c r="A234" s="4" t="s">
        <v>154</v>
      </c>
      <c r="B234" s="7" t="s">
        <v>862</v>
      </c>
      <c r="C234" s="4">
        <v>16060135</v>
      </c>
      <c r="D234" s="4" t="s">
        <v>1744</v>
      </c>
      <c r="E234" s="4" t="s">
        <v>17</v>
      </c>
      <c r="F234" s="4" t="s">
        <v>18</v>
      </c>
      <c r="G234" s="4">
        <v>3</v>
      </c>
      <c r="H234" s="5">
        <v>0</v>
      </c>
      <c r="I234" s="5">
        <f>H234</f>
        <v>0</v>
      </c>
      <c r="J234" s="3">
        <v>-4671.482</v>
      </c>
      <c r="K234" s="6">
        <f t="shared" si="231"/>
        <v>-4671.482</v>
      </c>
      <c r="L234" s="6">
        <f t="shared" si="232"/>
        <v>-4671.482</v>
      </c>
    </row>
    <row r="235" spans="1:12" x14ac:dyDescent="0.2">
      <c r="A235" s="4" t="s">
        <v>154</v>
      </c>
      <c r="B235" s="7" t="s">
        <v>863</v>
      </c>
      <c r="C235" s="4">
        <v>16060135</v>
      </c>
      <c r="D235" s="4" t="s">
        <v>1744</v>
      </c>
      <c r="E235" s="4" t="s">
        <v>17</v>
      </c>
      <c r="F235" s="4" t="s">
        <v>18</v>
      </c>
      <c r="G235" s="4">
        <v>3</v>
      </c>
      <c r="H235" s="5">
        <v>0</v>
      </c>
      <c r="I235" s="5">
        <f>H235</f>
        <v>0</v>
      </c>
      <c r="J235" s="3">
        <v>-93242.036999999997</v>
      </c>
      <c r="K235" s="6">
        <f t="shared" si="231"/>
        <v>-93242.036999999997</v>
      </c>
      <c r="L235" s="6">
        <f t="shared" si="232"/>
        <v>-93242.036999999997</v>
      </c>
    </row>
    <row r="236" spans="1:12" x14ac:dyDescent="0.2">
      <c r="A236" s="4" t="s">
        <v>154</v>
      </c>
      <c r="B236" s="7" t="s">
        <v>3049</v>
      </c>
      <c r="C236" s="4">
        <v>17297214</v>
      </c>
      <c r="D236" s="4" t="s">
        <v>3048</v>
      </c>
      <c r="E236" s="4" t="s">
        <v>25</v>
      </c>
      <c r="F236" s="4" t="s">
        <v>12</v>
      </c>
      <c r="G236" s="4">
        <v>1</v>
      </c>
      <c r="H236" s="5">
        <v>16.59</v>
      </c>
      <c r="J236" s="3">
        <v>0</v>
      </c>
      <c r="K236" s="6">
        <f t="shared" si="231"/>
        <v>0</v>
      </c>
      <c r="L236" s="6">
        <f t="shared" si="232"/>
        <v>16.59</v>
      </c>
    </row>
    <row r="237" spans="1:12" x14ac:dyDescent="0.2">
      <c r="A237" s="4" t="s">
        <v>154</v>
      </c>
      <c r="B237" s="7" t="s">
        <v>270</v>
      </c>
      <c r="C237" s="4">
        <v>15983125</v>
      </c>
      <c r="D237" s="4" t="s">
        <v>1747</v>
      </c>
      <c r="E237" s="4" t="s">
        <v>15</v>
      </c>
      <c r="F237" s="4" t="s">
        <v>16</v>
      </c>
      <c r="G237" s="4">
        <v>1</v>
      </c>
      <c r="H237" s="5">
        <v>4327.9399999999996</v>
      </c>
      <c r="J237" s="3">
        <v>0</v>
      </c>
      <c r="K237" s="6">
        <f t="shared" si="231"/>
        <v>0</v>
      </c>
      <c r="L237" s="6">
        <f t="shared" si="232"/>
        <v>4327.9399999999996</v>
      </c>
    </row>
    <row r="238" spans="1:12" x14ac:dyDescent="0.2">
      <c r="A238" s="4" t="s">
        <v>154</v>
      </c>
      <c r="B238" s="7" t="s">
        <v>269</v>
      </c>
      <c r="C238" s="4">
        <v>15983125</v>
      </c>
      <c r="D238" s="4" t="s">
        <v>1747</v>
      </c>
      <c r="E238" s="4" t="s">
        <v>15</v>
      </c>
      <c r="F238" s="4" t="s">
        <v>16</v>
      </c>
      <c r="G238" s="4">
        <v>1</v>
      </c>
      <c r="H238" s="5">
        <v>4434.3500000000004</v>
      </c>
      <c r="J238" s="3">
        <v>0</v>
      </c>
      <c r="K238" s="6">
        <f t="shared" si="231"/>
        <v>0</v>
      </c>
      <c r="L238" s="6">
        <f t="shared" si="232"/>
        <v>4434.3500000000004</v>
      </c>
    </row>
    <row r="239" spans="1:12" x14ac:dyDescent="0.2">
      <c r="A239" s="4" t="s">
        <v>154</v>
      </c>
      <c r="B239" s="7" t="s">
        <v>268</v>
      </c>
      <c r="C239" s="4">
        <v>15983125</v>
      </c>
      <c r="D239" s="4" t="s">
        <v>1747</v>
      </c>
      <c r="E239" s="4" t="s">
        <v>15</v>
      </c>
      <c r="F239" s="4" t="s">
        <v>16</v>
      </c>
      <c r="G239" s="4">
        <v>1</v>
      </c>
      <c r="H239" s="5">
        <v>4434.3500000000004</v>
      </c>
      <c r="J239" s="3">
        <v>0</v>
      </c>
      <c r="K239" s="6">
        <f t="shared" si="231"/>
        <v>0</v>
      </c>
      <c r="L239" s="6">
        <f t="shared" si="232"/>
        <v>4434.3500000000004</v>
      </c>
    </row>
    <row r="240" spans="1:12" x14ac:dyDescent="0.2">
      <c r="A240" s="4" t="s">
        <v>154</v>
      </c>
      <c r="B240" s="7" t="s">
        <v>1236</v>
      </c>
      <c r="C240" s="4">
        <v>19316311</v>
      </c>
      <c r="D240" s="4" t="s">
        <v>1748</v>
      </c>
      <c r="E240" s="4" t="s">
        <v>30</v>
      </c>
      <c r="F240" s="4" t="s">
        <v>18</v>
      </c>
      <c r="G240" s="4">
        <v>1</v>
      </c>
      <c r="H240" s="5">
        <v>27.61</v>
      </c>
      <c r="J240" s="3">
        <v>0</v>
      </c>
      <c r="K240" s="6">
        <f t="shared" si="231"/>
        <v>0</v>
      </c>
      <c r="L240" s="6">
        <f t="shared" si="232"/>
        <v>27.61</v>
      </c>
    </row>
    <row r="241" spans="1:12" x14ac:dyDescent="0.2">
      <c r="A241" s="4" t="s">
        <v>154</v>
      </c>
      <c r="B241" s="7" t="s">
        <v>271</v>
      </c>
      <c r="C241" s="4">
        <v>13984941</v>
      </c>
      <c r="D241" s="4" t="s">
        <v>1749</v>
      </c>
      <c r="E241" s="4" t="s">
        <v>31</v>
      </c>
      <c r="F241" s="4" t="s">
        <v>22</v>
      </c>
      <c r="G241" s="4">
        <v>2</v>
      </c>
      <c r="H241" s="5">
        <v>137.69</v>
      </c>
      <c r="J241" s="3">
        <v>0</v>
      </c>
      <c r="K241" s="6">
        <f t="shared" si="231"/>
        <v>0</v>
      </c>
      <c r="L241" s="6">
        <f t="shared" si="232"/>
        <v>137.69</v>
      </c>
    </row>
    <row r="242" spans="1:12" x14ac:dyDescent="0.2">
      <c r="A242" s="4" t="s">
        <v>154</v>
      </c>
      <c r="B242" s="7" t="s">
        <v>1751</v>
      </c>
      <c r="C242" s="4">
        <v>25688631</v>
      </c>
      <c r="D242" s="4" t="s">
        <v>1750</v>
      </c>
      <c r="E242" s="4" t="s">
        <v>30</v>
      </c>
      <c r="F242" s="4" t="s">
        <v>18</v>
      </c>
      <c r="G242" s="4">
        <v>1</v>
      </c>
      <c r="H242" s="5">
        <v>15.55</v>
      </c>
      <c r="J242" s="3">
        <v>0</v>
      </c>
      <c r="K242" s="6">
        <f t="shared" si="231"/>
        <v>0</v>
      </c>
      <c r="L242" s="6">
        <f t="shared" si="232"/>
        <v>15.55</v>
      </c>
    </row>
    <row r="243" spans="1:12" x14ac:dyDescent="0.2">
      <c r="A243" s="4" t="s">
        <v>154</v>
      </c>
      <c r="B243" s="7" t="s">
        <v>272</v>
      </c>
      <c r="C243" s="4">
        <v>4860166</v>
      </c>
      <c r="D243" s="4" t="s">
        <v>1752</v>
      </c>
      <c r="E243" s="4" t="s">
        <v>17</v>
      </c>
      <c r="F243" s="4" t="s">
        <v>18</v>
      </c>
      <c r="G243" s="4">
        <v>3</v>
      </c>
      <c r="H243" s="5">
        <v>0</v>
      </c>
      <c r="I243" s="5">
        <f>H243</f>
        <v>0</v>
      </c>
      <c r="J243" s="3">
        <v>-125.49</v>
      </c>
      <c r="K243" s="6">
        <f t="shared" si="231"/>
        <v>-125.49</v>
      </c>
      <c r="L243" s="6">
        <f t="shared" si="232"/>
        <v>-125.49</v>
      </c>
    </row>
    <row r="244" spans="1:12" x14ac:dyDescent="0.2">
      <c r="A244" s="4" t="s">
        <v>154</v>
      </c>
      <c r="B244" s="7" t="s">
        <v>1753</v>
      </c>
      <c r="C244" s="4">
        <v>13376941</v>
      </c>
      <c r="D244" s="4" t="s">
        <v>1754</v>
      </c>
      <c r="E244" s="4" t="s">
        <v>17</v>
      </c>
      <c r="F244" s="4" t="s">
        <v>18</v>
      </c>
      <c r="G244" s="4">
        <v>1</v>
      </c>
      <c r="H244" s="5">
        <v>48.91</v>
      </c>
      <c r="J244" s="3">
        <v>0</v>
      </c>
      <c r="K244" s="6">
        <f t="shared" si="231"/>
        <v>0</v>
      </c>
      <c r="L244" s="6">
        <f t="shared" si="232"/>
        <v>48.91</v>
      </c>
    </row>
    <row r="245" spans="1:12" x14ac:dyDescent="0.2">
      <c r="A245" s="4" t="s">
        <v>154</v>
      </c>
      <c r="B245" s="7" t="s">
        <v>273</v>
      </c>
      <c r="C245" s="4">
        <v>13415141</v>
      </c>
      <c r="D245" s="4" t="s">
        <v>1755</v>
      </c>
      <c r="E245" s="4" t="s">
        <v>17</v>
      </c>
      <c r="F245" s="4" t="s">
        <v>18</v>
      </c>
      <c r="G245" s="4">
        <v>2</v>
      </c>
      <c r="H245" s="5">
        <v>-147.65</v>
      </c>
      <c r="J245" s="3">
        <v>0</v>
      </c>
      <c r="K245" s="6">
        <f t="shared" si="231"/>
        <v>0</v>
      </c>
      <c r="L245" s="6">
        <f t="shared" si="232"/>
        <v>-147.65</v>
      </c>
    </row>
    <row r="246" spans="1:12" x14ac:dyDescent="0.2">
      <c r="A246" s="4" t="s">
        <v>154</v>
      </c>
      <c r="B246" s="7" t="s">
        <v>1237</v>
      </c>
      <c r="C246" s="4">
        <v>13415141</v>
      </c>
      <c r="D246" s="4" t="s">
        <v>1755</v>
      </c>
      <c r="E246" s="4" t="s">
        <v>17</v>
      </c>
      <c r="F246" s="4" t="s">
        <v>18</v>
      </c>
      <c r="G246" s="4">
        <v>2</v>
      </c>
      <c r="H246" s="5">
        <v>22.66</v>
      </c>
      <c r="J246" s="3">
        <v>0</v>
      </c>
      <c r="K246" s="6">
        <f t="shared" si="231"/>
        <v>0</v>
      </c>
      <c r="L246" s="6">
        <f t="shared" si="232"/>
        <v>22.66</v>
      </c>
    </row>
    <row r="247" spans="1:12" x14ac:dyDescent="0.2">
      <c r="A247" s="4" t="s">
        <v>154</v>
      </c>
      <c r="B247" s="7" t="s">
        <v>274</v>
      </c>
      <c r="C247" s="4">
        <v>13415141</v>
      </c>
      <c r="D247" s="4" t="s">
        <v>1755</v>
      </c>
      <c r="E247" s="4" t="s">
        <v>17</v>
      </c>
      <c r="F247" s="4" t="s">
        <v>18</v>
      </c>
      <c r="G247" s="4">
        <v>2</v>
      </c>
      <c r="H247" s="5">
        <v>215.07</v>
      </c>
      <c r="J247" s="3">
        <v>0</v>
      </c>
      <c r="K247" s="6">
        <f t="shared" ref="K247:K261" si="233">+I247+J247</f>
        <v>0</v>
      </c>
      <c r="L247" s="6">
        <f t="shared" ref="L247:L261" si="234">H247+J247</f>
        <v>215.07</v>
      </c>
    </row>
    <row r="248" spans="1:12" x14ac:dyDescent="0.2">
      <c r="A248" s="4" t="s">
        <v>154</v>
      </c>
      <c r="B248" s="7" t="s">
        <v>277</v>
      </c>
      <c r="C248" s="4">
        <v>19180639</v>
      </c>
      <c r="D248" s="4" t="s">
        <v>1756</v>
      </c>
      <c r="E248" s="4" t="s">
        <v>28</v>
      </c>
      <c r="F248" s="4" t="s">
        <v>16</v>
      </c>
      <c r="G248" s="4">
        <v>1</v>
      </c>
      <c r="H248" s="5">
        <v>167.91</v>
      </c>
      <c r="J248" s="3">
        <v>0</v>
      </c>
      <c r="K248" s="6">
        <f t="shared" si="233"/>
        <v>0</v>
      </c>
      <c r="L248" s="6">
        <f t="shared" si="234"/>
        <v>167.91</v>
      </c>
    </row>
    <row r="249" spans="1:12" x14ac:dyDescent="0.2">
      <c r="A249" s="4" t="s">
        <v>154</v>
      </c>
      <c r="B249" s="7" t="s">
        <v>286</v>
      </c>
      <c r="C249" s="4">
        <v>19180639</v>
      </c>
      <c r="D249" s="4" t="s">
        <v>1756</v>
      </c>
      <c r="E249" s="4" t="s">
        <v>28</v>
      </c>
      <c r="F249" s="4" t="s">
        <v>16</v>
      </c>
      <c r="G249" s="4">
        <v>1</v>
      </c>
      <c r="H249" s="5">
        <v>113.72</v>
      </c>
      <c r="J249" s="3">
        <v>0</v>
      </c>
      <c r="K249" s="6">
        <f t="shared" si="233"/>
        <v>0</v>
      </c>
      <c r="L249" s="6">
        <f t="shared" si="234"/>
        <v>113.72</v>
      </c>
    </row>
    <row r="250" spans="1:12" x14ac:dyDescent="0.2">
      <c r="A250" s="4" t="s">
        <v>154</v>
      </c>
      <c r="B250" s="7" t="s">
        <v>284</v>
      </c>
      <c r="C250" s="4">
        <v>19180639</v>
      </c>
      <c r="D250" s="4" t="s">
        <v>1756</v>
      </c>
      <c r="E250" s="4" t="s">
        <v>28</v>
      </c>
      <c r="F250" s="4" t="s">
        <v>16</v>
      </c>
      <c r="G250" s="4">
        <v>1</v>
      </c>
      <c r="H250" s="5">
        <v>126.73</v>
      </c>
      <c r="J250" s="3">
        <v>0</v>
      </c>
      <c r="K250" s="6">
        <f t="shared" si="233"/>
        <v>0</v>
      </c>
      <c r="L250" s="6">
        <f t="shared" si="234"/>
        <v>126.73</v>
      </c>
    </row>
    <row r="251" spans="1:12" x14ac:dyDescent="0.2">
      <c r="A251" s="4" t="s">
        <v>154</v>
      </c>
      <c r="B251" s="7" t="s">
        <v>288</v>
      </c>
      <c r="C251" s="4">
        <v>19180639</v>
      </c>
      <c r="D251" s="4" t="s">
        <v>1756</v>
      </c>
      <c r="E251" s="4" t="s">
        <v>28</v>
      </c>
      <c r="F251" s="4" t="s">
        <v>16</v>
      </c>
      <c r="G251" s="4">
        <v>1</v>
      </c>
      <c r="H251" s="5">
        <v>113.72</v>
      </c>
      <c r="J251" s="3">
        <v>0</v>
      </c>
      <c r="K251" s="6">
        <f t="shared" si="233"/>
        <v>0</v>
      </c>
      <c r="L251" s="6">
        <f t="shared" si="234"/>
        <v>113.72</v>
      </c>
    </row>
    <row r="252" spans="1:12" x14ac:dyDescent="0.2">
      <c r="A252" s="4" t="s">
        <v>154</v>
      </c>
      <c r="B252" s="7" t="s">
        <v>287</v>
      </c>
      <c r="C252" s="4">
        <v>19180639</v>
      </c>
      <c r="D252" s="4" t="s">
        <v>1756</v>
      </c>
      <c r="E252" s="4" t="s">
        <v>28</v>
      </c>
      <c r="F252" s="4" t="s">
        <v>16</v>
      </c>
      <c r="G252" s="4">
        <v>1</v>
      </c>
      <c r="H252" s="5">
        <v>213.56</v>
      </c>
      <c r="J252" s="3">
        <v>0</v>
      </c>
      <c r="K252" s="6">
        <f t="shared" si="233"/>
        <v>0</v>
      </c>
      <c r="L252" s="6">
        <f t="shared" si="234"/>
        <v>213.56</v>
      </c>
    </row>
    <row r="253" spans="1:12" x14ac:dyDescent="0.2">
      <c r="A253" s="4" t="s">
        <v>154</v>
      </c>
      <c r="B253" s="7" t="s">
        <v>280</v>
      </c>
      <c r="C253" s="4">
        <v>19180639</v>
      </c>
      <c r="D253" s="4" t="s">
        <v>1756</v>
      </c>
      <c r="E253" s="4" t="s">
        <v>28</v>
      </c>
      <c r="F253" s="4" t="s">
        <v>16</v>
      </c>
      <c r="G253" s="4">
        <v>1</v>
      </c>
      <c r="H253" s="5">
        <v>124.4</v>
      </c>
      <c r="J253" s="3">
        <v>0</v>
      </c>
      <c r="K253" s="6">
        <f t="shared" si="233"/>
        <v>0</v>
      </c>
      <c r="L253" s="6">
        <f t="shared" si="234"/>
        <v>124.4</v>
      </c>
    </row>
    <row r="254" spans="1:12" x14ac:dyDescent="0.2">
      <c r="A254" s="4" t="s">
        <v>154</v>
      </c>
      <c r="B254" s="7" t="s">
        <v>289</v>
      </c>
      <c r="C254" s="4">
        <v>19180639</v>
      </c>
      <c r="D254" s="4" t="s">
        <v>1756</v>
      </c>
      <c r="E254" s="4" t="s">
        <v>28</v>
      </c>
      <c r="F254" s="4" t="s">
        <v>16</v>
      </c>
      <c r="G254" s="4">
        <v>1</v>
      </c>
      <c r="H254" s="5">
        <v>113.72</v>
      </c>
      <c r="J254" s="3">
        <v>0</v>
      </c>
      <c r="K254" s="6">
        <f t="shared" si="233"/>
        <v>0</v>
      </c>
      <c r="L254" s="6">
        <f t="shared" si="234"/>
        <v>113.72</v>
      </c>
    </row>
    <row r="255" spans="1:12" x14ac:dyDescent="0.2">
      <c r="A255" s="4" t="s">
        <v>154</v>
      </c>
      <c r="B255" s="7" t="s">
        <v>283</v>
      </c>
      <c r="C255" s="4">
        <v>19180639</v>
      </c>
      <c r="D255" s="4" t="s">
        <v>1756</v>
      </c>
      <c r="E255" s="4" t="s">
        <v>28</v>
      </c>
      <c r="F255" s="4" t="s">
        <v>16</v>
      </c>
      <c r="G255" s="4">
        <v>1</v>
      </c>
      <c r="H255" s="5">
        <v>228.58</v>
      </c>
      <c r="J255" s="3">
        <v>0</v>
      </c>
      <c r="K255" s="6">
        <f t="shared" si="233"/>
        <v>0</v>
      </c>
      <c r="L255" s="6">
        <f t="shared" si="234"/>
        <v>228.58</v>
      </c>
    </row>
    <row r="256" spans="1:12" x14ac:dyDescent="0.2">
      <c r="A256" s="4" t="s">
        <v>154</v>
      </c>
      <c r="B256" s="7" t="s">
        <v>278</v>
      </c>
      <c r="C256" s="4">
        <v>19180639</v>
      </c>
      <c r="D256" s="4" t="s">
        <v>1756</v>
      </c>
      <c r="E256" s="4" t="s">
        <v>28</v>
      </c>
      <c r="F256" s="4" t="s">
        <v>16</v>
      </c>
      <c r="G256" s="4">
        <v>1</v>
      </c>
      <c r="H256" s="5">
        <v>167.91</v>
      </c>
      <c r="J256" s="3">
        <v>0</v>
      </c>
      <c r="K256" s="6">
        <f t="shared" si="233"/>
        <v>0</v>
      </c>
      <c r="L256" s="6">
        <f t="shared" si="234"/>
        <v>167.91</v>
      </c>
    </row>
    <row r="257" spans="1:12" x14ac:dyDescent="0.2">
      <c r="A257" s="4" t="s">
        <v>154</v>
      </c>
      <c r="B257" s="7" t="s">
        <v>276</v>
      </c>
      <c r="C257" s="4">
        <v>19180639</v>
      </c>
      <c r="D257" s="4" t="s">
        <v>1756</v>
      </c>
      <c r="E257" s="4" t="s">
        <v>28</v>
      </c>
      <c r="F257" s="4" t="s">
        <v>16</v>
      </c>
      <c r="G257" s="4">
        <v>1</v>
      </c>
      <c r="H257" s="5">
        <v>126.73</v>
      </c>
      <c r="J257" s="3">
        <v>0</v>
      </c>
      <c r="K257" s="6">
        <f t="shared" si="233"/>
        <v>0</v>
      </c>
      <c r="L257" s="6">
        <f t="shared" si="234"/>
        <v>126.73</v>
      </c>
    </row>
    <row r="258" spans="1:12" x14ac:dyDescent="0.2">
      <c r="A258" s="4" t="s">
        <v>154</v>
      </c>
      <c r="B258" s="7" t="s">
        <v>275</v>
      </c>
      <c r="C258" s="4">
        <v>19180639</v>
      </c>
      <c r="D258" s="4" t="s">
        <v>1756</v>
      </c>
      <c r="E258" s="4" t="s">
        <v>28</v>
      </c>
      <c r="F258" s="4" t="s">
        <v>16</v>
      </c>
      <c r="G258" s="4">
        <v>1</v>
      </c>
      <c r="H258" s="5">
        <v>150.75</v>
      </c>
      <c r="J258" s="3">
        <v>0</v>
      </c>
      <c r="K258" s="6">
        <f t="shared" si="233"/>
        <v>0</v>
      </c>
      <c r="L258" s="6">
        <f t="shared" si="234"/>
        <v>150.75</v>
      </c>
    </row>
    <row r="259" spans="1:12" x14ac:dyDescent="0.2">
      <c r="A259" s="4" t="s">
        <v>154</v>
      </c>
      <c r="B259" s="7" t="s">
        <v>281</v>
      </c>
      <c r="C259" s="4">
        <v>19180639</v>
      </c>
      <c r="D259" s="4" t="s">
        <v>1756</v>
      </c>
      <c r="E259" s="4" t="s">
        <v>28</v>
      </c>
      <c r="F259" s="4" t="s">
        <v>16</v>
      </c>
      <c r="G259" s="4">
        <v>1</v>
      </c>
      <c r="H259" s="5">
        <v>248.15</v>
      </c>
      <c r="J259" s="3">
        <v>0</v>
      </c>
      <c r="K259" s="6">
        <f t="shared" si="233"/>
        <v>0</v>
      </c>
      <c r="L259" s="6">
        <f t="shared" si="234"/>
        <v>248.15</v>
      </c>
    </row>
    <row r="260" spans="1:12" x14ac:dyDescent="0.2">
      <c r="A260" s="4" t="s">
        <v>154</v>
      </c>
      <c r="B260" s="7" t="s">
        <v>285</v>
      </c>
      <c r="C260" s="4">
        <v>19180639</v>
      </c>
      <c r="D260" s="4" t="s">
        <v>1756</v>
      </c>
      <c r="E260" s="4" t="s">
        <v>28</v>
      </c>
      <c r="F260" s="4" t="s">
        <v>16</v>
      </c>
      <c r="G260" s="4">
        <v>1</v>
      </c>
      <c r="H260" s="5">
        <v>221.66</v>
      </c>
      <c r="J260" s="3">
        <v>0</v>
      </c>
      <c r="K260" s="6">
        <f t="shared" si="233"/>
        <v>0</v>
      </c>
      <c r="L260" s="6">
        <f t="shared" si="234"/>
        <v>221.66</v>
      </c>
    </row>
    <row r="261" spans="1:12" x14ac:dyDescent="0.2">
      <c r="A261" s="4" t="s">
        <v>154</v>
      </c>
      <c r="B261" s="7" t="s">
        <v>279</v>
      </c>
      <c r="C261" s="4">
        <v>19180639</v>
      </c>
      <c r="D261" s="4" t="s">
        <v>1756</v>
      </c>
      <c r="E261" s="4" t="s">
        <v>28</v>
      </c>
      <c r="F261" s="4" t="s">
        <v>16</v>
      </c>
      <c r="G261" s="4">
        <v>1</v>
      </c>
      <c r="H261" s="5">
        <v>150.75</v>
      </c>
      <c r="J261" s="3">
        <v>0</v>
      </c>
      <c r="K261" s="6">
        <f t="shared" si="233"/>
        <v>0</v>
      </c>
      <c r="L261" s="6">
        <f t="shared" si="234"/>
        <v>150.75</v>
      </c>
    </row>
    <row r="262" spans="1:12" x14ac:dyDescent="0.2">
      <c r="A262" s="4" t="s">
        <v>154</v>
      </c>
      <c r="B262" s="7" t="s">
        <v>282</v>
      </c>
      <c r="C262" s="4">
        <v>19180639</v>
      </c>
      <c r="D262" s="4" t="s">
        <v>1756</v>
      </c>
      <c r="E262" s="4" t="s">
        <v>28</v>
      </c>
      <c r="F262" s="4" t="s">
        <v>16</v>
      </c>
      <c r="G262" s="4">
        <v>1</v>
      </c>
      <c r="H262" s="5">
        <v>124.4</v>
      </c>
      <c r="J262" s="3">
        <v>0</v>
      </c>
      <c r="K262" s="6">
        <f t="shared" ref="K262:K272" si="235">+I262+J262</f>
        <v>0</v>
      </c>
      <c r="L262" s="6">
        <f t="shared" ref="L262:L272" si="236">H262+J262</f>
        <v>124.4</v>
      </c>
    </row>
    <row r="263" spans="1:12" x14ac:dyDescent="0.2">
      <c r="A263" s="4" t="s">
        <v>154</v>
      </c>
      <c r="B263" s="7" t="s">
        <v>290</v>
      </c>
      <c r="C263" s="4">
        <v>19180639</v>
      </c>
      <c r="D263" s="4" t="s">
        <v>1756</v>
      </c>
      <c r="E263" s="4" t="s">
        <v>28</v>
      </c>
      <c r="F263" s="4" t="s">
        <v>16</v>
      </c>
      <c r="G263" s="4">
        <v>1</v>
      </c>
      <c r="H263" s="5">
        <v>113.72</v>
      </c>
      <c r="J263" s="3">
        <v>0</v>
      </c>
      <c r="K263" s="6">
        <f t="shared" si="235"/>
        <v>0</v>
      </c>
      <c r="L263" s="6">
        <f t="shared" si="236"/>
        <v>113.72</v>
      </c>
    </row>
    <row r="264" spans="1:12" x14ac:dyDescent="0.2">
      <c r="A264" s="4" t="s">
        <v>154</v>
      </c>
      <c r="B264" s="7" t="s">
        <v>291</v>
      </c>
      <c r="C264" s="4">
        <v>15861466</v>
      </c>
      <c r="D264" s="4" t="s">
        <v>1757</v>
      </c>
      <c r="E264" s="4" t="s">
        <v>24</v>
      </c>
      <c r="F264" s="4" t="s">
        <v>9</v>
      </c>
      <c r="G264" s="4">
        <v>1</v>
      </c>
      <c r="H264" s="5">
        <v>-6481.92</v>
      </c>
      <c r="J264" s="3">
        <v>0</v>
      </c>
      <c r="K264" s="6">
        <f t="shared" si="235"/>
        <v>0</v>
      </c>
      <c r="L264" s="6">
        <f t="shared" si="236"/>
        <v>-6481.92</v>
      </c>
    </row>
    <row r="265" spans="1:12" x14ac:dyDescent="0.2">
      <c r="A265" s="4" t="s">
        <v>154</v>
      </c>
      <c r="B265" s="7" t="s">
        <v>1239</v>
      </c>
      <c r="C265" s="4">
        <v>16384497</v>
      </c>
      <c r="D265" s="4" t="s">
        <v>1758</v>
      </c>
      <c r="E265" s="4" t="s">
        <v>34</v>
      </c>
      <c r="F265" s="4" t="s">
        <v>35</v>
      </c>
      <c r="G265" s="4">
        <v>1</v>
      </c>
      <c r="H265" s="5">
        <v>32.28</v>
      </c>
      <c r="J265" s="3">
        <v>0</v>
      </c>
      <c r="K265" s="6">
        <f t="shared" si="235"/>
        <v>0</v>
      </c>
      <c r="L265" s="6">
        <f t="shared" si="236"/>
        <v>32.28</v>
      </c>
    </row>
    <row r="266" spans="1:12" x14ac:dyDescent="0.2">
      <c r="A266" s="4" t="s">
        <v>154</v>
      </c>
      <c r="B266" s="7" t="s">
        <v>1238</v>
      </c>
      <c r="C266" s="4">
        <v>16384497</v>
      </c>
      <c r="D266" s="4" t="s">
        <v>1758</v>
      </c>
      <c r="E266" s="4" t="s">
        <v>34</v>
      </c>
      <c r="F266" s="4" t="s">
        <v>35</v>
      </c>
      <c r="G266" s="4">
        <v>1</v>
      </c>
      <c r="H266" s="5">
        <v>32.28</v>
      </c>
      <c r="J266" s="3">
        <v>0</v>
      </c>
      <c r="K266" s="6">
        <f t="shared" si="235"/>
        <v>0</v>
      </c>
      <c r="L266" s="6">
        <f t="shared" si="236"/>
        <v>32.28</v>
      </c>
    </row>
    <row r="267" spans="1:12" x14ac:dyDescent="0.2">
      <c r="A267" s="4" t="s">
        <v>154</v>
      </c>
      <c r="B267" s="7" t="s">
        <v>292</v>
      </c>
      <c r="C267" s="4">
        <v>24123862</v>
      </c>
      <c r="D267" s="4" t="s">
        <v>1759</v>
      </c>
      <c r="E267" s="4" t="s">
        <v>31</v>
      </c>
      <c r="F267" s="4" t="s">
        <v>22</v>
      </c>
      <c r="G267" s="4">
        <v>3</v>
      </c>
      <c r="H267" s="5">
        <v>0</v>
      </c>
      <c r="I267" s="5">
        <f>H267</f>
        <v>0</v>
      </c>
      <c r="J267" s="3">
        <v>-24242.971000000001</v>
      </c>
      <c r="K267" s="6">
        <f t="shared" si="235"/>
        <v>-24242.971000000001</v>
      </c>
      <c r="L267" s="6">
        <f t="shared" si="236"/>
        <v>-24242.971000000001</v>
      </c>
    </row>
    <row r="268" spans="1:12" x14ac:dyDescent="0.2">
      <c r="A268" s="4" t="s">
        <v>154</v>
      </c>
      <c r="B268" s="7" t="s">
        <v>933</v>
      </c>
      <c r="C268" s="4">
        <v>20328774</v>
      </c>
      <c r="D268" s="4" t="s">
        <v>1760</v>
      </c>
      <c r="E268" s="4" t="s">
        <v>25</v>
      </c>
      <c r="F268" s="4" t="s">
        <v>12</v>
      </c>
      <c r="G268" s="4">
        <v>1</v>
      </c>
      <c r="H268" s="5">
        <v>41.94</v>
      </c>
      <c r="J268" s="3">
        <v>0</v>
      </c>
      <c r="K268" s="6">
        <f t="shared" si="235"/>
        <v>0</v>
      </c>
      <c r="L268" s="6">
        <f t="shared" si="236"/>
        <v>41.94</v>
      </c>
    </row>
    <row r="269" spans="1:12" x14ac:dyDescent="0.2">
      <c r="A269" s="4" t="s">
        <v>154</v>
      </c>
      <c r="B269" s="7" t="s">
        <v>3050</v>
      </c>
      <c r="C269" s="4">
        <v>23602529</v>
      </c>
      <c r="D269" s="4" t="s">
        <v>3051</v>
      </c>
      <c r="E269" s="4" t="s">
        <v>25</v>
      </c>
      <c r="F269" s="4" t="s">
        <v>12</v>
      </c>
      <c r="G269" s="4">
        <v>1</v>
      </c>
      <c r="H269" s="5">
        <v>7.74</v>
      </c>
      <c r="J269" s="3">
        <v>0</v>
      </c>
      <c r="K269" s="6">
        <f t="shared" si="235"/>
        <v>0</v>
      </c>
      <c r="L269" s="6">
        <f t="shared" si="236"/>
        <v>7.74</v>
      </c>
    </row>
    <row r="270" spans="1:12" x14ac:dyDescent="0.2">
      <c r="A270" s="4" t="s">
        <v>154</v>
      </c>
      <c r="B270" s="7" t="s">
        <v>1761</v>
      </c>
      <c r="C270" s="4">
        <v>26944813</v>
      </c>
      <c r="D270" s="4" t="s">
        <v>1762</v>
      </c>
      <c r="E270" s="4" t="s">
        <v>33</v>
      </c>
      <c r="F270" s="4" t="s">
        <v>12</v>
      </c>
      <c r="G270" s="4">
        <v>1</v>
      </c>
      <c r="H270" s="5">
        <v>45.38</v>
      </c>
      <c r="J270" s="3">
        <v>0</v>
      </c>
      <c r="K270" s="6">
        <f t="shared" si="235"/>
        <v>0</v>
      </c>
      <c r="L270" s="6">
        <f t="shared" si="236"/>
        <v>45.38</v>
      </c>
    </row>
    <row r="271" spans="1:12" x14ac:dyDescent="0.2">
      <c r="A271" s="4" t="s">
        <v>154</v>
      </c>
      <c r="B271" s="7" t="s">
        <v>294</v>
      </c>
      <c r="C271" s="4">
        <v>15605404</v>
      </c>
      <c r="D271" s="4" t="s">
        <v>1763</v>
      </c>
      <c r="E271" s="4" t="s">
        <v>15</v>
      </c>
      <c r="F271" s="4" t="s">
        <v>16</v>
      </c>
      <c r="G271" s="4">
        <v>3</v>
      </c>
      <c r="H271" s="5">
        <v>0</v>
      </c>
      <c r="I271" s="5">
        <f>H271</f>
        <v>0</v>
      </c>
      <c r="J271" s="3">
        <v>-221925.97099999999</v>
      </c>
      <c r="K271" s="6">
        <f t="shared" si="235"/>
        <v>-221925.97099999999</v>
      </c>
      <c r="L271" s="6">
        <f t="shared" si="236"/>
        <v>-221925.97099999999</v>
      </c>
    </row>
    <row r="272" spans="1:12" x14ac:dyDescent="0.2">
      <c r="A272" s="4" t="s">
        <v>154</v>
      </c>
      <c r="B272" s="7" t="s">
        <v>293</v>
      </c>
      <c r="C272" s="4">
        <v>15605404</v>
      </c>
      <c r="D272" s="4" t="s">
        <v>1763</v>
      </c>
      <c r="E272" s="4" t="s">
        <v>15</v>
      </c>
      <c r="F272" s="4" t="s">
        <v>16</v>
      </c>
      <c r="G272" s="4">
        <v>3</v>
      </c>
      <c r="H272" s="5">
        <v>132050.92000000001</v>
      </c>
      <c r="I272" s="5">
        <f>H272</f>
        <v>132050.92000000001</v>
      </c>
      <c r="J272" s="3">
        <v>-211041.89300000001</v>
      </c>
      <c r="K272" s="6">
        <f t="shared" si="235"/>
        <v>-78990.972999999998</v>
      </c>
      <c r="L272" s="6">
        <f t="shared" si="236"/>
        <v>-78990.972999999998</v>
      </c>
    </row>
    <row r="273" spans="1:12" x14ac:dyDescent="0.2">
      <c r="A273" s="4" t="s">
        <v>154</v>
      </c>
      <c r="B273" s="7" t="s">
        <v>1765</v>
      </c>
      <c r="C273" s="4">
        <v>5143533</v>
      </c>
      <c r="D273" s="4" t="s">
        <v>1764</v>
      </c>
      <c r="E273" s="4" t="s">
        <v>31</v>
      </c>
      <c r="F273" s="4" t="s">
        <v>22</v>
      </c>
      <c r="G273" s="4">
        <v>1</v>
      </c>
      <c r="H273" s="5">
        <v>39.590000000000003</v>
      </c>
      <c r="J273" s="3">
        <v>0</v>
      </c>
      <c r="K273" s="6">
        <f t="shared" ref="K273:K304" si="237">+I273+J273</f>
        <v>0</v>
      </c>
      <c r="L273" s="6">
        <f t="shared" ref="L273:L304" si="238">H273+J273</f>
        <v>39.590000000000003</v>
      </c>
    </row>
    <row r="274" spans="1:12" x14ac:dyDescent="0.2">
      <c r="A274" s="4" t="s">
        <v>154</v>
      </c>
      <c r="B274" s="7" t="s">
        <v>295</v>
      </c>
      <c r="C274" s="4">
        <v>12912263</v>
      </c>
      <c r="D274" s="4" t="s">
        <v>1766</v>
      </c>
      <c r="E274" s="4" t="s">
        <v>28</v>
      </c>
      <c r="F274" s="4" t="s">
        <v>16</v>
      </c>
      <c r="G274" s="4">
        <v>2</v>
      </c>
      <c r="H274" s="5">
        <v>1433.69</v>
      </c>
      <c r="J274" s="3">
        <v>0</v>
      </c>
      <c r="K274" s="6">
        <f t="shared" si="237"/>
        <v>0</v>
      </c>
      <c r="L274" s="6">
        <f t="shared" si="238"/>
        <v>1433.69</v>
      </c>
    </row>
    <row r="275" spans="1:12" x14ac:dyDescent="0.2">
      <c r="A275" s="4" t="s">
        <v>154</v>
      </c>
      <c r="B275" s="7" t="s">
        <v>1240</v>
      </c>
      <c r="C275" s="4">
        <v>12140466</v>
      </c>
      <c r="D275" s="4" t="s">
        <v>1767</v>
      </c>
      <c r="E275" s="4" t="s">
        <v>8</v>
      </c>
      <c r="F275" s="4" t="s">
        <v>9</v>
      </c>
      <c r="G275" s="4">
        <v>1</v>
      </c>
      <c r="H275" s="5">
        <v>22.66</v>
      </c>
      <c r="J275" s="3">
        <v>0</v>
      </c>
      <c r="K275" s="6">
        <f t="shared" si="237"/>
        <v>0</v>
      </c>
      <c r="L275" s="6">
        <f t="shared" si="238"/>
        <v>22.66</v>
      </c>
    </row>
    <row r="276" spans="1:12" x14ac:dyDescent="0.2">
      <c r="A276" s="4" t="s">
        <v>154</v>
      </c>
      <c r="B276" s="7" t="s">
        <v>1241</v>
      </c>
      <c r="C276" s="4">
        <v>21249815</v>
      </c>
      <c r="D276" s="4" t="s">
        <v>1768</v>
      </c>
      <c r="E276" s="4" t="s">
        <v>15</v>
      </c>
      <c r="F276" s="4" t="s">
        <v>16</v>
      </c>
      <c r="G276" s="4">
        <v>1</v>
      </c>
      <c r="H276" s="5">
        <v>47.09</v>
      </c>
      <c r="J276" s="3">
        <v>0</v>
      </c>
      <c r="K276" s="6">
        <f t="shared" si="237"/>
        <v>0</v>
      </c>
      <c r="L276" s="6">
        <f t="shared" si="238"/>
        <v>47.09</v>
      </c>
    </row>
    <row r="277" spans="1:12" x14ac:dyDescent="0.2">
      <c r="A277" s="4" t="s">
        <v>154</v>
      </c>
      <c r="B277" s="7" t="s">
        <v>1242</v>
      </c>
      <c r="C277" s="4">
        <v>8924041</v>
      </c>
      <c r="D277" s="4" t="s">
        <v>1769</v>
      </c>
      <c r="E277" s="4" t="s">
        <v>34</v>
      </c>
      <c r="F277" s="4" t="s">
        <v>35</v>
      </c>
      <c r="G277" s="4">
        <v>2</v>
      </c>
      <c r="H277" s="5">
        <v>9.49</v>
      </c>
      <c r="J277" s="3">
        <v>0</v>
      </c>
      <c r="K277" s="6">
        <f t="shared" si="237"/>
        <v>0</v>
      </c>
      <c r="L277" s="6">
        <f t="shared" si="238"/>
        <v>9.49</v>
      </c>
    </row>
    <row r="278" spans="1:12" x14ac:dyDescent="0.2">
      <c r="A278" s="4" t="s">
        <v>154</v>
      </c>
      <c r="B278" s="7" t="s">
        <v>1243</v>
      </c>
      <c r="C278" s="4">
        <v>21273508</v>
      </c>
      <c r="D278" s="4" t="s">
        <v>1770</v>
      </c>
      <c r="E278" s="4" t="s">
        <v>15</v>
      </c>
      <c r="F278" s="4" t="s">
        <v>16</v>
      </c>
      <c r="G278" s="4">
        <v>1</v>
      </c>
      <c r="H278" s="5">
        <v>47.09</v>
      </c>
      <c r="J278" s="3">
        <v>0</v>
      </c>
      <c r="K278" s="6">
        <f t="shared" si="237"/>
        <v>0</v>
      </c>
      <c r="L278" s="6">
        <f t="shared" si="238"/>
        <v>47.09</v>
      </c>
    </row>
    <row r="279" spans="1:12" x14ac:dyDescent="0.2">
      <c r="A279" s="4" t="s">
        <v>154</v>
      </c>
      <c r="B279" s="7" t="s">
        <v>1244</v>
      </c>
      <c r="C279" s="4">
        <v>21273534</v>
      </c>
      <c r="D279" s="4" t="s">
        <v>1771</v>
      </c>
      <c r="E279" s="4" t="s">
        <v>15</v>
      </c>
      <c r="F279" s="4" t="s">
        <v>16</v>
      </c>
      <c r="G279" s="4">
        <v>1</v>
      </c>
      <c r="H279" s="5">
        <v>60.55</v>
      </c>
      <c r="J279" s="3">
        <v>0</v>
      </c>
      <c r="K279" s="6">
        <f t="shared" si="237"/>
        <v>0</v>
      </c>
      <c r="L279" s="6">
        <f t="shared" si="238"/>
        <v>60.55</v>
      </c>
    </row>
    <row r="280" spans="1:12" x14ac:dyDescent="0.2">
      <c r="A280" s="4" t="s">
        <v>154</v>
      </c>
      <c r="B280" s="7" t="s">
        <v>296</v>
      </c>
      <c r="C280" s="4">
        <v>24026041</v>
      </c>
      <c r="D280" s="4" t="s">
        <v>1772</v>
      </c>
      <c r="E280" s="4" t="s">
        <v>38</v>
      </c>
      <c r="F280" s="4" t="s">
        <v>9</v>
      </c>
      <c r="G280" s="4">
        <v>2</v>
      </c>
      <c r="H280" s="5">
        <v>-3388.88</v>
      </c>
      <c r="J280" s="3">
        <v>0</v>
      </c>
      <c r="K280" s="6">
        <f t="shared" si="237"/>
        <v>0</v>
      </c>
      <c r="L280" s="6">
        <f t="shared" si="238"/>
        <v>-3388.88</v>
      </c>
    </row>
    <row r="281" spans="1:12" x14ac:dyDescent="0.2">
      <c r="A281" s="4" t="s">
        <v>154</v>
      </c>
      <c r="B281" s="7" t="s">
        <v>298</v>
      </c>
      <c r="C281" s="4">
        <v>15001142</v>
      </c>
      <c r="D281" s="4" t="s">
        <v>1773</v>
      </c>
      <c r="E281" s="4" t="s">
        <v>37</v>
      </c>
      <c r="F281" s="4" t="s">
        <v>9</v>
      </c>
      <c r="G281" s="4">
        <v>3</v>
      </c>
      <c r="H281" s="5">
        <v>0</v>
      </c>
      <c r="I281" s="5">
        <f>H281</f>
        <v>0</v>
      </c>
      <c r="J281" s="3">
        <v>-358766.99699999997</v>
      </c>
      <c r="K281" s="6">
        <f t="shared" si="237"/>
        <v>-358766.99699999997</v>
      </c>
      <c r="L281" s="6">
        <f t="shared" si="238"/>
        <v>-358766.99699999997</v>
      </c>
    </row>
    <row r="282" spans="1:12" x14ac:dyDescent="0.2">
      <c r="A282" s="4" t="s">
        <v>154</v>
      </c>
      <c r="B282" s="7" t="s">
        <v>299</v>
      </c>
      <c r="C282" s="4">
        <v>15001142</v>
      </c>
      <c r="D282" s="4" t="s">
        <v>1773</v>
      </c>
      <c r="E282" s="4" t="s">
        <v>37</v>
      </c>
      <c r="F282" s="4" t="s">
        <v>9</v>
      </c>
      <c r="G282" s="4">
        <v>3</v>
      </c>
      <c r="H282" s="5">
        <v>0</v>
      </c>
      <c r="I282" s="5">
        <f>H282</f>
        <v>0</v>
      </c>
      <c r="J282" s="3">
        <v>-88251.505000000005</v>
      </c>
      <c r="K282" s="6">
        <f t="shared" si="237"/>
        <v>-88251.505000000005</v>
      </c>
      <c r="L282" s="6">
        <f t="shared" si="238"/>
        <v>-88251.505000000005</v>
      </c>
    </row>
    <row r="283" spans="1:12" x14ac:dyDescent="0.2">
      <c r="A283" s="4" t="s">
        <v>154</v>
      </c>
      <c r="B283" s="7" t="s">
        <v>297</v>
      </c>
      <c r="C283" s="4">
        <v>15001142</v>
      </c>
      <c r="D283" s="4" t="s">
        <v>1773</v>
      </c>
      <c r="E283" s="4" t="s">
        <v>37</v>
      </c>
      <c r="F283" s="4" t="s">
        <v>9</v>
      </c>
      <c r="G283" s="4">
        <v>3</v>
      </c>
      <c r="H283" s="5">
        <v>0</v>
      </c>
      <c r="I283" s="5">
        <f>H283</f>
        <v>0</v>
      </c>
      <c r="J283" s="3">
        <v>-3133.0990000000002</v>
      </c>
      <c r="K283" s="6">
        <f t="shared" si="237"/>
        <v>-3133.0990000000002</v>
      </c>
      <c r="L283" s="6">
        <f t="shared" si="238"/>
        <v>-3133.0990000000002</v>
      </c>
    </row>
    <row r="284" spans="1:12" x14ac:dyDescent="0.2">
      <c r="A284" s="4" t="s">
        <v>154</v>
      </c>
      <c r="B284" s="7" t="s">
        <v>301</v>
      </c>
      <c r="C284" s="4">
        <v>6124668</v>
      </c>
      <c r="D284" s="4" t="s">
        <v>1774</v>
      </c>
      <c r="E284" s="4" t="s">
        <v>20</v>
      </c>
      <c r="F284" s="4" t="s">
        <v>18</v>
      </c>
      <c r="G284" s="4">
        <v>1</v>
      </c>
      <c r="H284" s="5">
        <v>-20975.85</v>
      </c>
      <c r="J284" s="3">
        <v>0</v>
      </c>
      <c r="K284" s="6">
        <f t="shared" si="237"/>
        <v>0</v>
      </c>
      <c r="L284" s="6">
        <f t="shared" si="238"/>
        <v>-20975.85</v>
      </c>
    </row>
    <row r="285" spans="1:12" x14ac:dyDescent="0.2">
      <c r="A285" s="4" t="s">
        <v>154</v>
      </c>
      <c r="B285" s="7" t="s">
        <v>300</v>
      </c>
      <c r="C285" s="4">
        <v>6124668</v>
      </c>
      <c r="D285" s="4" t="s">
        <v>1774</v>
      </c>
      <c r="E285" s="4" t="s">
        <v>20</v>
      </c>
      <c r="F285" s="4" t="s">
        <v>18</v>
      </c>
      <c r="G285" s="4">
        <v>1</v>
      </c>
      <c r="H285" s="5">
        <v>-18005.96</v>
      </c>
      <c r="J285" s="3">
        <v>0</v>
      </c>
      <c r="K285" s="6">
        <f t="shared" si="237"/>
        <v>0</v>
      </c>
      <c r="L285" s="6">
        <f t="shared" si="238"/>
        <v>-18005.96</v>
      </c>
    </row>
    <row r="286" spans="1:12" x14ac:dyDescent="0.2">
      <c r="A286" s="4" t="s">
        <v>154</v>
      </c>
      <c r="B286" s="7" t="s">
        <v>934</v>
      </c>
      <c r="C286" s="4">
        <v>25713401</v>
      </c>
      <c r="D286" s="4" t="s">
        <v>1776</v>
      </c>
      <c r="E286" s="4" t="s">
        <v>75</v>
      </c>
      <c r="F286" s="4" t="s">
        <v>35</v>
      </c>
      <c r="G286" s="4">
        <v>2</v>
      </c>
      <c r="H286" s="5">
        <v>14.07</v>
      </c>
      <c r="J286" s="3">
        <v>0</v>
      </c>
      <c r="K286" s="6">
        <f t="shared" si="237"/>
        <v>0</v>
      </c>
      <c r="L286" s="6">
        <f t="shared" si="238"/>
        <v>14.07</v>
      </c>
    </row>
    <row r="287" spans="1:12" x14ac:dyDescent="0.2">
      <c r="A287" s="4" t="s">
        <v>154</v>
      </c>
      <c r="B287" s="7" t="s">
        <v>865</v>
      </c>
      <c r="C287" s="4">
        <v>25713401</v>
      </c>
      <c r="D287" s="4" t="s">
        <v>1776</v>
      </c>
      <c r="E287" s="4" t="s">
        <v>75</v>
      </c>
      <c r="F287" s="4" t="s">
        <v>35</v>
      </c>
      <c r="G287" s="4">
        <v>2</v>
      </c>
      <c r="H287" s="5">
        <v>155.57</v>
      </c>
      <c r="J287" s="3">
        <v>0</v>
      </c>
      <c r="K287" s="6">
        <f t="shared" si="237"/>
        <v>0</v>
      </c>
      <c r="L287" s="6">
        <f t="shared" si="238"/>
        <v>155.57</v>
      </c>
    </row>
    <row r="288" spans="1:12" x14ac:dyDescent="0.2">
      <c r="A288" s="4" t="s">
        <v>154</v>
      </c>
      <c r="B288" s="7" t="s">
        <v>864</v>
      </c>
      <c r="C288" s="4">
        <v>25713401</v>
      </c>
      <c r="D288" s="4" t="s">
        <v>1776</v>
      </c>
      <c r="E288" s="4" t="s">
        <v>75</v>
      </c>
      <c r="F288" s="4" t="s">
        <v>35</v>
      </c>
      <c r="G288" s="4">
        <v>2</v>
      </c>
      <c r="H288" s="5">
        <v>414.71</v>
      </c>
      <c r="J288" s="3">
        <v>0</v>
      </c>
      <c r="K288" s="6">
        <f t="shared" si="237"/>
        <v>0</v>
      </c>
      <c r="L288" s="6">
        <f t="shared" si="238"/>
        <v>414.71</v>
      </c>
    </row>
    <row r="289" spans="1:12" x14ac:dyDescent="0.2">
      <c r="A289" s="4" t="s">
        <v>154</v>
      </c>
      <c r="B289" s="7" t="s">
        <v>1777</v>
      </c>
      <c r="C289" s="4">
        <v>15726439</v>
      </c>
      <c r="D289" s="4" t="s">
        <v>1778</v>
      </c>
      <c r="E289" s="4" t="s">
        <v>21</v>
      </c>
      <c r="F289" s="4" t="s">
        <v>22</v>
      </c>
      <c r="G289" s="4">
        <v>1</v>
      </c>
      <c r="H289" s="5">
        <v>38.32</v>
      </c>
      <c r="J289" s="3">
        <v>0</v>
      </c>
      <c r="K289" s="6">
        <f t="shared" si="237"/>
        <v>0</v>
      </c>
      <c r="L289" s="6">
        <f t="shared" si="238"/>
        <v>38.32</v>
      </c>
    </row>
    <row r="290" spans="1:12" x14ac:dyDescent="0.2">
      <c r="A290" s="4" t="s">
        <v>154</v>
      </c>
      <c r="B290" s="7" t="s">
        <v>1245</v>
      </c>
      <c r="C290" s="4">
        <v>1408180</v>
      </c>
      <c r="D290" s="4" t="s">
        <v>1779</v>
      </c>
      <c r="E290" s="4" t="s">
        <v>41</v>
      </c>
      <c r="F290" s="4" t="s">
        <v>35</v>
      </c>
      <c r="G290" s="4">
        <v>1</v>
      </c>
      <c r="H290" s="5">
        <v>20.79</v>
      </c>
      <c r="J290" s="3">
        <v>0</v>
      </c>
      <c r="K290" s="6">
        <f t="shared" si="237"/>
        <v>0</v>
      </c>
      <c r="L290" s="6">
        <f t="shared" si="238"/>
        <v>20.79</v>
      </c>
    </row>
    <row r="291" spans="1:12" x14ac:dyDescent="0.2">
      <c r="A291" s="4" t="s">
        <v>154</v>
      </c>
      <c r="B291" s="7" t="s">
        <v>2996</v>
      </c>
      <c r="C291" s="4">
        <v>18368412</v>
      </c>
      <c r="D291" s="4" t="s">
        <v>2994</v>
      </c>
      <c r="E291" s="4" t="s">
        <v>21</v>
      </c>
      <c r="F291" s="4" t="s">
        <v>22</v>
      </c>
      <c r="G291" s="4">
        <v>3</v>
      </c>
      <c r="H291" s="5">
        <v>0</v>
      </c>
      <c r="I291" s="5">
        <f>H291</f>
        <v>0</v>
      </c>
      <c r="J291" s="3">
        <v>-22228.39</v>
      </c>
      <c r="K291" s="6">
        <f t="shared" si="237"/>
        <v>-22228.39</v>
      </c>
      <c r="L291" s="6">
        <f t="shared" si="238"/>
        <v>-22228.39</v>
      </c>
    </row>
    <row r="292" spans="1:12" x14ac:dyDescent="0.2">
      <c r="A292" s="4" t="s">
        <v>154</v>
      </c>
      <c r="B292" s="7" t="s">
        <v>2995</v>
      </c>
      <c r="C292" s="4">
        <v>18368412</v>
      </c>
      <c r="D292" s="4" t="s">
        <v>2994</v>
      </c>
      <c r="E292" s="4" t="s">
        <v>21</v>
      </c>
      <c r="F292" s="4" t="s">
        <v>22</v>
      </c>
      <c r="G292" s="4">
        <v>3</v>
      </c>
      <c r="H292" s="5">
        <v>0</v>
      </c>
      <c r="I292" s="5">
        <f>H292</f>
        <v>0</v>
      </c>
      <c r="J292" s="3">
        <v>-2001.9659999999999</v>
      </c>
      <c r="K292" s="6">
        <f t="shared" si="237"/>
        <v>-2001.9659999999999</v>
      </c>
      <c r="L292" s="6">
        <f t="shared" si="238"/>
        <v>-2001.9659999999999</v>
      </c>
    </row>
    <row r="293" spans="1:12" x14ac:dyDescent="0.2">
      <c r="A293" s="4" t="s">
        <v>154</v>
      </c>
      <c r="B293" s="7" t="s">
        <v>1246</v>
      </c>
      <c r="C293" s="4">
        <v>1756025</v>
      </c>
      <c r="D293" s="4" t="s">
        <v>1780</v>
      </c>
      <c r="E293" s="4" t="s">
        <v>21</v>
      </c>
      <c r="F293" s="4" t="s">
        <v>22</v>
      </c>
      <c r="G293" s="4">
        <v>1</v>
      </c>
      <c r="H293" s="5">
        <v>27.61</v>
      </c>
      <c r="J293" s="3">
        <v>0</v>
      </c>
      <c r="K293" s="6">
        <f t="shared" si="237"/>
        <v>0</v>
      </c>
      <c r="L293" s="6">
        <f t="shared" si="238"/>
        <v>27.61</v>
      </c>
    </row>
    <row r="294" spans="1:12" x14ac:dyDescent="0.2">
      <c r="A294" s="4" t="s">
        <v>154</v>
      </c>
      <c r="B294" s="7" t="s">
        <v>302</v>
      </c>
      <c r="C294" s="4">
        <v>18685571</v>
      </c>
      <c r="D294" s="4" t="s">
        <v>1781</v>
      </c>
      <c r="E294" s="4" t="s">
        <v>30</v>
      </c>
      <c r="F294" s="4" t="s">
        <v>18</v>
      </c>
      <c r="G294" s="4">
        <v>1</v>
      </c>
      <c r="H294" s="5">
        <v>-202.63</v>
      </c>
      <c r="J294" s="3">
        <v>0</v>
      </c>
      <c r="K294" s="6">
        <f t="shared" si="237"/>
        <v>0</v>
      </c>
      <c r="L294" s="6">
        <f t="shared" si="238"/>
        <v>-202.63</v>
      </c>
    </row>
    <row r="295" spans="1:12" x14ac:dyDescent="0.2">
      <c r="A295" s="4" t="s">
        <v>154</v>
      </c>
      <c r="B295" s="7" t="s">
        <v>1784</v>
      </c>
      <c r="C295" s="4">
        <v>20419447</v>
      </c>
      <c r="D295" s="4" t="s">
        <v>1783</v>
      </c>
      <c r="E295" s="4" t="s">
        <v>76</v>
      </c>
      <c r="F295" s="4" t="s">
        <v>35</v>
      </c>
      <c r="G295" s="4">
        <v>1</v>
      </c>
      <c r="H295" s="5">
        <v>26.39</v>
      </c>
      <c r="J295" s="3">
        <v>0</v>
      </c>
      <c r="K295" s="6">
        <f t="shared" si="237"/>
        <v>0</v>
      </c>
      <c r="L295" s="6">
        <f t="shared" si="238"/>
        <v>26.39</v>
      </c>
    </row>
    <row r="296" spans="1:12" x14ac:dyDescent="0.2">
      <c r="A296" s="4" t="s">
        <v>154</v>
      </c>
      <c r="B296" s="7" t="s">
        <v>1782</v>
      </c>
      <c r="C296" s="4">
        <v>20419447</v>
      </c>
      <c r="D296" s="4" t="s">
        <v>1783</v>
      </c>
      <c r="E296" s="4" t="s">
        <v>76</v>
      </c>
      <c r="F296" s="4" t="s">
        <v>35</v>
      </c>
      <c r="G296" s="4">
        <v>1</v>
      </c>
      <c r="H296" s="5">
        <v>26.39</v>
      </c>
      <c r="J296" s="3">
        <v>0</v>
      </c>
      <c r="K296" s="6">
        <f t="shared" si="237"/>
        <v>0</v>
      </c>
      <c r="L296" s="6">
        <f t="shared" si="238"/>
        <v>26.39</v>
      </c>
    </row>
    <row r="297" spans="1:12" x14ac:dyDescent="0.2">
      <c r="A297" s="4" t="s">
        <v>154</v>
      </c>
      <c r="B297" s="7" t="s">
        <v>1053</v>
      </c>
      <c r="C297" s="4">
        <v>20414617</v>
      </c>
      <c r="D297" s="4" t="s">
        <v>1786</v>
      </c>
      <c r="E297" s="4" t="s">
        <v>31</v>
      </c>
      <c r="F297" s="4" t="s">
        <v>22</v>
      </c>
      <c r="G297" s="4">
        <v>2</v>
      </c>
      <c r="H297" s="5">
        <v>34.64</v>
      </c>
      <c r="J297" s="3">
        <v>0</v>
      </c>
      <c r="K297" s="6">
        <f t="shared" si="237"/>
        <v>0</v>
      </c>
      <c r="L297" s="6">
        <f t="shared" si="238"/>
        <v>34.64</v>
      </c>
    </row>
    <row r="298" spans="1:12" x14ac:dyDescent="0.2">
      <c r="A298" s="4" t="s">
        <v>154</v>
      </c>
      <c r="B298" s="7" t="s">
        <v>1248</v>
      </c>
      <c r="C298" s="4">
        <v>24263305</v>
      </c>
      <c r="D298" s="4" t="s">
        <v>1788</v>
      </c>
      <c r="E298" s="4" t="s">
        <v>41</v>
      </c>
      <c r="F298" s="4" t="s">
        <v>35</v>
      </c>
      <c r="G298" s="4">
        <v>2</v>
      </c>
      <c r="H298" s="5">
        <v>19.37</v>
      </c>
      <c r="J298" s="3">
        <v>0</v>
      </c>
      <c r="K298" s="6">
        <f t="shared" si="237"/>
        <v>0</v>
      </c>
      <c r="L298" s="6">
        <f t="shared" si="238"/>
        <v>19.37</v>
      </c>
    </row>
    <row r="299" spans="1:12" x14ac:dyDescent="0.2">
      <c r="A299" s="4" t="s">
        <v>154</v>
      </c>
      <c r="B299" s="7" t="s">
        <v>1247</v>
      </c>
      <c r="C299" s="4">
        <v>24263305</v>
      </c>
      <c r="D299" s="4" t="s">
        <v>1788</v>
      </c>
      <c r="E299" s="4" t="s">
        <v>41</v>
      </c>
      <c r="F299" s="4" t="s">
        <v>35</v>
      </c>
      <c r="G299" s="4">
        <v>2</v>
      </c>
      <c r="H299" s="5">
        <v>32.28</v>
      </c>
      <c r="J299" s="3">
        <v>0</v>
      </c>
      <c r="K299" s="6">
        <f t="shared" si="237"/>
        <v>0</v>
      </c>
      <c r="L299" s="6">
        <f t="shared" si="238"/>
        <v>32.28</v>
      </c>
    </row>
    <row r="300" spans="1:12" x14ac:dyDescent="0.2">
      <c r="A300" s="4" t="s">
        <v>154</v>
      </c>
      <c r="B300" s="7" t="s">
        <v>867</v>
      </c>
      <c r="C300" s="4">
        <v>24093699</v>
      </c>
      <c r="D300" s="4" t="s">
        <v>1789</v>
      </c>
      <c r="E300" s="4" t="s">
        <v>21</v>
      </c>
      <c r="F300" s="4" t="s">
        <v>22</v>
      </c>
      <c r="G300" s="4">
        <v>3</v>
      </c>
      <c r="H300" s="5">
        <v>0</v>
      </c>
      <c r="I300" s="5">
        <f t="shared" ref="I300:I307" si="239">H300</f>
        <v>0</v>
      </c>
      <c r="J300" s="3">
        <v>-108587.71</v>
      </c>
      <c r="K300" s="6">
        <f t="shared" si="237"/>
        <v>-108587.71</v>
      </c>
      <c r="L300" s="6">
        <f t="shared" si="238"/>
        <v>-108587.71</v>
      </c>
    </row>
    <row r="301" spans="1:12" x14ac:dyDescent="0.2">
      <c r="A301" s="4" t="s">
        <v>154</v>
      </c>
      <c r="B301" s="7" t="s">
        <v>870</v>
      </c>
      <c r="C301" s="4">
        <v>24093699</v>
      </c>
      <c r="D301" s="4" t="s">
        <v>1789</v>
      </c>
      <c r="E301" s="4" t="s">
        <v>21</v>
      </c>
      <c r="F301" s="4" t="s">
        <v>22</v>
      </c>
      <c r="G301" s="4">
        <v>3</v>
      </c>
      <c r="H301" s="5">
        <v>0</v>
      </c>
      <c r="I301" s="5">
        <f t="shared" si="239"/>
        <v>0</v>
      </c>
      <c r="J301" s="3">
        <v>-43380.483999999997</v>
      </c>
      <c r="K301" s="6">
        <f t="shared" si="237"/>
        <v>-43380.483999999997</v>
      </c>
      <c r="L301" s="6">
        <f t="shared" si="238"/>
        <v>-43380.483999999997</v>
      </c>
    </row>
    <row r="302" spans="1:12" x14ac:dyDescent="0.2">
      <c r="A302" s="4" t="s">
        <v>154</v>
      </c>
      <c r="B302" s="7" t="s">
        <v>868</v>
      </c>
      <c r="C302" s="4">
        <v>24093699</v>
      </c>
      <c r="D302" s="4" t="s">
        <v>1789</v>
      </c>
      <c r="E302" s="4" t="s">
        <v>21</v>
      </c>
      <c r="F302" s="4" t="s">
        <v>22</v>
      </c>
      <c r="G302" s="4">
        <v>3</v>
      </c>
      <c r="H302" s="5">
        <v>0</v>
      </c>
      <c r="I302" s="5">
        <f t="shared" si="239"/>
        <v>0</v>
      </c>
      <c r="J302" s="3">
        <v>-20712.723999999998</v>
      </c>
      <c r="K302" s="6">
        <f t="shared" si="237"/>
        <v>-20712.723999999998</v>
      </c>
      <c r="L302" s="6">
        <f t="shared" si="238"/>
        <v>-20712.723999999998</v>
      </c>
    </row>
    <row r="303" spans="1:12" x14ac:dyDescent="0.2">
      <c r="A303" s="4" t="s">
        <v>154</v>
      </c>
      <c r="B303" s="7" t="s">
        <v>866</v>
      </c>
      <c r="C303" s="4">
        <v>24093699</v>
      </c>
      <c r="D303" s="4" t="s">
        <v>1789</v>
      </c>
      <c r="E303" s="4" t="s">
        <v>21</v>
      </c>
      <c r="F303" s="4" t="s">
        <v>22</v>
      </c>
      <c r="G303" s="4">
        <v>3</v>
      </c>
      <c r="H303" s="5">
        <v>0</v>
      </c>
      <c r="I303" s="5">
        <f t="shared" si="239"/>
        <v>0</v>
      </c>
      <c r="J303" s="3">
        <v>-12422.404</v>
      </c>
      <c r="K303" s="6">
        <f t="shared" si="237"/>
        <v>-12422.404</v>
      </c>
      <c r="L303" s="6">
        <f t="shared" si="238"/>
        <v>-12422.404</v>
      </c>
    </row>
    <row r="304" spans="1:12" x14ac:dyDescent="0.2">
      <c r="A304" s="4" t="s">
        <v>154</v>
      </c>
      <c r="B304" s="7" t="s">
        <v>869</v>
      </c>
      <c r="C304" s="4">
        <v>24093699</v>
      </c>
      <c r="D304" s="4" t="s">
        <v>1789</v>
      </c>
      <c r="E304" s="4" t="s">
        <v>21</v>
      </c>
      <c r="F304" s="4" t="s">
        <v>22</v>
      </c>
      <c r="G304" s="4">
        <v>3</v>
      </c>
      <c r="H304" s="5">
        <v>0</v>
      </c>
      <c r="I304" s="5">
        <f t="shared" si="239"/>
        <v>0</v>
      </c>
      <c r="J304" s="3">
        <v>-41014.394</v>
      </c>
      <c r="K304" s="6">
        <f t="shared" si="237"/>
        <v>-41014.394</v>
      </c>
      <c r="L304" s="6">
        <f t="shared" si="238"/>
        <v>-41014.394</v>
      </c>
    </row>
    <row r="305" spans="1:12" x14ac:dyDescent="0.2">
      <c r="A305" s="4" t="s">
        <v>154</v>
      </c>
      <c r="B305" s="7" t="s">
        <v>303</v>
      </c>
      <c r="C305" s="4">
        <v>9607294</v>
      </c>
      <c r="D305" s="4" t="s">
        <v>1790</v>
      </c>
      <c r="E305" s="4" t="s">
        <v>15</v>
      </c>
      <c r="F305" s="4" t="s">
        <v>16</v>
      </c>
      <c r="G305" s="4">
        <v>3</v>
      </c>
      <c r="H305" s="5">
        <v>0</v>
      </c>
      <c r="I305" s="5">
        <f t="shared" si="239"/>
        <v>0</v>
      </c>
      <c r="J305" s="3">
        <v>-19187.071</v>
      </c>
      <c r="K305" s="6">
        <f t="shared" ref="K305:K336" si="240">+I305+J305</f>
        <v>-19187.071</v>
      </c>
      <c r="L305" s="6">
        <f t="shared" ref="L305:L336" si="241">H305+J305</f>
        <v>-19187.071</v>
      </c>
    </row>
    <row r="306" spans="1:12" x14ac:dyDescent="0.2">
      <c r="A306" s="4" t="s">
        <v>154</v>
      </c>
      <c r="B306" s="7" t="s">
        <v>305</v>
      </c>
      <c r="C306" s="4">
        <v>9607294</v>
      </c>
      <c r="D306" s="4" t="s">
        <v>1790</v>
      </c>
      <c r="E306" s="4" t="s">
        <v>15</v>
      </c>
      <c r="F306" s="4" t="s">
        <v>16</v>
      </c>
      <c r="G306" s="4">
        <v>3</v>
      </c>
      <c r="H306" s="5">
        <v>0</v>
      </c>
      <c r="I306" s="5">
        <f t="shared" si="239"/>
        <v>0</v>
      </c>
      <c r="J306" s="3">
        <v>-6579.0550000000003</v>
      </c>
      <c r="K306" s="6">
        <f t="shared" si="240"/>
        <v>-6579.0550000000003</v>
      </c>
      <c r="L306" s="6">
        <f t="shared" si="241"/>
        <v>-6579.0550000000003</v>
      </c>
    </row>
    <row r="307" spans="1:12" x14ac:dyDescent="0.2">
      <c r="A307" s="4" t="s">
        <v>154</v>
      </c>
      <c r="B307" s="7" t="s">
        <v>304</v>
      </c>
      <c r="C307" s="4">
        <v>9607294</v>
      </c>
      <c r="D307" s="4" t="s">
        <v>1790</v>
      </c>
      <c r="E307" s="4" t="s">
        <v>15</v>
      </c>
      <c r="F307" s="4" t="s">
        <v>16</v>
      </c>
      <c r="G307" s="4">
        <v>3</v>
      </c>
      <c r="H307" s="5">
        <v>0</v>
      </c>
      <c r="I307" s="5">
        <f t="shared" si="239"/>
        <v>0</v>
      </c>
      <c r="J307" s="3">
        <v>-6549.585</v>
      </c>
      <c r="K307" s="6">
        <f t="shared" si="240"/>
        <v>-6549.585</v>
      </c>
      <c r="L307" s="6">
        <f t="shared" si="241"/>
        <v>-6549.585</v>
      </c>
    </row>
    <row r="308" spans="1:12" x14ac:dyDescent="0.2">
      <c r="A308" s="4" t="s">
        <v>154</v>
      </c>
      <c r="B308" s="7" t="s">
        <v>1054</v>
      </c>
      <c r="C308" s="4">
        <v>5549547</v>
      </c>
      <c r="D308" s="4" t="s">
        <v>1792</v>
      </c>
      <c r="E308" s="4" t="s">
        <v>15</v>
      </c>
      <c r="F308" s="4" t="s">
        <v>16</v>
      </c>
      <c r="G308" s="4">
        <v>1</v>
      </c>
      <c r="H308" s="5">
        <v>45.19</v>
      </c>
      <c r="J308" s="3">
        <v>0</v>
      </c>
      <c r="K308" s="6">
        <f t="shared" si="240"/>
        <v>0</v>
      </c>
      <c r="L308" s="6">
        <f t="shared" si="241"/>
        <v>45.19</v>
      </c>
    </row>
    <row r="309" spans="1:12" x14ac:dyDescent="0.2">
      <c r="A309" s="4" t="s">
        <v>154</v>
      </c>
      <c r="B309" s="7" t="s">
        <v>1249</v>
      </c>
      <c r="C309" s="4">
        <v>18518299</v>
      </c>
      <c r="D309" s="4" t="s">
        <v>1794</v>
      </c>
      <c r="E309" s="4" t="s">
        <v>8</v>
      </c>
      <c r="F309" s="4" t="s">
        <v>9</v>
      </c>
      <c r="G309" s="4">
        <v>1</v>
      </c>
      <c r="H309" s="5">
        <v>39.770000000000003</v>
      </c>
      <c r="J309" s="3">
        <v>0</v>
      </c>
      <c r="K309" s="6">
        <f t="shared" si="240"/>
        <v>0</v>
      </c>
      <c r="L309" s="6">
        <f t="shared" si="241"/>
        <v>39.770000000000003</v>
      </c>
    </row>
    <row r="310" spans="1:12" x14ac:dyDescent="0.2">
      <c r="A310" s="4" t="s">
        <v>154</v>
      </c>
      <c r="B310" s="7" t="s">
        <v>306</v>
      </c>
      <c r="C310" s="4">
        <v>7938164</v>
      </c>
      <c r="D310" s="4" t="s">
        <v>1795</v>
      </c>
      <c r="E310" s="4" t="s">
        <v>33</v>
      </c>
      <c r="F310" s="4" t="s">
        <v>12</v>
      </c>
      <c r="G310" s="4">
        <v>3</v>
      </c>
      <c r="H310" s="5">
        <v>0</v>
      </c>
      <c r="I310" s="5">
        <f>H310</f>
        <v>0</v>
      </c>
      <c r="J310" s="3">
        <v>-16707.763999999999</v>
      </c>
      <c r="K310" s="6">
        <f t="shared" si="240"/>
        <v>-16707.763999999999</v>
      </c>
      <c r="L310" s="6">
        <f t="shared" si="241"/>
        <v>-16707.763999999999</v>
      </c>
    </row>
    <row r="311" spans="1:12" x14ac:dyDescent="0.2">
      <c r="A311" s="4" t="s">
        <v>154</v>
      </c>
      <c r="B311" s="7" t="s">
        <v>3055</v>
      </c>
      <c r="C311" s="4">
        <v>6029732</v>
      </c>
      <c r="D311" s="4" t="s">
        <v>3054</v>
      </c>
      <c r="E311" s="4" t="s">
        <v>38</v>
      </c>
      <c r="F311" s="4" t="s">
        <v>9</v>
      </c>
      <c r="G311" s="4">
        <v>3</v>
      </c>
      <c r="H311" s="5">
        <v>0</v>
      </c>
      <c r="I311" s="5">
        <f>H311</f>
        <v>0</v>
      </c>
      <c r="J311" s="3">
        <v>-1103.846</v>
      </c>
      <c r="K311" s="6">
        <f t="shared" si="240"/>
        <v>-1103.846</v>
      </c>
      <c r="L311" s="6">
        <f t="shared" si="241"/>
        <v>-1103.846</v>
      </c>
    </row>
    <row r="312" spans="1:12" x14ac:dyDescent="0.2">
      <c r="A312" s="4" t="s">
        <v>154</v>
      </c>
      <c r="B312" s="7" t="s">
        <v>307</v>
      </c>
      <c r="C312" s="4">
        <v>9053229</v>
      </c>
      <c r="D312" s="4" t="s">
        <v>1796</v>
      </c>
      <c r="E312" s="4" t="s">
        <v>38</v>
      </c>
      <c r="F312" s="4" t="s">
        <v>9</v>
      </c>
      <c r="G312" s="4">
        <v>1</v>
      </c>
      <c r="H312" s="5">
        <v>1064.3900000000001</v>
      </c>
      <c r="J312" s="3">
        <v>0</v>
      </c>
      <c r="K312" s="6">
        <f t="shared" si="240"/>
        <v>0</v>
      </c>
      <c r="L312" s="6">
        <f t="shared" si="241"/>
        <v>1064.3900000000001</v>
      </c>
    </row>
    <row r="313" spans="1:12" x14ac:dyDescent="0.2">
      <c r="A313" s="4" t="s">
        <v>154</v>
      </c>
      <c r="B313" s="7" t="s">
        <v>308</v>
      </c>
      <c r="C313" s="4">
        <v>11873886</v>
      </c>
      <c r="D313" s="4" t="s">
        <v>1797</v>
      </c>
      <c r="E313" s="4" t="s">
        <v>23</v>
      </c>
      <c r="F313" s="4" t="s">
        <v>9</v>
      </c>
      <c r="G313" s="4">
        <v>2</v>
      </c>
      <c r="H313" s="5">
        <v>1857.86</v>
      </c>
      <c r="J313" s="3">
        <v>0</v>
      </c>
      <c r="K313" s="6">
        <f t="shared" si="240"/>
        <v>0</v>
      </c>
      <c r="L313" s="6">
        <f t="shared" si="241"/>
        <v>1857.86</v>
      </c>
    </row>
    <row r="314" spans="1:12" x14ac:dyDescent="0.2">
      <c r="A314" s="4" t="s">
        <v>154</v>
      </c>
      <c r="B314" s="7" t="s">
        <v>1798</v>
      </c>
      <c r="C314" s="4">
        <v>14561630</v>
      </c>
      <c r="D314" s="4" t="s">
        <v>1799</v>
      </c>
      <c r="E314" s="4" t="s">
        <v>24</v>
      </c>
      <c r="F314" s="4" t="s">
        <v>9</v>
      </c>
      <c r="G314" s="4">
        <v>1</v>
      </c>
      <c r="H314" s="5">
        <v>64.8</v>
      </c>
      <c r="J314" s="3">
        <v>0</v>
      </c>
      <c r="K314" s="6">
        <f t="shared" si="240"/>
        <v>0</v>
      </c>
      <c r="L314" s="6">
        <f t="shared" si="241"/>
        <v>64.8</v>
      </c>
    </row>
    <row r="315" spans="1:12" x14ac:dyDescent="0.2">
      <c r="A315" s="4" t="s">
        <v>154</v>
      </c>
      <c r="B315" s="7" t="s">
        <v>309</v>
      </c>
      <c r="C315" s="4">
        <v>5681563</v>
      </c>
      <c r="D315" s="4" t="s">
        <v>1800</v>
      </c>
      <c r="E315" s="4" t="s">
        <v>38</v>
      </c>
      <c r="F315" s="4" t="s">
        <v>9</v>
      </c>
      <c r="G315" s="4">
        <v>3</v>
      </c>
      <c r="H315" s="5">
        <v>0</v>
      </c>
      <c r="I315" s="5">
        <f>H315</f>
        <v>0</v>
      </c>
      <c r="J315" s="3">
        <v>-22702.895</v>
      </c>
      <c r="K315" s="6">
        <f t="shared" si="240"/>
        <v>-22702.895</v>
      </c>
      <c r="L315" s="6">
        <f t="shared" si="241"/>
        <v>-22702.895</v>
      </c>
    </row>
    <row r="316" spans="1:12" x14ac:dyDescent="0.2">
      <c r="A316" s="4" t="s">
        <v>154</v>
      </c>
      <c r="B316" s="7" t="s">
        <v>310</v>
      </c>
      <c r="C316" s="4">
        <v>18550644</v>
      </c>
      <c r="D316" s="4" t="s">
        <v>1801</v>
      </c>
      <c r="E316" s="4" t="s">
        <v>38</v>
      </c>
      <c r="F316" s="4" t="s">
        <v>9</v>
      </c>
      <c r="G316" s="4">
        <v>3</v>
      </c>
      <c r="H316" s="5">
        <v>0</v>
      </c>
      <c r="I316" s="5">
        <f>H316</f>
        <v>0</v>
      </c>
      <c r="J316" s="3">
        <v>-612945.59100000001</v>
      </c>
      <c r="K316" s="6">
        <f t="shared" si="240"/>
        <v>-612945.59100000001</v>
      </c>
      <c r="L316" s="6">
        <f t="shared" si="241"/>
        <v>-612945.59100000001</v>
      </c>
    </row>
    <row r="317" spans="1:12" x14ac:dyDescent="0.2">
      <c r="A317" s="4" t="s">
        <v>154</v>
      </c>
      <c r="B317" s="7" t="s">
        <v>1804</v>
      </c>
      <c r="C317" s="4">
        <v>9353975</v>
      </c>
      <c r="D317" s="4" t="s">
        <v>1805</v>
      </c>
      <c r="E317" s="4" t="s">
        <v>21</v>
      </c>
      <c r="F317" s="4" t="s">
        <v>22</v>
      </c>
      <c r="G317" s="4">
        <v>1</v>
      </c>
      <c r="H317" s="5">
        <v>35.909999999999997</v>
      </c>
      <c r="J317" s="3">
        <v>0</v>
      </c>
      <c r="K317" s="6">
        <f t="shared" si="240"/>
        <v>0</v>
      </c>
      <c r="L317" s="6">
        <f t="shared" si="241"/>
        <v>35.909999999999997</v>
      </c>
    </row>
    <row r="318" spans="1:12" x14ac:dyDescent="0.2">
      <c r="A318" s="4" t="s">
        <v>154</v>
      </c>
      <c r="B318" s="7" t="s">
        <v>1250</v>
      </c>
      <c r="C318" s="4">
        <v>16168327</v>
      </c>
      <c r="D318" s="4" t="s">
        <v>1806</v>
      </c>
      <c r="E318" s="4" t="s">
        <v>30</v>
      </c>
      <c r="F318" s="4" t="s">
        <v>18</v>
      </c>
      <c r="G318" s="4">
        <v>1</v>
      </c>
      <c r="H318" s="5">
        <v>22.66</v>
      </c>
      <c r="J318" s="3">
        <v>0</v>
      </c>
      <c r="K318" s="6">
        <f t="shared" si="240"/>
        <v>0</v>
      </c>
      <c r="L318" s="6">
        <f t="shared" si="241"/>
        <v>22.66</v>
      </c>
    </row>
    <row r="319" spans="1:12" x14ac:dyDescent="0.2">
      <c r="A319" s="4" t="s">
        <v>154</v>
      </c>
      <c r="B319" s="7" t="s">
        <v>1251</v>
      </c>
      <c r="C319" s="4">
        <v>16892255</v>
      </c>
      <c r="D319" s="4" t="s">
        <v>1807</v>
      </c>
      <c r="E319" s="4" t="s">
        <v>44</v>
      </c>
      <c r="F319" s="4" t="s">
        <v>7</v>
      </c>
      <c r="G319" s="4">
        <v>1</v>
      </c>
      <c r="H319" s="5">
        <v>24.29</v>
      </c>
      <c r="J319" s="3">
        <v>0</v>
      </c>
      <c r="K319" s="6">
        <f t="shared" si="240"/>
        <v>0</v>
      </c>
      <c r="L319" s="6">
        <f t="shared" si="241"/>
        <v>24.29</v>
      </c>
    </row>
    <row r="320" spans="1:12" x14ac:dyDescent="0.2">
      <c r="A320" s="4" t="s">
        <v>154</v>
      </c>
      <c r="B320" s="7" t="s">
        <v>1055</v>
      </c>
      <c r="C320" s="4">
        <v>11756492</v>
      </c>
      <c r="D320" s="4" t="s">
        <v>1808</v>
      </c>
      <c r="E320" s="4" t="s">
        <v>76</v>
      </c>
      <c r="F320" s="4" t="s">
        <v>35</v>
      </c>
      <c r="G320" s="4">
        <v>1</v>
      </c>
      <c r="H320" s="5">
        <v>37.61</v>
      </c>
      <c r="J320" s="3">
        <v>0</v>
      </c>
      <c r="K320" s="6">
        <f t="shared" si="240"/>
        <v>0</v>
      </c>
      <c r="L320" s="6">
        <f t="shared" si="241"/>
        <v>37.61</v>
      </c>
    </row>
    <row r="321" spans="1:12" x14ac:dyDescent="0.2">
      <c r="A321" s="4" t="s">
        <v>154</v>
      </c>
      <c r="B321" s="7" t="s">
        <v>1252</v>
      </c>
      <c r="C321" s="4">
        <v>11756492</v>
      </c>
      <c r="D321" s="4" t="s">
        <v>1808</v>
      </c>
      <c r="E321" s="4" t="s">
        <v>76</v>
      </c>
      <c r="F321" s="4" t="s">
        <v>35</v>
      </c>
      <c r="G321" s="4">
        <v>1</v>
      </c>
      <c r="H321" s="5">
        <v>17.23</v>
      </c>
      <c r="J321" s="3">
        <v>0</v>
      </c>
      <c r="K321" s="6">
        <f t="shared" si="240"/>
        <v>0</v>
      </c>
      <c r="L321" s="6">
        <f t="shared" si="241"/>
        <v>17.23</v>
      </c>
    </row>
    <row r="322" spans="1:12" x14ac:dyDescent="0.2">
      <c r="A322" s="4" t="s">
        <v>154</v>
      </c>
      <c r="B322" s="7" t="s">
        <v>312</v>
      </c>
      <c r="C322" s="4">
        <v>15902875</v>
      </c>
      <c r="D322" s="4" t="s">
        <v>1809</v>
      </c>
      <c r="E322" s="4" t="s">
        <v>21</v>
      </c>
      <c r="F322" s="4" t="s">
        <v>22</v>
      </c>
      <c r="G322" s="4">
        <v>1</v>
      </c>
      <c r="H322" s="5">
        <v>352.28</v>
      </c>
      <c r="J322" s="3">
        <v>0</v>
      </c>
      <c r="K322" s="6">
        <f t="shared" si="240"/>
        <v>0</v>
      </c>
      <c r="L322" s="6">
        <f t="shared" si="241"/>
        <v>352.28</v>
      </c>
    </row>
    <row r="323" spans="1:12" x14ac:dyDescent="0.2">
      <c r="A323" s="4" t="s">
        <v>154</v>
      </c>
      <c r="B323" s="7" t="s">
        <v>311</v>
      </c>
      <c r="C323" s="4">
        <v>15902875</v>
      </c>
      <c r="D323" s="4" t="s">
        <v>1809</v>
      </c>
      <c r="E323" s="4" t="s">
        <v>21</v>
      </c>
      <c r="F323" s="4" t="s">
        <v>22</v>
      </c>
      <c r="G323" s="4">
        <v>1</v>
      </c>
      <c r="H323" s="5">
        <v>5917.85</v>
      </c>
      <c r="J323" s="3">
        <v>0</v>
      </c>
      <c r="K323" s="6">
        <f t="shared" si="240"/>
        <v>0</v>
      </c>
      <c r="L323" s="6">
        <f t="shared" si="241"/>
        <v>5917.85</v>
      </c>
    </row>
    <row r="324" spans="1:12" x14ac:dyDescent="0.2">
      <c r="A324" s="4" t="s">
        <v>154</v>
      </c>
      <c r="B324" s="7" t="s">
        <v>3056</v>
      </c>
      <c r="C324" s="4">
        <v>22788351</v>
      </c>
      <c r="D324" s="4" t="s">
        <v>3057</v>
      </c>
      <c r="E324" s="4" t="s">
        <v>11</v>
      </c>
      <c r="F324" s="4" t="s">
        <v>12</v>
      </c>
      <c r="G324" s="4">
        <v>1</v>
      </c>
      <c r="H324" s="5">
        <v>8.61</v>
      </c>
      <c r="J324" s="3">
        <v>0</v>
      </c>
      <c r="K324" s="6">
        <f t="shared" si="240"/>
        <v>0</v>
      </c>
      <c r="L324" s="6">
        <f t="shared" si="241"/>
        <v>8.61</v>
      </c>
    </row>
    <row r="325" spans="1:12" x14ac:dyDescent="0.2">
      <c r="A325" s="4" t="s">
        <v>154</v>
      </c>
      <c r="B325" s="7" t="s">
        <v>1056</v>
      </c>
      <c r="C325" s="4">
        <v>20143881</v>
      </c>
      <c r="D325" s="4" t="s">
        <v>1810</v>
      </c>
      <c r="E325" s="4" t="s">
        <v>15</v>
      </c>
      <c r="F325" s="4" t="s">
        <v>16</v>
      </c>
      <c r="G325" s="4">
        <v>1</v>
      </c>
      <c r="H325" s="5">
        <v>80.180000000000007</v>
      </c>
      <c r="J325" s="3">
        <v>0</v>
      </c>
      <c r="K325" s="6">
        <f t="shared" si="240"/>
        <v>0</v>
      </c>
      <c r="L325" s="6">
        <f t="shared" si="241"/>
        <v>80.180000000000007</v>
      </c>
    </row>
    <row r="326" spans="1:12" x14ac:dyDescent="0.2">
      <c r="A326" s="4" t="s">
        <v>154</v>
      </c>
      <c r="B326" s="7" t="s">
        <v>1812</v>
      </c>
      <c r="C326" s="4">
        <v>17740070</v>
      </c>
      <c r="D326" s="4" t="s">
        <v>1811</v>
      </c>
      <c r="E326" s="4" t="s">
        <v>23</v>
      </c>
      <c r="F326" s="4" t="s">
        <v>9</v>
      </c>
      <c r="G326" s="4">
        <v>2</v>
      </c>
      <c r="H326" s="5">
        <v>52.78</v>
      </c>
      <c r="J326" s="3">
        <v>0</v>
      </c>
      <c r="K326" s="6">
        <f t="shared" si="240"/>
        <v>0</v>
      </c>
      <c r="L326" s="6">
        <f t="shared" si="241"/>
        <v>52.78</v>
      </c>
    </row>
    <row r="327" spans="1:12" x14ac:dyDescent="0.2">
      <c r="A327" s="4" t="s">
        <v>154</v>
      </c>
      <c r="B327" s="7" t="s">
        <v>313</v>
      </c>
      <c r="C327" s="4">
        <v>5940030</v>
      </c>
      <c r="D327" s="4" t="s">
        <v>1813</v>
      </c>
      <c r="E327" s="4" t="s">
        <v>30</v>
      </c>
      <c r="F327" s="4" t="s">
        <v>18</v>
      </c>
      <c r="G327" s="4">
        <v>3</v>
      </c>
      <c r="H327" s="5">
        <v>0</v>
      </c>
      <c r="I327" s="5">
        <f>H327</f>
        <v>0</v>
      </c>
      <c r="J327" s="3">
        <v>-423856.33899999998</v>
      </c>
      <c r="K327" s="6">
        <f t="shared" si="240"/>
        <v>-423856.33899999998</v>
      </c>
      <c r="L327" s="6">
        <f t="shared" si="241"/>
        <v>-423856.33899999998</v>
      </c>
    </row>
    <row r="328" spans="1:12" x14ac:dyDescent="0.2">
      <c r="A328" s="4" t="s">
        <v>154</v>
      </c>
      <c r="B328" s="7" t="s">
        <v>314</v>
      </c>
      <c r="C328" s="4">
        <v>5940030</v>
      </c>
      <c r="D328" s="4" t="s">
        <v>1813</v>
      </c>
      <c r="E328" s="4" t="s">
        <v>30</v>
      </c>
      <c r="F328" s="4" t="s">
        <v>18</v>
      </c>
      <c r="G328" s="4">
        <v>3</v>
      </c>
      <c r="H328" s="5">
        <v>0</v>
      </c>
      <c r="I328" s="5">
        <f>H328</f>
        <v>0</v>
      </c>
      <c r="J328" s="3">
        <v>-90868.466</v>
      </c>
      <c r="K328" s="6">
        <f t="shared" si="240"/>
        <v>-90868.466</v>
      </c>
      <c r="L328" s="6">
        <f t="shared" si="241"/>
        <v>-90868.466</v>
      </c>
    </row>
    <row r="329" spans="1:12" x14ac:dyDescent="0.2">
      <c r="A329" s="4" t="s">
        <v>154</v>
      </c>
      <c r="B329" s="7" t="s">
        <v>316</v>
      </c>
      <c r="C329" s="4">
        <v>5940030</v>
      </c>
      <c r="D329" s="4" t="s">
        <v>1813</v>
      </c>
      <c r="E329" s="4" t="s">
        <v>30</v>
      </c>
      <c r="F329" s="4" t="s">
        <v>18</v>
      </c>
      <c r="G329" s="4">
        <v>3</v>
      </c>
      <c r="H329" s="5">
        <v>0</v>
      </c>
      <c r="I329" s="5">
        <f>H329</f>
        <v>0</v>
      </c>
      <c r="J329" s="3">
        <v>-1510171.6980000001</v>
      </c>
      <c r="K329" s="6">
        <f t="shared" si="240"/>
        <v>-1510171.6980000001</v>
      </c>
      <c r="L329" s="6">
        <f t="shared" si="241"/>
        <v>-1510171.6980000001</v>
      </c>
    </row>
    <row r="330" spans="1:12" x14ac:dyDescent="0.2">
      <c r="A330" s="4" t="s">
        <v>154</v>
      </c>
      <c r="B330" s="7" t="s">
        <v>315</v>
      </c>
      <c r="C330" s="4">
        <v>5940030</v>
      </c>
      <c r="D330" s="4" t="s">
        <v>1813</v>
      </c>
      <c r="E330" s="4" t="s">
        <v>30</v>
      </c>
      <c r="F330" s="4" t="s">
        <v>18</v>
      </c>
      <c r="G330" s="4">
        <v>3</v>
      </c>
      <c r="H330" s="5">
        <v>0</v>
      </c>
      <c r="I330" s="5">
        <f>H330</f>
        <v>0</v>
      </c>
      <c r="J330" s="3">
        <v>-295326.63199999998</v>
      </c>
      <c r="K330" s="6">
        <f t="shared" si="240"/>
        <v>-295326.63199999998</v>
      </c>
      <c r="L330" s="6">
        <f t="shared" si="241"/>
        <v>-295326.63199999998</v>
      </c>
    </row>
    <row r="331" spans="1:12" x14ac:dyDescent="0.2">
      <c r="A331" s="4" t="s">
        <v>154</v>
      </c>
      <c r="B331" s="7" t="s">
        <v>317</v>
      </c>
      <c r="C331" s="4">
        <v>13265346</v>
      </c>
      <c r="D331" s="4" t="s">
        <v>1814</v>
      </c>
      <c r="E331" s="4" t="s">
        <v>76</v>
      </c>
      <c r="F331" s="4" t="s">
        <v>35</v>
      </c>
      <c r="G331" s="4">
        <v>1</v>
      </c>
      <c r="H331" s="5">
        <v>1132.3</v>
      </c>
      <c r="J331" s="3">
        <v>0</v>
      </c>
      <c r="K331" s="6">
        <f t="shared" si="240"/>
        <v>0</v>
      </c>
      <c r="L331" s="6">
        <f t="shared" si="241"/>
        <v>1132.3</v>
      </c>
    </row>
    <row r="332" spans="1:12" x14ac:dyDescent="0.2">
      <c r="A332" s="4" t="s">
        <v>154</v>
      </c>
      <c r="B332" s="7" t="s">
        <v>1057</v>
      </c>
      <c r="C332" s="4">
        <v>26456620</v>
      </c>
      <c r="D332" s="4" t="s">
        <v>1815</v>
      </c>
      <c r="E332" s="4" t="s">
        <v>41</v>
      </c>
      <c r="F332" s="4" t="s">
        <v>35</v>
      </c>
      <c r="G332" s="4">
        <v>1</v>
      </c>
      <c r="H332" s="5">
        <v>66.349999999999994</v>
      </c>
      <c r="J332" s="3">
        <v>0</v>
      </c>
      <c r="K332" s="6">
        <f t="shared" si="240"/>
        <v>0</v>
      </c>
      <c r="L332" s="6">
        <f t="shared" si="241"/>
        <v>66.349999999999994</v>
      </c>
    </row>
    <row r="333" spans="1:12" x14ac:dyDescent="0.2">
      <c r="A333" s="4" t="s">
        <v>154</v>
      </c>
      <c r="B333" s="7" t="s">
        <v>1253</v>
      </c>
      <c r="C333" s="4">
        <v>26456620</v>
      </c>
      <c r="D333" s="4" t="s">
        <v>1815</v>
      </c>
      <c r="E333" s="4" t="s">
        <v>41</v>
      </c>
      <c r="F333" s="4" t="s">
        <v>35</v>
      </c>
      <c r="G333" s="4">
        <v>1</v>
      </c>
      <c r="H333" s="5">
        <v>30.28</v>
      </c>
      <c r="J333" s="3">
        <v>0</v>
      </c>
      <c r="K333" s="6">
        <f t="shared" si="240"/>
        <v>0</v>
      </c>
      <c r="L333" s="6">
        <f t="shared" si="241"/>
        <v>30.28</v>
      </c>
    </row>
    <row r="334" spans="1:12" x14ac:dyDescent="0.2">
      <c r="A334" s="4" t="s">
        <v>154</v>
      </c>
      <c r="B334" s="7" t="s">
        <v>871</v>
      </c>
      <c r="C334" s="4">
        <v>13006770</v>
      </c>
      <c r="D334" s="4" t="s">
        <v>1816</v>
      </c>
      <c r="E334" s="4" t="s">
        <v>15</v>
      </c>
      <c r="F334" s="4" t="s">
        <v>16</v>
      </c>
      <c r="G334" s="4">
        <v>3</v>
      </c>
      <c r="H334" s="5">
        <v>0</v>
      </c>
      <c r="I334" s="5">
        <f>H334</f>
        <v>0</v>
      </c>
      <c r="J334" s="3">
        <v>-7922.91</v>
      </c>
      <c r="K334" s="6">
        <f t="shared" si="240"/>
        <v>-7922.91</v>
      </c>
      <c r="L334" s="6">
        <f t="shared" si="241"/>
        <v>-7922.91</v>
      </c>
    </row>
    <row r="335" spans="1:12" x14ac:dyDescent="0.2">
      <c r="A335" s="4" t="s">
        <v>154</v>
      </c>
      <c r="B335" s="7" t="s">
        <v>318</v>
      </c>
      <c r="C335" s="4">
        <v>21269104</v>
      </c>
      <c r="D335" s="4" t="s">
        <v>1817</v>
      </c>
      <c r="E335" s="4" t="s">
        <v>11</v>
      </c>
      <c r="F335" s="4" t="s">
        <v>12</v>
      </c>
      <c r="G335" s="4">
        <v>2</v>
      </c>
      <c r="H335" s="5">
        <v>29554.11</v>
      </c>
      <c r="J335" s="3">
        <v>0</v>
      </c>
      <c r="K335" s="6">
        <f t="shared" si="240"/>
        <v>0</v>
      </c>
      <c r="L335" s="6">
        <f t="shared" si="241"/>
        <v>29554.11</v>
      </c>
    </row>
    <row r="336" spans="1:12" x14ac:dyDescent="0.2">
      <c r="A336" s="4" t="s">
        <v>154</v>
      </c>
      <c r="B336" s="7" t="s">
        <v>319</v>
      </c>
      <c r="C336" s="4">
        <v>21269104</v>
      </c>
      <c r="D336" s="4" t="s">
        <v>1817</v>
      </c>
      <c r="E336" s="4" t="s">
        <v>11</v>
      </c>
      <c r="F336" s="4" t="s">
        <v>12</v>
      </c>
      <c r="G336" s="4">
        <v>2</v>
      </c>
      <c r="H336" s="5">
        <v>44313.48</v>
      </c>
      <c r="J336" s="3">
        <v>0</v>
      </c>
      <c r="K336" s="6">
        <f t="shared" si="240"/>
        <v>0</v>
      </c>
      <c r="L336" s="6">
        <f t="shared" si="241"/>
        <v>44313.48</v>
      </c>
    </row>
    <row r="337" spans="1:12" x14ac:dyDescent="0.2">
      <c r="A337" s="4" t="s">
        <v>154</v>
      </c>
      <c r="B337" s="7" t="s">
        <v>1818</v>
      </c>
      <c r="C337" s="4">
        <v>14114810</v>
      </c>
      <c r="D337" s="4" t="s">
        <v>1819</v>
      </c>
      <c r="E337" s="4" t="s">
        <v>10</v>
      </c>
      <c r="F337" s="4" t="s">
        <v>7</v>
      </c>
      <c r="G337" s="4">
        <v>1</v>
      </c>
      <c r="H337" s="5">
        <v>23.73</v>
      </c>
      <c r="J337" s="3">
        <v>0</v>
      </c>
      <c r="K337" s="6">
        <f t="shared" ref="K337:K368" si="242">+I337+J337</f>
        <v>0</v>
      </c>
      <c r="L337" s="6">
        <f t="shared" ref="L337:L368" si="243">H337+J337</f>
        <v>23.73</v>
      </c>
    </row>
    <row r="338" spans="1:12" x14ac:dyDescent="0.2">
      <c r="A338" s="4" t="s">
        <v>154</v>
      </c>
      <c r="B338" s="7" t="s">
        <v>3058</v>
      </c>
      <c r="C338" s="4">
        <v>1504490</v>
      </c>
      <c r="D338" s="4" t="s">
        <v>3059</v>
      </c>
      <c r="E338" s="4" t="s">
        <v>26</v>
      </c>
      <c r="F338" s="4" t="s">
        <v>9</v>
      </c>
      <c r="G338" s="4">
        <v>1</v>
      </c>
      <c r="H338" s="5">
        <v>22.36</v>
      </c>
      <c r="J338" s="3">
        <v>0</v>
      </c>
      <c r="K338" s="6">
        <f t="shared" si="242"/>
        <v>0</v>
      </c>
      <c r="L338" s="6">
        <f t="shared" si="243"/>
        <v>22.36</v>
      </c>
    </row>
    <row r="339" spans="1:12" x14ac:dyDescent="0.2">
      <c r="A339" s="4" t="s">
        <v>154</v>
      </c>
      <c r="B339" s="7" t="s">
        <v>320</v>
      </c>
      <c r="C339" s="4">
        <v>14933474</v>
      </c>
      <c r="D339" s="4" t="s">
        <v>1820</v>
      </c>
      <c r="E339" s="4" t="s">
        <v>28</v>
      </c>
      <c r="F339" s="4" t="s">
        <v>16</v>
      </c>
      <c r="G339" s="4">
        <v>1</v>
      </c>
      <c r="H339" s="5">
        <v>29.54</v>
      </c>
      <c r="J339" s="3">
        <v>0</v>
      </c>
      <c r="K339" s="6">
        <f t="shared" si="242"/>
        <v>0</v>
      </c>
      <c r="L339" s="6">
        <f t="shared" si="243"/>
        <v>29.54</v>
      </c>
    </row>
    <row r="340" spans="1:12" x14ac:dyDescent="0.2">
      <c r="A340" s="4" t="s">
        <v>154</v>
      </c>
      <c r="B340" s="7" t="s">
        <v>1058</v>
      </c>
      <c r="C340" s="4">
        <v>12886224</v>
      </c>
      <c r="D340" s="4" t="s">
        <v>1821</v>
      </c>
      <c r="E340" s="4" t="s">
        <v>34</v>
      </c>
      <c r="F340" s="4" t="s">
        <v>35</v>
      </c>
      <c r="G340" s="4">
        <v>1</v>
      </c>
      <c r="H340" s="5">
        <v>13.15</v>
      </c>
      <c r="J340" s="3">
        <v>0</v>
      </c>
      <c r="K340" s="6">
        <f t="shared" si="242"/>
        <v>0</v>
      </c>
      <c r="L340" s="6">
        <f t="shared" si="243"/>
        <v>13.15</v>
      </c>
    </row>
    <row r="341" spans="1:12" x14ac:dyDescent="0.2">
      <c r="A341" s="4" t="s">
        <v>154</v>
      </c>
      <c r="B341" s="7" t="s">
        <v>935</v>
      </c>
      <c r="C341" s="4">
        <v>12886224</v>
      </c>
      <c r="D341" s="4" t="s">
        <v>1821</v>
      </c>
      <c r="E341" s="4" t="s">
        <v>34</v>
      </c>
      <c r="F341" s="4" t="s">
        <v>35</v>
      </c>
      <c r="G341" s="4">
        <v>1</v>
      </c>
      <c r="H341" s="5">
        <v>40.56</v>
      </c>
      <c r="J341" s="3">
        <v>0</v>
      </c>
      <c r="K341" s="6">
        <f t="shared" si="242"/>
        <v>0</v>
      </c>
      <c r="L341" s="6">
        <f t="shared" si="243"/>
        <v>40.56</v>
      </c>
    </row>
    <row r="342" spans="1:12" x14ac:dyDescent="0.2">
      <c r="A342" s="4" t="s">
        <v>154</v>
      </c>
      <c r="B342" s="7" t="s">
        <v>1822</v>
      </c>
      <c r="C342" s="4">
        <v>23048288</v>
      </c>
      <c r="D342" s="4" t="s">
        <v>1823</v>
      </c>
      <c r="E342" s="4" t="s">
        <v>41</v>
      </c>
      <c r="F342" s="4" t="s">
        <v>35</v>
      </c>
      <c r="G342" s="4">
        <v>2</v>
      </c>
      <c r="H342" s="5">
        <v>18.86</v>
      </c>
      <c r="J342" s="3">
        <v>0</v>
      </c>
      <c r="K342" s="6">
        <f t="shared" si="242"/>
        <v>0</v>
      </c>
      <c r="L342" s="6">
        <f t="shared" si="243"/>
        <v>18.86</v>
      </c>
    </row>
    <row r="343" spans="1:12" x14ac:dyDescent="0.2">
      <c r="A343" s="4" t="s">
        <v>154</v>
      </c>
      <c r="B343" s="7" t="s">
        <v>1824</v>
      </c>
      <c r="C343" s="4">
        <v>23048288</v>
      </c>
      <c r="D343" s="4" t="s">
        <v>1823</v>
      </c>
      <c r="E343" s="4" t="s">
        <v>41</v>
      </c>
      <c r="F343" s="4" t="s">
        <v>35</v>
      </c>
      <c r="G343" s="4">
        <v>2</v>
      </c>
      <c r="H343" s="5">
        <v>18.86</v>
      </c>
      <c r="J343" s="3">
        <v>0</v>
      </c>
      <c r="K343" s="6">
        <f t="shared" si="242"/>
        <v>0</v>
      </c>
      <c r="L343" s="6">
        <f t="shared" si="243"/>
        <v>18.86</v>
      </c>
    </row>
    <row r="344" spans="1:12" x14ac:dyDescent="0.2">
      <c r="A344" s="4" t="s">
        <v>154</v>
      </c>
      <c r="B344" s="7" t="s">
        <v>321</v>
      </c>
      <c r="C344" s="4">
        <v>9071500</v>
      </c>
      <c r="D344" s="4" t="s">
        <v>1825</v>
      </c>
      <c r="E344" s="4" t="s">
        <v>30</v>
      </c>
      <c r="F344" s="4" t="s">
        <v>18</v>
      </c>
      <c r="G344" s="4">
        <v>3</v>
      </c>
      <c r="H344" s="5">
        <v>0</v>
      </c>
      <c r="I344" s="5">
        <f>H344</f>
        <v>0</v>
      </c>
      <c r="J344" s="3">
        <v>-40.162999999999997</v>
      </c>
      <c r="K344" s="6">
        <f t="shared" si="242"/>
        <v>-40.162999999999997</v>
      </c>
      <c r="L344" s="6">
        <f t="shared" si="243"/>
        <v>-40.162999999999997</v>
      </c>
    </row>
    <row r="345" spans="1:12" x14ac:dyDescent="0.2">
      <c r="A345" s="4" t="s">
        <v>154</v>
      </c>
      <c r="B345" s="7" t="s">
        <v>322</v>
      </c>
      <c r="C345" s="4">
        <v>9151980</v>
      </c>
      <c r="D345" s="4" t="s">
        <v>1826</v>
      </c>
      <c r="E345" s="4" t="s">
        <v>24</v>
      </c>
      <c r="F345" s="4" t="s">
        <v>9</v>
      </c>
      <c r="G345" s="4">
        <v>1</v>
      </c>
      <c r="H345" s="5">
        <v>-159.16999999999999</v>
      </c>
      <c r="J345" s="3">
        <v>0</v>
      </c>
      <c r="K345" s="6">
        <f t="shared" si="242"/>
        <v>0</v>
      </c>
      <c r="L345" s="6">
        <f t="shared" si="243"/>
        <v>-159.16999999999999</v>
      </c>
    </row>
    <row r="346" spans="1:12" x14ac:dyDescent="0.2">
      <c r="A346" s="4" t="s">
        <v>154</v>
      </c>
      <c r="B346" s="7" t="s">
        <v>323</v>
      </c>
      <c r="C346" s="4">
        <v>9151980</v>
      </c>
      <c r="D346" s="4" t="s">
        <v>1826</v>
      </c>
      <c r="E346" s="4" t="s">
        <v>24</v>
      </c>
      <c r="F346" s="4" t="s">
        <v>9</v>
      </c>
      <c r="G346" s="4">
        <v>1</v>
      </c>
      <c r="H346" s="5">
        <v>-97.13</v>
      </c>
      <c r="J346" s="3">
        <v>0</v>
      </c>
      <c r="K346" s="6">
        <f t="shared" si="242"/>
        <v>0</v>
      </c>
      <c r="L346" s="6">
        <f t="shared" si="243"/>
        <v>-97.13</v>
      </c>
    </row>
    <row r="347" spans="1:12" x14ac:dyDescent="0.2">
      <c r="A347" s="4" t="s">
        <v>154</v>
      </c>
      <c r="B347" s="7" t="s">
        <v>1254</v>
      </c>
      <c r="C347" s="4">
        <v>3999627</v>
      </c>
      <c r="D347" s="4" t="s">
        <v>1827</v>
      </c>
      <c r="E347" s="4" t="s">
        <v>41</v>
      </c>
      <c r="F347" s="4" t="s">
        <v>35</v>
      </c>
      <c r="G347" s="4">
        <v>2</v>
      </c>
      <c r="H347" s="5">
        <v>23.54</v>
      </c>
      <c r="J347" s="3">
        <v>0</v>
      </c>
      <c r="K347" s="6">
        <f t="shared" si="242"/>
        <v>0</v>
      </c>
      <c r="L347" s="6">
        <f t="shared" si="243"/>
        <v>23.54</v>
      </c>
    </row>
    <row r="348" spans="1:12" x14ac:dyDescent="0.2">
      <c r="A348" s="4" t="s">
        <v>154</v>
      </c>
      <c r="B348" s="7" t="s">
        <v>1059</v>
      </c>
      <c r="C348" s="4">
        <v>3999627</v>
      </c>
      <c r="D348" s="4" t="s">
        <v>1827</v>
      </c>
      <c r="E348" s="4" t="s">
        <v>41</v>
      </c>
      <c r="F348" s="4" t="s">
        <v>35</v>
      </c>
      <c r="G348" s="4">
        <v>2</v>
      </c>
      <c r="H348" s="5">
        <v>38.119999999999997</v>
      </c>
      <c r="J348" s="3">
        <v>0</v>
      </c>
      <c r="K348" s="6">
        <f t="shared" si="242"/>
        <v>0</v>
      </c>
      <c r="L348" s="6">
        <f t="shared" si="243"/>
        <v>38.119999999999997</v>
      </c>
    </row>
    <row r="349" spans="1:12" x14ac:dyDescent="0.2">
      <c r="A349" s="4" t="s">
        <v>154</v>
      </c>
      <c r="B349" s="7" t="s">
        <v>873</v>
      </c>
      <c r="C349" s="4">
        <v>20063868</v>
      </c>
      <c r="D349" s="4" t="s">
        <v>1829</v>
      </c>
      <c r="E349" s="4" t="s">
        <v>13</v>
      </c>
      <c r="F349" s="4" t="s">
        <v>14</v>
      </c>
      <c r="G349" s="4">
        <v>3</v>
      </c>
      <c r="H349" s="5">
        <v>0</v>
      </c>
      <c r="I349" s="5">
        <f>H349</f>
        <v>0</v>
      </c>
      <c r="J349" s="3">
        <v>-22998.903999999999</v>
      </c>
      <c r="K349" s="6">
        <f t="shared" si="242"/>
        <v>-22998.903999999999</v>
      </c>
      <c r="L349" s="6">
        <f t="shared" si="243"/>
        <v>-22998.903999999999</v>
      </c>
    </row>
    <row r="350" spans="1:12" x14ac:dyDescent="0.2">
      <c r="A350" s="4" t="s">
        <v>154</v>
      </c>
      <c r="B350" s="7" t="s">
        <v>872</v>
      </c>
      <c r="C350" s="4">
        <v>20063868</v>
      </c>
      <c r="D350" s="4" t="s">
        <v>1829</v>
      </c>
      <c r="E350" s="4" t="s">
        <v>13</v>
      </c>
      <c r="F350" s="4" t="s">
        <v>14</v>
      </c>
      <c r="G350" s="4">
        <v>3</v>
      </c>
      <c r="H350" s="5">
        <v>0</v>
      </c>
      <c r="I350" s="5">
        <f>H350</f>
        <v>0</v>
      </c>
      <c r="J350" s="3">
        <v>-10680.11</v>
      </c>
      <c r="K350" s="6">
        <f t="shared" si="242"/>
        <v>-10680.11</v>
      </c>
      <c r="L350" s="6">
        <f t="shared" si="243"/>
        <v>-10680.11</v>
      </c>
    </row>
    <row r="351" spans="1:12" x14ac:dyDescent="0.2">
      <c r="A351" s="4" t="s">
        <v>154</v>
      </c>
      <c r="B351" s="7" t="s">
        <v>324</v>
      </c>
      <c r="C351" s="4">
        <v>14434040</v>
      </c>
      <c r="D351" s="4" t="s">
        <v>1830</v>
      </c>
      <c r="E351" s="4" t="s">
        <v>11</v>
      </c>
      <c r="F351" s="4" t="s">
        <v>12</v>
      </c>
      <c r="G351" s="4">
        <v>1</v>
      </c>
      <c r="H351" s="5">
        <v>2673.79</v>
      </c>
      <c r="J351" s="3">
        <v>0</v>
      </c>
      <c r="K351" s="6">
        <f t="shared" si="242"/>
        <v>0</v>
      </c>
      <c r="L351" s="6">
        <f t="shared" si="243"/>
        <v>2673.79</v>
      </c>
    </row>
    <row r="352" spans="1:12" x14ac:dyDescent="0.2">
      <c r="A352" s="4" t="s">
        <v>154</v>
      </c>
      <c r="B352" s="7" t="s">
        <v>325</v>
      </c>
      <c r="C352" s="4">
        <v>13355156</v>
      </c>
      <c r="D352" s="4" t="s">
        <v>1831</v>
      </c>
      <c r="E352" s="4" t="s">
        <v>6</v>
      </c>
      <c r="F352" s="4" t="s">
        <v>7</v>
      </c>
      <c r="G352" s="4">
        <v>3</v>
      </c>
      <c r="H352" s="5">
        <v>53631.95</v>
      </c>
      <c r="I352" s="5">
        <f t="shared" ref="I352:I357" si="244">H352</f>
        <v>53631.95</v>
      </c>
      <c r="J352" s="3">
        <v>-39543.892999999996</v>
      </c>
      <c r="K352" s="6">
        <f t="shared" si="242"/>
        <v>14088.057000000001</v>
      </c>
      <c r="L352" s="6">
        <f t="shared" si="243"/>
        <v>14088.057000000001</v>
      </c>
    </row>
    <row r="353" spans="1:12" x14ac:dyDescent="0.2">
      <c r="A353" s="4" t="s">
        <v>154</v>
      </c>
      <c r="B353" s="7" t="s">
        <v>328</v>
      </c>
      <c r="C353" s="4">
        <v>13355156</v>
      </c>
      <c r="D353" s="4" t="s">
        <v>1831</v>
      </c>
      <c r="E353" s="4" t="s">
        <v>6</v>
      </c>
      <c r="F353" s="4" t="s">
        <v>7</v>
      </c>
      <c r="G353" s="4">
        <v>3</v>
      </c>
      <c r="H353" s="5">
        <v>0</v>
      </c>
      <c r="I353" s="5">
        <f t="shared" si="244"/>
        <v>0</v>
      </c>
      <c r="J353" s="3">
        <v>-70771.982000000004</v>
      </c>
      <c r="K353" s="6">
        <f t="shared" si="242"/>
        <v>-70771.982000000004</v>
      </c>
      <c r="L353" s="6">
        <f t="shared" si="243"/>
        <v>-70771.982000000004</v>
      </c>
    </row>
    <row r="354" spans="1:12" x14ac:dyDescent="0.2">
      <c r="A354" s="4" t="s">
        <v>154</v>
      </c>
      <c r="B354" s="7" t="s">
        <v>326</v>
      </c>
      <c r="C354" s="4">
        <v>13355156</v>
      </c>
      <c r="D354" s="4" t="s">
        <v>1831</v>
      </c>
      <c r="E354" s="4" t="s">
        <v>6</v>
      </c>
      <c r="F354" s="4" t="s">
        <v>7</v>
      </c>
      <c r="G354" s="4">
        <v>3</v>
      </c>
      <c r="H354" s="5">
        <v>0</v>
      </c>
      <c r="I354" s="5">
        <f t="shared" si="244"/>
        <v>0</v>
      </c>
      <c r="J354" s="3">
        <v>-46963.421000000002</v>
      </c>
      <c r="K354" s="6">
        <f t="shared" si="242"/>
        <v>-46963.421000000002</v>
      </c>
      <c r="L354" s="6">
        <f t="shared" si="243"/>
        <v>-46963.421000000002</v>
      </c>
    </row>
    <row r="355" spans="1:12" x14ac:dyDescent="0.2">
      <c r="A355" s="4" t="s">
        <v>154</v>
      </c>
      <c r="B355" s="7" t="s">
        <v>327</v>
      </c>
      <c r="C355" s="4">
        <v>13355156</v>
      </c>
      <c r="D355" s="4" t="s">
        <v>1831</v>
      </c>
      <c r="E355" s="4" t="s">
        <v>6</v>
      </c>
      <c r="F355" s="4" t="s">
        <v>7</v>
      </c>
      <c r="G355" s="4">
        <v>3</v>
      </c>
      <c r="H355" s="5">
        <v>0</v>
      </c>
      <c r="I355" s="5">
        <f t="shared" si="244"/>
        <v>0</v>
      </c>
      <c r="J355" s="3">
        <v>-220134.019</v>
      </c>
      <c r="K355" s="6">
        <f t="shared" si="242"/>
        <v>-220134.019</v>
      </c>
      <c r="L355" s="6">
        <f t="shared" si="243"/>
        <v>-220134.019</v>
      </c>
    </row>
    <row r="356" spans="1:12" x14ac:dyDescent="0.2">
      <c r="A356" s="4" t="s">
        <v>154</v>
      </c>
      <c r="B356" s="7" t="s">
        <v>329</v>
      </c>
      <c r="C356" s="4">
        <v>6964424</v>
      </c>
      <c r="D356" s="4" t="s">
        <v>1832</v>
      </c>
      <c r="E356" s="4" t="s">
        <v>8</v>
      </c>
      <c r="F356" s="4" t="s">
        <v>9</v>
      </c>
      <c r="G356" s="4">
        <v>3</v>
      </c>
      <c r="H356" s="5">
        <v>0</v>
      </c>
      <c r="I356" s="5">
        <f t="shared" si="244"/>
        <v>0</v>
      </c>
      <c r="J356" s="3">
        <v>-66230.790999999997</v>
      </c>
      <c r="K356" s="6">
        <f t="shared" si="242"/>
        <v>-66230.790999999997</v>
      </c>
      <c r="L356" s="6">
        <f t="shared" si="243"/>
        <v>-66230.790999999997</v>
      </c>
    </row>
    <row r="357" spans="1:12" x14ac:dyDescent="0.2">
      <c r="A357" s="4" t="s">
        <v>154</v>
      </c>
      <c r="B357" s="7" t="s">
        <v>330</v>
      </c>
      <c r="C357" s="4">
        <v>21424191</v>
      </c>
      <c r="D357" s="4" t="s">
        <v>1833</v>
      </c>
      <c r="E357" s="4" t="s">
        <v>20</v>
      </c>
      <c r="F357" s="4" t="s">
        <v>18</v>
      </c>
      <c r="G357" s="4">
        <v>3</v>
      </c>
      <c r="H357" s="5">
        <v>0</v>
      </c>
      <c r="I357" s="5">
        <f t="shared" si="244"/>
        <v>0</v>
      </c>
      <c r="J357" s="3">
        <v>-137373.45600000001</v>
      </c>
      <c r="K357" s="6">
        <f t="shared" si="242"/>
        <v>-137373.45600000001</v>
      </c>
      <c r="L357" s="6">
        <f t="shared" si="243"/>
        <v>-137373.45600000001</v>
      </c>
    </row>
    <row r="358" spans="1:12" x14ac:dyDescent="0.2">
      <c r="A358" s="4" t="s">
        <v>154</v>
      </c>
      <c r="B358" s="7" t="s">
        <v>331</v>
      </c>
      <c r="C358" s="4">
        <v>13518736</v>
      </c>
      <c r="D358" s="4" t="s">
        <v>1834</v>
      </c>
      <c r="E358" s="4" t="s">
        <v>43</v>
      </c>
      <c r="F358" s="4" t="s">
        <v>18</v>
      </c>
      <c r="G358" s="4">
        <v>2</v>
      </c>
      <c r="H358" s="5">
        <v>1211.0899999999999</v>
      </c>
      <c r="J358" s="3">
        <v>0</v>
      </c>
      <c r="K358" s="6">
        <f t="shared" si="242"/>
        <v>0</v>
      </c>
      <c r="L358" s="6">
        <f t="shared" si="243"/>
        <v>1211.0899999999999</v>
      </c>
    </row>
    <row r="359" spans="1:12" x14ac:dyDescent="0.2">
      <c r="A359" s="4" t="s">
        <v>154</v>
      </c>
      <c r="B359" s="7" t="s">
        <v>332</v>
      </c>
      <c r="C359" s="4">
        <v>13277565</v>
      </c>
      <c r="D359" s="4" t="s">
        <v>1835</v>
      </c>
      <c r="E359" s="4" t="s">
        <v>25</v>
      </c>
      <c r="F359" s="4" t="s">
        <v>12</v>
      </c>
      <c r="G359" s="4">
        <v>3</v>
      </c>
      <c r="H359" s="5">
        <v>0</v>
      </c>
      <c r="I359" s="5">
        <f>H359</f>
        <v>0</v>
      </c>
      <c r="J359" s="3">
        <v>-79567.748999999996</v>
      </c>
      <c r="K359" s="6">
        <f t="shared" si="242"/>
        <v>-79567.748999999996</v>
      </c>
      <c r="L359" s="6">
        <f t="shared" si="243"/>
        <v>-79567.748999999996</v>
      </c>
    </row>
    <row r="360" spans="1:12" x14ac:dyDescent="0.2">
      <c r="A360" s="4" t="s">
        <v>154</v>
      </c>
      <c r="B360" s="7" t="s">
        <v>1836</v>
      </c>
      <c r="C360" s="4">
        <v>19621688</v>
      </c>
      <c r="D360" s="4" t="s">
        <v>1837</v>
      </c>
      <c r="E360" s="4" t="s">
        <v>30</v>
      </c>
      <c r="F360" s="4" t="s">
        <v>18</v>
      </c>
      <c r="G360" s="4">
        <v>2</v>
      </c>
      <c r="H360" s="5">
        <v>37.71</v>
      </c>
      <c r="J360" s="3">
        <v>0</v>
      </c>
      <c r="K360" s="6">
        <f t="shared" si="242"/>
        <v>0</v>
      </c>
      <c r="L360" s="6">
        <f t="shared" si="243"/>
        <v>37.71</v>
      </c>
    </row>
    <row r="361" spans="1:12" x14ac:dyDescent="0.2">
      <c r="A361" s="4" t="s">
        <v>154</v>
      </c>
      <c r="B361" s="7" t="s">
        <v>333</v>
      </c>
      <c r="C361" s="4">
        <v>19796945</v>
      </c>
      <c r="D361" s="4" t="s">
        <v>1838</v>
      </c>
      <c r="E361" s="4" t="s">
        <v>8</v>
      </c>
      <c r="F361" s="4" t="s">
        <v>9</v>
      </c>
      <c r="G361" s="4">
        <v>1</v>
      </c>
      <c r="H361" s="5">
        <v>-11.33</v>
      </c>
      <c r="J361" s="3">
        <v>0</v>
      </c>
      <c r="K361" s="6">
        <f t="shared" si="242"/>
        <v>0</v>
      </c>
      <c r="L361" s="6">
        <f t="shared" si="243"/>
        <v>-11.33</v>
      </c>
    </row>
    <row r="362" spans="1:12" x14ac:dyDescent="0.2">
      <c r="A362" s="4" t="s">
        <v>154</v>
      </c>
      <c r="B362" s="7" t="s">
        <v>334</v>
      </c>
      <c r="C362" s="4">
        <v>7090286</v>
      </c>
      <c r="D362" s="4" t="s">
        <v>1839</v>
      </c>
      <c r="E362" s="4" t="s">
        <v>15</v>
      </c>
      <c r="F362" s="4" t="s">
        <v>16</v>
      </c>
      <c r="G362" s="4">
        <v>3</v>
      </c>
      <c r="H362" s="5">
        <v>0</v>
      </c>
      <c r="I362" s="5">
        <f>H362</f>
        <v>0</v>
      </c>
      <c r="J362" s="3">
        <v>-373990.71500000003</v>
      </c>
      <c r="K362" s="6">
        <f t="shared" si="242"/>
        <v>-373990.71500000003</v>
      </c>
      <c r="L362" s="6">
        <f t="shared" si="243"/>
        <v>-373990.71500000003</v>
      </c>
    </row>
    <row r="363" spans="1:12" x14ac:dyDescent="0.2">
      <c r="A363" s="4" t="s">
        <v>154</v>
      </c>
      <c r="B363" s="7" t="s">
        <v>335</v>
      </c>
      <c r="C363" s="4">
        <v>18714684</v>
      </c>
      <c r="D363" s="4" t="s">
        <v>1841</v>
      </c>
      <c r="E363" s="4" t="s">
        <v>6</v>
      </c>
      <c r="F363" s="4" t="s">
        <v>7</v>
      </c>
      <c r="G363" s="4">
        <v>3</v>
      </c>
      <c r="H363" s="5">
        <v>0</v>
      </c>
      <c r="I363" s="5">
        <f>H363</f>
        <v>0</v>
      </c>
      <c r="J363" s="3">
        <v>-21.634</v>
      </c>
      <c r="K363" s="6">
        <f t="shared" si="242"/>
        <v>-21.634</v>
      </c>
      <c r="L363" s="6">
        <f t="shared" si="243"/>
        <v>-21.634</v>
      </c>
    </row>
    <row r="364" spans="1:12" x14ac:dyDescent="0.2">
      <c r="A364" s="4" t="s">
        <v>154</v>
      </c>
      <c r="B364" s="7" t="s">
        <v>336</v>
      </c>
      <c r="C364" s="4">
        <v>4588530</v>
      </c>
      <c r="D364" s="4" t="s">
        <v>1844</v>
      </c>
      <c r="E364" s="4" t="s">
        <v>76</v>
      </c>
      <c r="F364" s="4" t="s">
        <v>35</v>
      </c>
      <c r="G364" s="4">
        <v>2</v>
      </c>
      <c r="H364" s="5">
        <v>-592.82000000000005</v>
      </c>
      <c r="J364" s="3">
        <v>0</v>
      </c>
      <c r="K364" s="6">
        <f t="shared" si="242"/>
        <v>0</v>
      </c>
      <c r="L364" s="6">
        <f t="shared" si="243"/>
        <v>-592.82000000000005</v>
      </c>
    </row>
    <row r="365" spans="1:12" x14ac:dyDescent="0.2">
      <c r="A365" s="4" t="s">
        <v>154</v>
      </c>
      <c r="B365" s="7" t="s">
        <v>337</v>
      </c>
      <c r="C365" s="4">
        <v>21186467</v>
      </c>
      <c r="D365" s="4" t="s">
        <v>1845</v>
      </c>
      <c r="E365" s="4" t="s">
        <v>6</v>
      </c>
      <c r="F365" s="4" t="s">
        <v>7</v>
      </c>
      <c r="G365" s="4">
        <v>3</v>
      </c>
      <c r="H365" s="5">
        <v>0</v>
      </c>
      <c r="I365" s="5">
        <f>H365</f>
        <v>0</v>
      </c>
      <c r="J365" s="3">
        <v>-734.38400000000001</v>
      </c>
      <c r="K365" s="6">
        <f t="shared" si="242"/>
        <v>-734.38400000000001</v>
      </c>
      <c r="L365" s="6">
        <f t="shared" si="243"/>
        <v>-734.38400000000001</v>
      </c>
    </row>
    <row r="366" spans="1:12" x14ac:dyDescent="0.2">
      <c r="A366" s="4" t="s">
        <v>154</v>
      </c>
      <c r="B366" s="7" t="s">
        <v>1847</v>
      </c>
      <c r="C366" s="4">
        <v>4877056</v>
      </c>
      <c r="D366" s="4" t="s">
        <v>1848</v>
      </c>
      <c r="E366" s="4" t="s">
        <v>8</v>
      </c>
      <c r="F366" s="4" t="s">
        <v>9</v>
      </c>
      <c r="G366" s="4">
        <v>1</v>
      </c>
      <c r="H366" s="5">
        <v>66.86</v>
      </c>
      <c r="J366" s="3">
        <v>0</v>
      </c>
      <c r="K366" s="6">
        <f t="shared" si="242"/>
        <v>0</v>
      </c>
      <c r="L366" s="6">
        <f t="shared" si="243"/>
        <v>66.86</v>
      </c>
    </row>
    <row r="367" spans="1:12" x14ac:dyDescent="0.2">
      <c r="A367" s="4" t="s">
        <v>154</v>
      </c>
      <c r="B367" s="7" t="s">
        <v>339</v>
      </c>
      <c r="C367" s="4">
        <v>5197128</v>
      </c>
      <c r="D367" s="4" t="s">
        <v>1852</v>
      </c>
      <c r="E367" s="4" t="s">
        <v>17</v>
      </c>
      <c r="F367" s="4" t="s">
        <v>18</v>
      </c>
      <c r="G367" s="4">
        <v>3</v>
      </c>
      <c r="H367" s="5">
        <v>0</v>
      </c>
      <c r="I367" s="5">
        <f>H367</f>
        <v>0</v>
      </c>
      <c r="J367" s="3">
        <v>-77013.764999999999</v>
      </c>
      <c r="K367" s="6">
        <f t="shared" si="242"/>
        <v>-77013.764999999999</v>
      </c>
      <c r="L367" s="6">
        <f t="shared" si="243"/>
        <v>-77013.764999999999</v>
      </c>
    </row>
    <row r="368" spans="1:12" x14ac:dyDescent="0.2">
      <c r="A368" s="4" t="s">
        <v>154</v>
      </c>
      <c r="B368" s="7" t="s">
        <v>338</v>
      </c>
      <c r="C368" s="4">
        <v>5197128</v>
      </c>
      <c r="D368" s="4" t="s">
        <v>1852</v>
      </c>
      <c r="E368" s="4" t="s">
        <v>17</v>
      </c>
      <c r="F368" s="4" t="s">
        <v>18</v>
      </c>
      <c r="G368" s="4">
        <v>3</v>
      </c>
      <c r="H368" s="5">
        <v>0</v>
      </c>
      <c r="I368" s="5">
        <f>H368</f>
        <v>0</v>
      </c>
      <c r="J368" s="3">
        <v>-40265.784</v>
      </c>
      <c r="K368" s="6">
        <f t="shared" si="242"/>
        <v>-40265.784</v>
      </c>
      <c r="L368" s="6">
        <f t="shared" si="243"/>
        <v>-40265.784</v>
      </c>
    </row>
    <row r="369" spans="1:12" x14ac:dyDescent="0.2">
      <c r="A369" s="4" t="s">
        <v>154</v>
      </c>
      <c r="B369" s="7" t="s">
        <v>340</v>
      </c>
      <c r="C369" s="4">
        <v>15034343</v>
      </c>
      <c r="D369" s="4" t="s">
        <v>1853</v>
      </c>
      <c r="E369" s="4" t="s">
        <v>17</v>
      </c>
      <c r="F369" s="4" t="s">
        <v>18</v>
      </c>
      <c r="G369" s="4">
        <v>3</v>
      </c>
      <c r="H369" s="5">
        <v>0</v>
      </c>
      <c r="I369" s="5">
        <f>H369</f>
        <v>0</v>
      </c>
      <c r="J369" s="3">
        <v>-678842.21699999995</v>
      </c>
      <c r="K369" s="6">
        <f t="shared" ref="K369:K381" si="245">+I369+J369</f>
        <v>-678842.21699999995</v>
      </c>
      <c r="L369" s="6">
        <f t="shared" ref="L369:L381" si="246">H369+J369</f>
        <v>-678842.21699999995</v>
      </c>
    </row>
    <row r="370" spans="1:12" x14ac:dyDescent="0.2">
      <c r="A370" s="4" t="s">
        <v>154</v>
      </c>
      <c r="B370" s="7" t="s">
        <v>2998</v>
      </c>
      <c r="C370" s="4">
        <v>14826930</v>
      </c>
      <c r="D370" s="4" t="s">
        <v>2997</v>
      </c>
      <c r="E370" s="4" t="s">
        <v>20</v>
      </c>
      <c r="F370" s="4" t="s">
        <v>18</v>
      </c>
      <c r="G370" s="4">
        <v>2</v>
      </c>
      <c r="H370" s="5">
        <v>14.34</v>
      </c>
      <c r="J370" s="3">
        <v>0</v>
      </c>
      <c r="K370" s="6">
        <f t="shared" si="245"/>
        <v>0</v>
      </c>
      <c r="L370" s="6">
        <f t="shared" si="246"/>
        <v>14.34</v>
      </c>
    </row>
    <row r="371" spans="1:12" x14ac:dyDescent="0.2">
      <c r="A371" s="4" t="s">
        <v>154</v>
      </c>
      <c r="B371" s="7" t="s">
        <v>936</v>
      </c>
      <c r="C371" s="4">
        <v>15554777</v>
      </c>
      <c r="D371" s="4" t="s">
        <v>1854</v>
      </c>
      <c r="E371" s="4" t="s">
        <v>21</v>
      </c>
      <c r="F371" s="4" t="s">
        <v>22</v>
      </c>
      <c r="G371" s="4">
        <v>1</v>
      </c>
      <c r="H371" s="5">
        <v>61.72</v>
      </c>
      <c r="J371" s="3">
        <v>0</v>
      </c>
      <c r="K371" s="6">
        <f t="shared" si="245"/>
        <v>0</v>
      </c>
      <c r="L371" s="6">
        <f t="shared" si="246"/>
        <v>61.72</v>
      </c>
    </row>
    <row r="372" spans="1:12" x14ac:dyDescent="0.2">
      <c r="A372" s="4" t="s">
        <v>154</v>
      </c>
      <c r="B372" s="7" t="s">
        <v>341</v>
      </c>
      <c r="C372" s="4">
        <v>15946881</v>
      </c>
      <c r="D372" s="4" t="s">
        <v>1855</v>
      </c>
      <c r="E372" s="4" t="s">
        <v>36</v>
      </c>
      <c r="F372" s="4" t="s">
        <v>16</v>
      </c>
      <c r="G372" s="4">
        <v>3</v>
      </c>
      <c r="H372" s="5">
        <v>0</v>
      </c>
      <c r="I372" s="5">
        <f t="shared" ref="I372:I377" si="247">H372</f>
        <v>0</v>
      </c>
      <c r="J372" s="3">
        <v>-531097.76300000004</v>
      </c>
      <c r="K372" s="6">
        <f t="shared" si="245"/>
        <v>-531097.76300000004</v>
      </c>
      <c r="L372" s="6">
        <f t="shared" si="246"/>
        <v>-531097.76300000004</v>
      </c>
    </row>
    <row r="373" spans="1:12" x14ac:dyDescent="0.2">
      <c r="A373" s="4" t="s">
        <v>154</v>
      </c>
      <c r="B373" s="7" t="s">
        <v>2999</v>
      </c>
      <c r="C373" s="4">
        <v>15584616</v>
      </c>
      <c r="D373" s="4" t="s">
        <v>3000</v>
      </c>
      <c r="E373" s="4" t="s">
        <v>15</v>
      </c>
      <c r="F373" s="4" t="s">
        <v>16</v>
      </c>
      <c r="G373" s="4">
        <v>3</v>
      </c>
      <c r="H373" s="5">
        <v>0</v>
      </c>
      <c r="I373" s="5">
        <f t="shared" si="247"/>
        <v>0</v>
      </c>
      <c r="J373" s="3">
        <v>-2775.3510000000001</v>
      </c>
      <c r="K373" s="6">
        <f t="shared" si="245"/>
        <v>-2775.3510000000001</v>
      </c>
      <c r="L373" s="6">
        <f t="shared" si="246"/>
        <v>-2775.3510000000001</v>
      </c>
    </row>
    <row r="374" spans="1:12" x14ac:dyDescent="0.2">
      <c r="A374" s="4" t="s">
        <v>154</v>
      </c>
      <c r="B374" s="7" t="s">
        <v>3002</v>
      </c>
      <c r="C374" s="4">
        <v>15584616</v>
      </c>
      <c r="D374" s="4" t="s">
        <v>3000</v>
      </c>
      <c r="E374" s="4" t="s">
        <v>15</v>
      </c>
      <c r="F374" s="4" t="s">
        <v>16</v>
      </c>
      <c r="G374" s="4">
        <v>3</v>
      </c>
      <c r="H374" s="5">
        <v>0</v>
      </c>
      <c r="I374" s="5">
        <f t="shared" si="247"/>
        <v>0</v>
      </c>
      <c r="J374" s="3">
        <v>-10253.69</v>
      </c>
      <c r="K374" s="6">
        <f t="shared" si="245"/>
        <v>-10253.69</v>
      </c>
      <c r="L374" s="6">
        <f t="shared" si="246"/>
        <v>-10253.69</v>
      </c>
    </row>
    <row r="375" spans="1:12" x14ac:dyDescent="0.2">
      <c r="A375" s="4" t="s">
        <v>154</v>
      </c>
      <c r="B375" s="7" t="s">
        <v>3001</v>
      </c>
      <c r="C375" s="4">
        <v>15584616</v>
      </c>
      <c r="D375" s="4" t="s">
        <v>3000</v>
      </c>
      <c r="E375" s="4" t="s">
        <v>15</v>
      </c>
      <c r="F375" s="4" t="s">
        <v>16</v>
      </c>
      <c r="G375" s="4">
        <v>3</v>
      </c>
      <c r="H375" s="5">
        <v>0</v>
      </c>
      <c r="I375" s="5">
        <f t="shared" si="247"/>
        <v>0</v>
      </c>
      <c r="J375" s="3">
        <v>-4589.8590000000004</v>
      </c>
      <c r="K375" s="6">
        <f t="shared" si="245"/>
        <v>-4589.8590000000004</v>
      </c>
      <c r="L375" s="6">
        <f t="shared" si="246"/>
        <v>-4589.8590000000004</v>
      </c>
    </row>
    <row r="376" spans="1:12" x14ac:dyDescent="0.2">
      <c r="A376" s="4" t="s">
        <v>154</v>
      </c>
      <c r="B376" s="7" t="s">
        <v>342</v>
      </c>
      <c r="C376" s="4">
        <v>16462107</v>
      </c>
      <c r="D376" s="4" t="s">
        <v>1856</v>
      </c>
      <c r="E376" s="4" t="s">
        <v>15</v>
      </c>
      <c r="F376" s="4" t="s">
        <v>16</v>
      </c>
      <c r="G376" s="4">
        <v>3</v>
      </c>
      <c r="H376" s="5">
        <v>0</v>
      </c>
      <c r="I376" s="5">
        <f t="shared" si="247"/>
        <v>0</v>
      </c>
      <c r="J376" s="3">
        <v>-3048735.2590000001</v>
      </c>
      <c r="K376" s="6">
        <f t="shared" si="245"/>
        <v>-3048735.2590000001</v>
      </c>
      <c r="L376" s="6">
        <f t="shared" si="246"/>
        <v>-3048735.2590000001</v>
      </c>
    </row>
    <row r="377" spans="1:12" x14ac:dyDescent="0.2">
      <c r="A377" s="4" t="s">
        <v>154</v>
      </c>
      <c r="B377" s="7" t="s">
        <v>343</v>
      </c>
      <c r="C377" s="4">
        <v>20306172</v>
      </c>
      <c r="D377" s="4" t="s">
        <v>1857</v>
      </c>
      <c r="E377" s="4" t="s">
        <v>31</v>
      </c>
      <c r="F377" s="4" t="s">
        <v>22</v>
      </c>
      <c r="G377" s="4">
        <v>3</v>
      </c>
      <c r="H377" s="5">
        <v>0</v>
      </c>
      <c r="I377" s="5">
        <f t="shared" si="247"/>
        <v>0</v>
      </c>
      <c r="J377" s="3">
        <v>-40226.14</v>
      </c>
      <c r="K377" s="6">
        <f t="shared" si="245"/>
        <v>-40226.14</v>
      </c>
      <c r="L377" s="6">
        <f t="shared" si="246"/>
        <v>-40226.14</v>
      </c>
    </row>
    <row r="378" spans="1:12" x14ac:dyDescent="0.2">
      <c r="A378" s="4" t="s">
        <v>154</v>
      </c>
      <c r="B378" s="7" t="s">
        <v>344</v>
      </c>
      <c r="C378" s="4">
        <v>7564550</v>
      </c>
      <c r="D378" s="4" t="s">
        <v>1858</v>
      </c>
      <c r="E378" s="4" t="s">
        <v>75</v>
      </c>
      <c r="F378" s="4" t="s">
        <v>35</v>
      </c>
      <c r="G378" s="4">
        <v>3</v>
      </c>
      <c r="H378" s="5">
        <v>0</v>
      </c>
      <c r="I378" s="5">
        <f t="shared" ref="I378:I384" si="248">H378</f>
        <v>0</v>
      </c>
      <c r="J378" s="3">
        <v>-25255.465</v>
      </c>
      <c r="K378" s="6">
        <f t="shared" si="245"/>
        <v>-25255.465</v>
      </c>
      <c r="L378" s="6">
        <f t="shared" si="246"/>
        <v>-25255.465</v>
      </c>
    </row>
    <row r="379" spans="1:12" x14ac:dyDescent="0.2">
      <c r="A379" s="4" t="s">
        <v>154</v>
      </c>
      <c r="B379" s="7" t="s">
        <v>3060</v>
      </c>
      <c r="C379" s="4">
        <v>7564550</v>
      </c>
      <c r="D379" s="4" t="s">
        <v>1858</v>
      </c>
      <c r="E379" s="4" t="s">
        <v>75</v>
      </c>
      <c r="F379" s="4" t="s">
        <v>35</v>
      </c>
      <c r="G379" s="4">
        <v>3</v>
      </c>
      <c r="H379" s="5">
        <v>0</v>
      </c>
      <c r="I379" s="5">
        <f t="shared" si="248"/>
        <v>0</v>
      </c>
      <c r="J379" s="3">
        <v>-68.414000000000001</v>
      </c>
      <c r="K379" s="6">
        <f t="shared" si="245"/>
        <v>-68.414000000000001</v>
      </c>
      <c r="L379" s="6">
        <f t="shared" si="246"/>
        <v>-68.414000000000001</v>
      </c>
    </row>
    <row r="380" spans="1:12" x14ac:dyDescent="0.2">
      <c r="A380" s="4" t="s">
        <v>154</v>
      </c>
      <c r="B380" s="7" t="s">
        <v>3061</v>
      </c>
      <c r="C380" s="4">
        <v>7564550</v>
      </c>
      <c r="D380" s="4" t="s">
        <v>1858</v>
      </c>
      <c r="E380" s="4" t="s">
        <v>75</v>
      </c>
      <c r="F380" s="4" t="s">
        <v>35</v>
      </c>
      <c r="G380" s="4">
        <v>3</v>
      </c>
      <c r="H380" s="5">
        <v>0</v>
      </c>
      <c r="I380" s="5">
        <f t="shared" si="248"/>
        <v>0</v>
      </c>
      <c r="J380" s="3">
        <v>-55.56</v>
      </c>
      <c r="K380" s="6">
        <f t="shared" si="245"/>
        <v>-55.56</v>
      </c>
      <c r="L380" s="6">
        <f t="shared" si="246"/>
        <v>-55.56</v>
      </c>
    </row>
    <row r="381" spans="1:12" x14ac:dyDescent="0.2">
      <c r="A381" s="4" t="s">
        <v>154</v>
      </c>
      <c r="B381" s="7" t="s">
        <v>3062</v>
      </c>
      <c r="C381" s="4">
        <v>7564550</v>
      </c>
      <c r="D381" s="4" t="s">
        <v>1858</v>
      </c>
      <c r="E381" s="4" t="s">
        <v>75</v>
      </c>
      <c r="F381" s="4" t="s">
        <v>35</v>
      </c>
      <c r="G381" s="4">
        <v>3</v>
      </c>
      <c r="H381" s="5">
        <v>0</v>
      </c>
      <c r="I381" s="5">
        <f t="shared" si="248"/>
        <v>0</v>
      </c>
      <c r="J381" s="3">
        <v>-43.533999999999999</v>
      </c>
      <c r="K381" s="6">
        <f t="shared" si="245"/>
        <v>-43.533999999999999</v>
      </c>
      <c r="L381" s="6">
        <f t="shared" si="246"/>
        <v>-43.533999999999999</v>
      </c>
    </row>
    <row r="382" spans="1:12" x14ac:dyDescent="0.2">
      <c r="A382" s="4" t="s">
        <v>154</v>
      </c>
      <c r="B382" s="7" t="s">
        <v>2824</v>
      </c>
      <c r="C382" s="4">
        <v>7564550</v>
      </c>
      <c r="D382" s="4" t="s">
        <v>1858</v>
      </c>
      <c r="E382" s="4" t="s">
        <v>75</v>
      </c>
      <c r="F382" s="4" t="s">
        <v>35</v>
      </c>
      <c r="G382" s="4">
        <v>3</v>
      </c>
      <c r="H382" s="5">
        <v>0</v>
      </c>
      <c r="I382" s="5">
        <f t="shared" si="248"/>
        <v>0</v>
      </c>
      <c r="J382" s="3">
        <v>-198.44900000000001</v>
      </c>
      <c r="K382" s="6">
        <f t="shared" ref="K382:K390" si="249">+I382+J382</f>
        <v>-198.44900000000001</v>
      </c>
      <c r="L382" s="6">
        <f t="shared" ref="L382:L390" si="250">H382+J382</f>
        <v>-198.44900000000001</v>
      </c>
    </row>
    <row r="383" spans="1:12" x14ac:dyDescent="0.2">
      <c r="A383" s="4" t="s">
        <v>154</v>
      </c>
      <c r="B383" s="7" t="s">
        <v>3063</v>
      </c>
      <c r="C383" s="4">
        <v>7564550</v>
      </c>
      <c r="D383" s="4" t="s">
        <v>1858</v>
      </c>
      <c r="E383" s="4" t="s">
        <v>75</v>
      </c>
      <c r="F383" s="4" t="s">
        <v>35</v>
      </c>
      <c r="G383" s="4">
        <v>3</v>
      </c>
      <c r="H383" s="5">
        <v>0</v>
      </c>
      <c r="I383" s="5">
        <f t="shared" si="248"/>
        <v>0</v>
      </c>
      <c r="J383" s="3">
        <v>-57.192</v>
      </c>
      <c r="K383" s="6">
        <f t="shared" si="249"/>
        <v>-57.192</v>
      </c>
      <c r="L383" s="6">
        <f t="shared" si="250"/>
        <v>-57.192</v>
      </c>
    </row>
    <row r="384" spans="1:12" x14ac:dyDescent="0.2">
      <c r="A384" s="4" t="s">
        <v>154</v>
      </c>
      <c r="B384" s="7" t="s">
        <v>3003</v>
      </c>
      <c r="C384" s="4">
        <v>7564550</v>
      </c>
      <c r="D384" s="4" t="s">
        <v>1858</v>
      </c>
      <c r="E384" s="4" t="s">
        <v>75</v>
      </c>
      <c r="F384" s="4" t="s">
        <v>35</v>
      </c>
      <c r="G384" s="4">
        <v>3</v>
      </c>
      <c r="H384" s="5">
        <v>0</v>
      </c>
      <c r="I384" s="5">
        <f t="shared" si="248"/>
        <v>0</v>
      </c>
      <c r="J384" s="3">
        <v>-93.594999999999999</v>
      </c>
      <c r="K384" s="6">
        <f t="shared" si="249"/>
        <v>-93.594999999999999</v>
      </c>
      <c r="L384" s="6">
        <f t="shared" si="250"/>
        <v>-93.594999999999999</v>
      </c>
    </row>
    <row r="385" spans="1:12" x14ac:dyDescent="0.2">
      <c r="A385" s="4" t="s">
        <v>154</v>
      </c>
      <c r="B385" s="7" t="s">
        <v>1255</v>
      </c>
      <c r="C385" s="4">
        <v>18832535</v>
      </c>
      <c r="D385" s="4" t="s">
        <v>1859</v>
      </c>
      <c r="E385" s="4" t="s">
        <v>75</v>
      </c>
      <c r="F385" s="4" t="s">
        <v>35</v>
      </c>
      <c r="G385" s="4">
        <v>1</v>
      </c>
      <c r="H385" s="5">
        <v>13.81</v>
      </c>
      <c r="J385" s="3">
        <v>0</v>
      </c>
      <c r="K385" s="6">
        <f t="shared" si="249"/>
        <v>0</v>
      </c>
      <c r="L385" s="6">
        <f t="shared" si="250"/>
        <v>13.81</v>
      </c>
    </row>
    <row r="386" spans="1:12" x14ac:dyDescent="0.2">
      <c r="A386" s="4" t="s">
        <v>154</v>
      </c>
      <c r="B386" s="7" t="s">
        <v>937</v>
      </c>
      <c r="C386" s="4">
        <v>18832535</v>
      </c>
      <c r="D386" s="4" t="s">
        <v>1859</v>
      </c>
      <c r="E386" s="4" t="s">
        <v>75</v>
      </c>
      <c r="F386" s="4" t="s">
        <v>35</v>
      </c>
      <c r="G386" s="4">
        <v>1</v>
      </c>
      <c r="H386" s="5">
        <v>40.56</v>
      </c>
      <c r="J386" s="3">
        <v>0</v>
      </c>
      <c r="K386" s="6">
        <f t="shared" si="249"/>
        <v>0</v>
      </c>
      <c r="L386" s="6">
        <f t="shared" si="250"/>
        <v>40.56</v>
      </c>
    </row>
    <row r="387" spans="1:12" x14ac:dyDescent="0.2">
      <c r="A387" s="4" t="s">
        <v>154</v>
      </c>
      <c r="B387" s="7" t="s">
        <v>1256</v>
      </c>
      <c r="C387" s="4">
        <v>17567127</v>
      </c>
      <c r="D387" s="4" t="s">
        <v>1860</v>
      </c>
      <c r="E387" s="4" t="s">
        <v>75</v>
      </c>
      <c r="F387" s="4" t="s">
        <v>35</v>
      </c>
      <c r="G387" s="4">
        <v>1</v>
      </c>
      <c r="H387" s="5">
        <v>12.15</v>
      </c>
      <c r="J387" s="3">
        <v>0</v>
      </c>
      <c r="K387" s="6">
        <f t="shared" si="249"/>
        <v>0</v>
      </c>
      <c r="L387" s="6">
        <f t="shared" si="250"/>
        <v>12.15</v>
      </c>
    </row>
    <row r="388" spans="1:12" x14ac:dyDescent="0.2">
      <c r="A388" s="4" t="s">
        <v>154</v>
      </c>
      <c r="B388" s="7" t="s">
        <v>1257</v>
      </c>
      <c r="C388" s="4">
        <v>17567127</v>
      </c>
      <c r="D388" s="4" t="s">
        <v>1860</v>
      </c>
      <c r="E388" s="4" t="s">
        <v>75</v>
      </c>
      <c r="F388" s="4" t="s">
        <v>35</v>
      </c>
      <c r="G388" s="4">
        <v>1</v>
      </c>
      <c r="H388" s="5">
        <v>12.15</v>
      </c>
      <c r="J388" s="3">
        <v>0</v>
      </c>
      <c r="K388" s="6">
        <f t="shared" si="249"/>
        <v>0</v>
      </c>
      <c r="L388" s="6">
        <f t="shared" si="250"/>
        <v>12.15</v>
      </c>
    </row>
    <row r="389" spans="1:12" x14ac:dyDescent="0.2">
      <c r="A389" s="4" t="s">
        <v>154</v>
      </c>
      <c r="B389" s="7" t="s">
        <v>1863</v>
      </c>
      <c r="C389" s="4">
        <v>16087388</v>
      </c>
      <c r="D389" s="4" t="s">
        <v>1861</v>
      </c>
      <c r="E389" s="4" t="s">
        <v>75</v>
      </c>
      <c r="F389" s="4" t="s">
        <v>35</v>
      </c>
      <c r="G389" s="4">
        <v>1</v>
      </c>
      <c r="H389" s="5">
        <v>86.46</v>
      </c>
      <c r="J389" s="3">
        <v>0</v>
      </c>
      <c r="K389" s="6">
        <f t="shared" si="249"/>
        <v>0</v>
      </c>
      <c r="L389" s="6">
        <f t="shared" si="250"/>
        <v>86.46</v>
      </c>
    </row>
    <row r="390" spans="1:12" x14ac:dyDescent="0.2">
      <c r="A390" s="4" t="s">
        <v>154</v>
      </c>
      <c r="B390" s="7" t="s">
        <v>1862</v>
      </c>
      <c r="C390" s="4">
        <v>16087388</v>
      </c>
      <c r="D390" s="4" t="s">
        <v>1861</v>
      </c>
      <c r="E390" s="4" t="s">
        <v>75</v>
      </c>
      <c r="F390" s="4" t="s">
        <v>35</v>
      </c>
      <c r="G390" s="4">
        <v>1</v>
      </c>
      <c r="H390" s="5">
        <v>86.46</v>
      </c>
      <c r="J390" s="3">
        <v>0</v>
      </c>
      <c r="K390" s="6">
        <f t="shared" si="249"/>
        <v>0</v>
      </c>
      <c r="L390" s="6">
        <f t="shared" si="250"/>
        <v>86.46</v>
      </c>
    </row>
    <row r="391" spans="1:12" x14ac:dyDescent="0.2">
      <c r="A391" s="4" t="s">
        <v>154</v>
      </c>
      <c r="B391" s="7" t="s">
        <v>346</v>
      </c>
      <c r="C391" s="4">
        <v>16431329</v>
      </c>
      <c r="D391" s="4" t="s">
        <v>1865</v>
      </c>
      <c r="E391" s="4" t="s">
        <v>23</v>
      </c>
      <c r="F391" s="4" t="s">
        <v>9</v>
      </c>
      <c r="G391" s="4">
        <v>1</v>
      </c>
      <c r="H391" s="5">
        <v>-3091.03</v>
      </c>
      <c r="J391" s="3">
        <v>0</v>
      </c>
      <c r="K391" s="6">
        <f t="shared" ref="K391:K400" si="251">+I391+J391</f>
        <v>0</v>
      </c>
      <c r="L391" s="6">
        <f t="shared" ref="L391:L400" si="252">H391+J391</f>
        <v>-3091.03</v>
      </c>
    </row>
    <row r="392" spans="1:12" x14ac:dyDescent="0.2">
      <c r="A392" s="4" t="s">
        <v>154</v>
      </c>
      <c r="B392" s="7" t="s">
        <v>348</v>
      </c>
      <c r="C392" s="4">
        <v>16431329</v>
      </c>
      <c r="D392" s="4" t="s">
        <v>1865</v>
      </c>
      <c r="E392" s="4" t="s">
        <v>23</v>
      </c>
      <c r="F392" s="4" t="s">
        <v>9</v>
      </c>
      <c r="G392" s="4">
        <v>1</v>
      </c>
      <c r="H392" s="5">
        <v>-2606.67</v>
      </c>
      <c r="J392" s="3">
        <v>0</v>
      </c>
      <c r="K392" s="6">
        <f t="shared" si="251"/>
        <v>0</v>
      </c>
      <c r="L392" s="6">
        <f t="shared" si="252"/>
        <v>-2606.67</v>
      </c>
    </row>
    <row r="393" spans="1:12" x14ac:dyDescent="0.2">
      <c r="A393" s="4" t="s">
        <v>154</v>
      </c>
      <c r="B393" s="7" t="s">
        <v>347</v>
      </c>
      <c r="C393" s="4">
        <v>16431329</v>
      </c>
      <c r="D393" s="4" t="s">
        <v>1865</v>
      </c>
      <c r="E393" s="4" t="s">
        <v>23</v>
      </c>
      <c r="F393" s="4" t="s">
        <v>9</v>
      </c>
      <c r="G393" s="4">
        <v>1</v>
      </c>
      <c r="H393" s="5">
        <v>-981.9</v>
      </c>
      <c r="J393" s="3">
        <v>0</v>
      </c>
      <c r="K393" s="6">
        <f t="shared" si="251"/>
        <v>0</v>
      </c>
      <c r="L393" s="6">
        <f t="shared" si="252"/>
        <v>-981.9</v>
      </c>
    </row>
    <row r="394" spans="1:12" x14ac:dyDescent="0.2">
      <c r="A394" s="4" t="s">
        <v>154</v>
      </c>
      <c r="B394" s="7" t="s">
        <v>345</v>
      </c>
      <c r="C394" s="4">
        <v>16431329</v>
      </c>
      <c r="D394" s="4" t="s">
        <v>1865</v>
      </c>
      <c r="E394" s="4" t="s">
        <v>23</v>
      </c>
      <c r="F394" s="4" t="s">
        <v>9</v>
      </c>
      <c r="G394" s="4">
        <v>1</v>
      </c>
      <c r="H394" s="5">
        <v>-954.39</v>
      </c>
      <c r="J394" s="3">
        <v>0</v>
      </c>
      <c r="K394" s="6">
        <f t="shared" si="251"/>
        <v>0</v>
      </c>
      <c r="L394" s="6">
        <f t="shared" si="252"/>
        <v>-954.39</v>
      </c>
    </row>
    <row r="395" spans="1:12" x14ac:dyDescent="0.2">
      <c r="A395" s="4" t="s">
        <v>154</v>
      </c>
      <c r="B395" s="7" t="s">
        <v>349</v>
      </c>
      <c r="C395" s="4">
        <v>1862273</v>
      </c>
      <c r="D395" s="4" t="s">
        <v>1866</v>
      </c>
      <c r="E395" s="4" t="s">
        <v>29</v>
      </c>
      <c r="F395" s="4" t="s">
        <v>14</v>
      </c>
      <c r="G395" s="4">
        <v>2</v>
      </c>
      <c r="H395" s="5">
        <v>3.02</v>
      </c>
      <c r="J395" s="3">
        <v>0</v>
      </c>
      <c r="K395" s="6">
        <f t="shared" si="251"/>
        <v>0</v>
      </c>
      <c r="L395" s="6">
        <f t="shared" si="252"/>
        <v>3.02</v>
      </c>
    </row>
    <row r="396" spans="1:12" x14ac:dyDescent="0.2">
      <c r="A396" s="4" t="s">
        <v>154</v>
      </c>
      <c r="B396" s="7" t="s">
        <v>350</v>
      </c>
      <c r="C396" s="4">
        <v>15286192</v>
      </c>
      <c r="D396" s="4" t="s">
        <v>1867</v>
      </c>
      <c r="E396" s="4" t="s">
        <v>19</v>
      </c>
      <c r="F396" s="4" t="s">
        <v>14</v>
      </c>
      <c r="G396" s="4">
        <v>3</v>
      </c>
      <c r="H396" s="5">
        <v>0</v>
      </c>
      <c r="I396" s="5">
        <f>H396</f>
        <v>0</v>
      </c>
      <c r="J396" s="3">
        <v>-165847.12599999999</v>
      </c>
      <c r="K396" s="6">
        <f t="shared" si="251"/>
        <v>-165847.12599999999</v>
      </c>
      <c r="L396" s="6">
        <f t="shared" si="252"/>
        <v>-165847.12599999999</v>
      </c>
    </row>
    <row r="397" spans="1:12" x14ac:dyDescent="0.2">
      <c r="A397" s="4" t="s">
        <v>154</v>
      </c>
      <c r="B397" s="7" t="s">
        <v>351</v>
      </c>
      <c r="C397" s="4">
        <v>11169293</v>
      </c>
      <c r="D397" s="4" t="s">
        <v>1868</v>
      </c>
      <c r="E397" s="4" t="s">
        <v>17</v>
      </c>
      <c r="F397" s="4" t="s">
        <v>18</v>
      </c>
      <c r="G397" s="4">
        <v>1</v>
      </c>
      <c r="H397" s="5">
        <v>-17.64</v>
      </c>
      <c r="J397" s="3">
        <v>0</v>
      </c>
      <c r="K397" s="6">
        <f t="shared" si="251"/>
        <v>0</v>
      </c>
      <c r="L397" s="6">
        <f t="shared" si="252"/>
        <v>-17.64</v>
      </c>
    </row>
    <row r="398" spans="1:12" x14ac:dyDescent="0.2">
      <c r="A398" s="4" t="s">
        <v>154</v>
      </c>
      <c r="B398" s="7" t="s">
        <v>1258</v>
      </c>
      <c r="C398" s="4">
        <v>24737543</v>
      </c>
      <c r="D398" s="4" t="s">
        <v>1869</v>
      </c>
      <c r="E398" s="4" t="s">
        <v>10</v>
      </c>
      <c r="F398" s="4" t="s">
        <v>7</v>
      </c>
      <c r="G398" s="4">
        <v>1</v>
      </c>
      <c r="H398" s="5">
        <v>27.61</v>
      </c>
      <c r="J398" s="3">
        <v>0</v>
      </c>
      <c r="K398" s="6">
        <f t="shared" si="251"/>
        <v>0</v>
      </c>
      <c r="L398" s="6">
        <f t="shared" si="252"/>
        <v>27.61</v>
      </c>
    </row>
    <row r="399" spans="1:12" x14ac:dyDescent="0.2">
      <c r="A399" s="4" t="s">
        <v>154</v>
      </c>
      <c r="B399" s="7" t="s">
        <v>1259</v>
      </c>
      <c r="C399" s="4">
        <v>13174040</v>
      </c>
      <c r="D399" s="4" t="s">
        <v>1870</v>
      </c>
      <c r="E399" s="4" t="s">
        <v>21</v>
      </c>
      <c r="F399" s="4" t="s">
        <v>22</v>
      </c>
      <c r="G399" s="4">
        <v>1</v>
      </c>
      <c r="H399" s="5">
        <v>39.770000000000003</v>
      </c>
      <c r="J399" s="3">
        <v>0</v>
      </c>
      <c r="K399" s="6">
        <f t="shared" si="251"/>
        <v>0</v>
      </c>
      <c r="L399" s="6">
        <f t="shared" si="252"/>
        <v>39.770000000000003</v>
      </c>
    </row>
    <row r="400" spans="1:12" x14ac:dyDescent="0.2">
      <c r="A400" s="4" t="s">
        <v>154</v>
      </c>
      <c r="B400" s="7" t="s">
        <v>352</v>
      </c>
      <c r="C400" s="4">
        <v>24459047</v>
      </c>
      <c r="D400" s="4" t="s">
        <v>1872</v>
      </c>
      <c r="E400" s="4" t="s">
        <v>44</v>
      </c>
      <c r="F400" s="4" t="s">
        <v>7</v>
      </c>
      <c r="G400" s="4">
        <v>1</v>
      </c>
      <c r="H400" s="5">
        <v>20098.37</v>
      </c>
      <c r="J400" s="3">
        <v>0</v>
      </c>
      <c r="K400" s="6">
        <f t="shared" si="251"/>
        <v>0</v>
      </c>
      <c r="L400" s="6">
        <f t="shared" si="252"/>
        <v>20098.37</v>
      </c>
    </row>
    <row r="401" spans="1:12" x14ac:dyDescent="0.2">
      <c r="A401" s="4" t="s">
        <v>154</v>
      </c>
      <c r="B401" s="7" t="s">
        <v>356</v>
      </c>
      <c r="C401" s="4">
        <v>16001994</v>
      </c>
      <c r="D401" s="4" t="s">
        <v>1873</v>
      </c>
      <c r="E401" s="4" t="s">
        <v>40</v>
      </c>
      <c r="F401" s="4" t="s">
        <v>14</v>
      </c>
      <c r="G401" s="4">
        <v>3</v>
      </c>
      <c r="H401" s="5">
        <v>0</v>
      </c>
      <c r="I401" s="5">
        <f t="shared" ref="I401:I407" si="253">H401</f>
        <v>0</v>
      </c>
      <c r="J401" s="3">
        <v>-168041.44500000001</v>
      </c>
      <c r="K401" s="6">
        <f t="shared" ref="K401:K408" si="254">+I401+J401</f>
        <v>-168041.44500000001</v>
      </c>
      <c r="L401" s="6">
        <f t="shared" ref="L401:L408" si="255">H401+J401</f>
        <v>-168041.44500000001</v>
      </c>
    </row>
    <row r="402" spans="1:12" x14ac:dyDescent="0.2">
      <c r="A402" s="4" t="s">
        <v>154</v>
      </c>
      <c r="B402" s="7" t="s">
        <v>353</v>
      </c>
      <c r="C402" s="4">
        <v>16001994</v>
      </c>
      <c r="D402" s="4" t="s">
        <v>1873</v>
      </c>
      <c r="E402" s="4" t="s">
        <v>40</v>
      </c>
      <c r="F402" s="4" t="s">
        <v>14</v>
      </c>
      <c r="G402" s="4">
        <v>3</v>
      </c>
      <c r="H402" s="5">
        <v>0</v>
      </c>
      <c r="I402" s="5">
        <f t="shared" si="253"/>
        <v>0</v>
      </c>
      <c r="J402" s="3">
        <v>-95373.385999999999</v>
      </c>
      <c r="K402" s="6">
        <f t="shared" si="254"/>
        <v>-95373.385999999999</v>
      </c>
      <c r="L402" s="6">
        <f t="shared" si="255"/>
        <v>-95373.385999999999</v>
      </c>
    </row>
    <row r="403" spans="1:12" x14ac:dyDescent="0.2">
      <c r="A403" s="4" t="s">
        <v>154</v>
      </c>
      <c r="B403" s="7" t="s">
        <v>358</v>
      </c>
      <c r="C403" s="4">
        <v>16001994</v>
      </c>
      <c r="D403" s="4" t="s">
        <v>1873</v>
      </c>
      <c r="E403" s="4" t="s">
        <v>40</v>
      </c>
      <c r="F403" s="4" t="s">
        <v>14</v>
      </c>
      <c r="G403" s="4">
        <v>3</v>
      </c>
      <c r="H403" s="5">
        <v>0</v>
      </c>
      <c r="I403" s="5">
        <f t="shared" si="253"/>
        <v>0</v>
      </c>
      <c r="J403" s="3">
        <v>-283284.18599999999</v>
      </c>
      <c r="K403" s="6">
        <f t="shared" si="254"/>
        <v>-283284.18599999999</v>
      </c>
      <c r="L403" s="6">
        <f t="shared" si="255"/>
        <v>-283284.18599999999</v>
      </c>
    </row>
    <row r="404" spans="1:12" x14ac:dyDescent="0.2">
      <c r="A404" s="4" t="s">
        <v>154</v>
      </c>
      <c r="B404" s="7" t="s">
        <v>355</v>
      </c>
      <c r="C404" s="4">
        <v>16001994</v>
      </c>
      <c r="D404" s="4" t="s">
        <v>1873</v>
      </c>
      <c r="E404" s="4" t="s">
        <v>40</v>
      </c>
      <c r="F404" s="4" t="s">
        <v>14</v>
      </c>
      <c r="G404" s="4">
        <v>3</v>
      </c>
      <c r="H404" s="5">
        <v>0</v>
      </c>
      <c r="I404" s="5">
        <f t="shared" si="253"/>
        <v>0</v>
      </c>
      <c r="J404" s="3">
        <v>-645296.35900000005</v>
      </c>
      <c r="K404" s="6">
        <f t="shared" si="254"/>
        <v>-645296.35900000005</v>
      </c>
      <c r="L404" s="6">
        <f t="shared" si="255"/>
        <v>-645296.35900000005</v>
      </c>
    </row>
    <row r="405" spans="1:12" x14ac:dyDescent="0.2">
      <c r="A405" s="4" t="s">
        <v>154</v>
      </c>
      <c r="B405" s="7" t="s">
        <v>354</v>
      </c>
      <c r="C405" s="4">
        <v>16001994</v>
      </c>
      <c r="D405" s="4" t="s">
        <v>1873</v>
      </c>
      <c r="E405" s="4" t="s">
        <v>40</v>
      </c>
      <c r="F405" s="4" t="s">
        <v>14</v>
      </c>
      <c r="G405" s="4">
        <v>3</v>
      </c>
      <c r="H405" s="5">
        <v>0</v>
      </c>
      <c r="I405" s="5">
        <f t="shared" si="253"/>
        <v>0</v>
      </c>
      <c r="J405" s="3">
        <v>-9217.1630000000005</v>
      </c>
      <c r="K405" s="6">
        <f t="shared" si="254"/>
        <v>-9217.1630000000005</v>
      </c>
      <c r="L405" s="6">
        <f t="shared" si="255"/>
        <v>-9217.1630000000005</v>
      </c>
    </row>
    <row r="406" spans="1:12" x14ac:dyDescent="0.2">
      <c r="A406" s="4" t="s">
        <v>154</v>
      </c>
      <c r="B406" s="7" t="s">
        <v>359</v>
      </c>
      <c r="C406" s="4">
        <v>16001994</v>
      </c>
      <c r="D406" s="4" t="s">
        <v>1873</v>
      </c>
      <c r="E406" s="4" t="s">
        <v>40</v>
      </c>
      <c r="F406" s="4" t="s">
        <v>14</v>
      </c>
      <c r="G406" s="4">
        <v>3</v>
      </c>
      <c r="H406" s="5">
        <v>0</v>
      </c>
      <c r="I406" s="5">
        <f t="shared" si="253"/>
        <v>0</v>
      </c>
      <c r="J406" s="3">
        <v>-0.81499999999999995</v>
      </c>
      <c r="K406" s="6">
        <f t="shared" si="254"/>
        <v>-0.81499999999999995</v>
      </c>
      <c r="L406" s="6">
        <f t="shared" si="255"/>
        <v>-0.81499999999999995</v>
      </c>
    </row>
    <row r="407" spans="1:12" x14ac:dyDescent="0.2">
      <c r="A407" s="4" t="s">
        <v>154</v>
      </c>
      <c r="B407" s="7" t="s">
        <v>357</v>
      </c>
      <c r="C407" s="4">
        <v>16001994</v>
      </c>
      <c r="D407" s="4" t="s">
        <v>1873</v>
      </c>
      <c r="E407" s="4" t="s">
        <v>40</v>
      </c>
      <c r="F407" s="4" t="s">
        <v>14</v>
      </c>
      <c r="G407" s="4">
        <v>3</v>
      </c>
      <c r="H407" s="5">
        <v>0</v>
      </c>
      <c r="I407" s="5">
        <f t="shared" si="253"/>
        <v>0</v>
      </c>
      <c r="J407" s="3">
        <v>-93823.354000000007</v>
      </c>
      <c r="K407" s="6">
        <f t="shared" si="254"/>
        <v>-93823.354000000007</v>
      </c>
      <c r="L407" s="6">
        <f t="shared" si="255"/>
        <v>-93823.354000000007</v>
      </c>
    </row>
    <row r="408" spans="1:12" x14ac:dyDescent="0.2">
      <c r="A408" s="4" t="s">
        <v>154</v>
      </c>
      <c r="B408" s="7" t="s">
        <v>360</v>
      </c>
      <c r="C408" s="4">
        <v>16630334</v>
      </c>
      <c r="D408" s="4" t="s">
        <v>1875</v>
      </c>
      <c r="E408" s="4" t="s">
        <v>10</v>
      </c>
      <c r="F408" s="4" t="s">
        <v>7</v>
      </c>
      <c r="G408" s="4">
        <v>3</v>
      </c>
      <c r="H408" s="5">
        <v>0</v>
      </c>
      <c r="I408" s="5">
        <f>H408</f>
        <v>0</v>
      </c>
      <c r="J408" s="3">
        <v>-2.2130000000000001</v>
      </c>
      <c r="K408" s="6">
        <f t="shared" si="254"/>
        <v>-2.2130000000000001</v>
      </c>
      <c r="L408" s="6">
        <f t="shared" si="255"/>
        <v>-2.2130000000000001</v>
      </c>
    </row>
    <row r="409" spans="1:12" x14ac:dyDescent="0.2">
      <c r="A409" s="4" t="s">
        <v>154</v>
      </c>
      <c r="B409" s="7" t="s">
        <v>361</v>
      </c>
      <c r="C409" s="4">
        <v>24799070</v>
      </c>
      <c r="D409" s="4" t="s">
        <v>1877</v>
      </c>
      <c r="E409" s="4" t="s">
        <v>15</v>
      </c>
      <c r="F409" s="4" t="s">
        <v>16</v>
      </c>
      <c r="G409" s="4">
        <v>3</v>
      </c>
      <c r="H409" s="5">
        <v>0</v>
      </c>
      <c r="I409" s="5">
        <f>H409</f>
        <v>0</v>
      </c>
      <c r="J409" s="3">
        <v>-620966.46100000001</v>
      </c>
      <c r="K409" s="6">
        <f t="shared" ref="K409:K415" si="256">+I409+J409</f>
        <v>-620966.46100000001</v>
      </c>
      <c r="L409" s="6">
        <f t="shared" ref="L409:L415" si="257">H409+J409</f>
        <v>-620966.46100000001</v>
      </c>
    </row>
    <row r="410" spans="1:12" x14ac:dyDescent="0.2">
      <c r="A410" s="4" t="s">
        <v>154</v>
      </c>
      <c r="B410" s="7" t="s">
        <v>362</v>
      </c>
      <c r="C410" s="4">
        <v>9912156</v>
      </c>
      <c r="D410" s="4" t="s">
        <v>1878</v>
      </c>
      <c r="E410" s="4" t="s">
        <v>25</v>
      </c>
      <c r="F410" s="4" t="s">
        <v>12</v>
      </c>
      <c r="G410" s="4">
        <v>1</v>
      </c>
      <c r="H410" s="5">
        <v>-1234.0999999999999</v>
      </c>
      <c r="J410" s="3">
        <v>0</v>
      </c>
      <c r="K410" s="6">
        <f t="shared" si="256"/>
        <v>0</v>
      </c>
      <c r="L410" s="6">
        <f t="shared" si="257"/>
        <v>-1234.0999999999999</v>
      </c>
    </row>
    <row r="411" spans="1:12" x14ac:dyDescent="0.2">
      <c r="A411" s="4" t="s">
        <v>154</v>
      </c>
      <c r="B411" s="7" t="s">
        <v>367</v>
      </c>
      <c r="C411" s="4">
        <v>2476098</v>
      </c>
      <c r="D411" s="4" t="s">
        <v>1879</v>
      </c>
      <c r="E411" s="4" t="s">
        <v>21</v>
      </c>
      <c r="F411" s="4" t="s">
        <v>22</v>
      </c>
      <c r="G411" s="4">
        <v>3</v>
      </c>
      <c r="H411" s="5">
        <v>0</v>
      </c>
      <c r="I411" s="5">
        <f>H411</f>
        <v>0</v>
      </c>
      <c r="J411" s="3">
        <v>-6781.9309999999996</v>
      </c>
      <c r="K411" s="6">
        <f t="shared" si="256"/>
        <v>-6781.9309999999996</v>
      </c>
      <c r="L411" s="6">
        <f t="shared" si="257"/>
        <v>-6781.9309999999996</v>
      </c>
    </row>
    <row r="412" spans="1:12" x14ac:dyDescent="0.2">
      <c r="A412" s="4" t="s">
        <v>154</v>
      </c>
      <c r="B412" s="7" t="s">
        <v>363</v>
      </c>
      <c r="C412" s="4">
        <v>2476098</v>
      </c>
      <c r="D412" s="4" t="s">
        <v>1879</v>
      </c>
      <c r="E412" s="4" t="s">
        <v>21</v>
      </c>
      <c r="F412" s="4" t="s">
        <v>22</v>
      </c>
      <c r="G412" s="4">
        <v>3</v>
      </c>
      <c r="H412" s="5">
        <v>0</v>
      </c>
      <c r="I412" s="5">
        <f>H412</f>
        <v>0</v>
      </c>
      <c r="J412" s="3">
        <v>-3432636.8169999998</v>
      </c>
      <c r="K412" s="6">
        <f t="shared" si="256"/>
        <v>-3432636.8169999998</v>
      </c>
      <c r="L412" s="6">
        <f t="shared" si="257"/>
        <v>-3432636.8169999998</v>
      </c>
    </row>
    <row r="413" spans="1:12" x14ac:dyDescent="0.2">
      <c r="A413" s="4" t="s">
        <v>154</v>
      </c>
      <c r="B413" s="7" t="s">
        <v>366</v>
      </c>
      <c r="C413" s="4">
        <v>2476098</v>
      </c>
      <c r="D413" s="4" t="s">
        <v>1879</v>
      </c>
      <c r="E413" s="4" t="s">
        <v>21</v>
      </c>
      <c r="F413" s="4" t="s">
        <v>22</v>
      </c>
      <c r="G413" s="4">
        <v>3</v>
      </c>
      <c r="H413" s="5">
        <v>0</v>
      </c>
      <c r="I413" s="5">
        <f>H413</f>
        <v>0</v>
      </c>
      <c r="J413" s="3">
        <v>-5744109.6629999997</v>
      </c>
      <c r="K413" s="6">
        <f t="shared" si="256"/>
        <v>-5744109.6629999997</v>
      </c>
      <c r="L413" s="6">
        <f t="shared" si="257"/>
        <v>-5744109.6629999997</v>
      </c>
    </row>
    <row r="414" spans="1:12" x14ac:dyDescent="0.2">
      <c r="A414" s="4" t="s">
        <v>154</v>
      </c>
      <c r="B414" s="7" t="s">
        <v>365</v>
      </c>
      <c r="C414" s="4">
        <v>2476098</v>
      </c>
      <c r="D414" s="4" t="s">
        <v>1879</v>
      </c>
      <c r="E414" s="4" t="s">
        <v>21</v>
      </c>
      <c r="F414" s="4" t="s">
        <v>22</v>
      </c>
      <c r="G414" s="4">
        <v>3</v>
      </c>
      <c r="H414" s="5">
        <v>0</v>
      </c>
      <c r="I414" s="5">
        <f>H414</f>
        <v>0</v>
      </c>
      <c r="J414" s="3">
        <v>-972422.97699999996</v>
      </c>
      <c r="K414" s="6">
        <f t="shared" si="256"/>
        <v>-972422.97699999996</v>
      </c>
      <c r="L414" s="6">
        <f t="shared" si="257"/>
        <v>-972422.97699999996</v>
      </c>
    </row>
    <row r="415" spans="1:12" x14ac:dyDescent="0.2">
      <c r="A415" s="4" t="s">
        <v>154</v>
      </c>
      <c r="B415" s="7" t="s">
        <v>364</v>
      </c>
      <c r="C415" s="4">
        <v>2476098</v>
      </c>
      <c r="D415" s="4" t="s">
        <v>1879</v>
      </c>
      <c r="E415" s="4" t="s">
        <v>21</v>
      </c>
      <c r="F415" s="4" t="s">
        <v>22</v>
      </c>
      <c r="G415" s="4">
        <v>3</v>
      </c>
      <c r="H415" s="5">
        <v>0</v>
      </c>
      <c r="I415" s="5">
        <f>H415</f>
        <v>0</v>
      </c>
      <c r="J415" s="3">
        <v>-2323304.3250000002</v>
      </c>
      <c r="K415" s="6">
        <f t="shared" si="256"/>
        <v>-2323304.3250000002</v>
      </c>
      <c r="L415" s="6">
        <f t="shared" si="257"/>
        <v>-2323304.3250000002</v>
      </c>
    </row>
    <row r="416" spans="1:12" x14ac:dyDescent="0.2">
      <c r="A416" s="4" t="s">
        <v>154</v>
      </c>
      <c r="B416" s="7" t="s">
        <v>1260</v>
      </c>
      <c r="C416" s="4">
        <v>20863813</v>
      </c>
      <c r="D416" s="4" t="s">
        <v>1880</v>
      </c>
      <c r="E416" s="4" t="s">
        <v>76</v>
      </c>
      <c r="F416" s="4" t="s">
        <v>35</v>
      </c>
      <c r="G416" s="4">
        <v>2</v>
      </c>
      <c r="H416" s="5">
        <v>17.23</v>
      </c>
      <c r="J416" s="3">
        <v>0</v>
      </c>
      <c r="K416" s="6">
        <f t="shared" ref="K416:K445" si="258">+I416+J416</f>
        <v>0</v>
      </c>
      <c r="L416" s="6">
        <f t="shared" ref="L416:L445" si="259">H416+J416</f>
        <v>17.23</v>
      </c>
    </row>
    <row r="417" spans="1:12" x14ac:dyDescent="0.2">
      <c r="A417" s="4" t="s">
        <v>154</v>
      </c>
      <c r="B417" s="7" t="s">
        <v>1261</v>
      </c>
      <c r="C417" s="4">
        <v>20863813</v>
      </c>
      <c r="D417" s="4" t="s">
        <v>1880</v>
      </c>
      <c r="E417" s="4" t="s">
        <v>76</v>
      </c>
      <c r="F417" s="4" t="s">
        <v>35</v>
      </c>
      <c r="G417" s="4">
        <v>2</v>
      </c>
      <c r="H417" s="5">
        <v>6.89</v>
      </c>
      <c r="J417" s="3">
        <v>0</v>
      </c>
      <c r="K417" s="6">
        <f t="shared" si="258"/>
        <v>0</v>
      </c>
      <c r="L417" s="6">
        <f t="shared" si="259"/>
        <v>6.89</v>
      </c>
    </row>
    <row r="418" spans="1:12" x14ac:dyDescent="0.2">
      <c r="A418" s="4" t="s">
        <v>154</v>
      </c>
      <c r="B418" s="7" t="s">
        <v>368</v>
      </c>
      <c r="C418" s="4">
        <v>19568298</v>
      </c>
      <c r="D418" s="4" t="s">
        <v>1881</v>
      </c>
      <c r="E418" s="4" t="s">
        <v>6</v>
      </c>
      <c r="F418" s="4" t="s">
        <v>7</v>
      </c>
      <c r="G418" s="4">
        <v>3</v>
      </c>
      <c r="H418" s="5">
        <v>0</v>
      </c>
      <c r="I418" s="5">
        <f>H418</f>
        <v>0</v>
      </c>
      <c r="J418" s="3">
        <v>-2.58</v>
      </c>
      <c r="K418" s="6">
        <f t="shared" si="258"/>
        <v>-2.58</v>
      </c>
      <c r="L418" s="6">
        <f t="shared" si="259"/>
        <v>-2.58</v>
      </c>
    </row>
    <row r="419" spans="1:12" x14ac:dyDescent="0.2">
      <c r="A419" s="4" t="s">
        <v>154</v>
      </c>
      <c r="B419" s="7" t="s">
        <v>369</v>
      </c>
      <c r="C419" s="4">
        <v>16006366</v>
      </c>
      <c r="D419" s="4" t="s">
        <v>1882</v>
      </c>
      <c r="E419" s="4" t="s">
        <v>6</v>
      </c>
      <c r="F419" s="4" t="s">
        <v>7</v>
      </c>
      <c r="G419" s="4">
        <v>3</v>
      </c>
      <c r="H419" s="5">
        <v>0</v>
      </c>
      <c r="I419" s="5">
        <f>H419</f>
        <v>0</v>
      </c>
      <c r="J419" s="3">
        <v>-38061.42</v>
      </c>
      <c r="K419" s="6">
        <f t="shared" si="258"/>
        <v>-38061.42</v>
      </c>
      <c r="L419" s="6">
        <f t="shared" si="259"/>
        <v>-38061.42</v>
      </c>
    </row>
    <row r="420" spans="1:12" x14ac:dyDescent="0.2">
      <c r="A420" s="4" t="s">
        <v>154</v>
      </c>
      <c r="B420" s="7" t="s">
        <v>1060</v>
      </c>
      <c r="C420" s="4">
        <v>26247384</v>
      </c>
      <c r="D420" s="4" t="s">
        <v>1883</v>
      </c>
      <c r="E420" s="4" t="s">
        <v>20</v>
      </c>
      <c r="F420" s="4" t="s">
        <v>18</v>
      </c>
      <c r="G420" s="4">
        <v>1</v>
      </c>
      <c r="H420" s="5">
        <v>66.75</v>
      </c>
      <c r="J420" s="3">
        <v>0</v>
      </c>
      <c r="K420" s="6">
        <f t="shared" si="258"/>
        <v>0</v>
      </c>
      <c r="L420" s="6">
        <f t="shared" si="259"/>
        <v>66.75</v>
      </c>
    </row>
    <row r="421" spans="1:12" x14ac:dyDescent="0.2">
      <c r="A421" s="4" t="s">
        <v>154</v>
      </c>
      <c r="B421" s="7" t="s">
        <v>370</v>
      </c>
      <c r="C421" s="4">
        <v>7535837</v>
      </c>
      <c r="D421" s="4" t="s">
        <v>1885</v>
      </c>
      <c r="E421" s="4" t="s">
        <v>41</v>
      </c>
      <c r="F421" s="4" t="s">
        <v>35</v>
      </c>
      <c r="G421" s="4">
        <v>3</v>
      </c>
      <c r="H421" s="5">
        <v>0</v>
      </c>
      <c r="I421" s="5">
        <f>H421</f>
        <v>0</v>
      </c>
      <c r="J421" s="3">
        <v>-888778.228</v>
      </c>
      <c r="K421" s="6">
        <f t="shared" si="258"/>
        <v>-888778.228</v>
      </c>
      <c r="L421" s="6">
        <f t="shared" si="259"/>
        <v>-888778.228</v>
      </c>
    </row>
    <row r="422" spans="1:12" x14ac:dyDescent="0.2">
      <c r="A422" s="4" t="s">
        <v>154</v>
      </c>
      <c r="B422" s="7" t="s">
        <v>371</v>
      </c>
      <c r="C422" s="4">
        <v>19909215</v>
      </c>
      <c r="D422" s="4" t="s">
        <v>1886</v>
      </c>
      <c r="E422" s="4" t="s">
        <v>28</v>
      </c>
      <c r="F422" s="4" t="s">
        <v>16</v>
      </c>
      <c r="G422" s="4">
        <v>3</v>
      </c>
      <c r="H422" s="5">
        <v>0</v>
      </c>
      <c r="I422" s="5">
        <f>H422</f>
        <v>0</v>
      </c>
      <c r="J422" s="3">
        <v>-205559.94099999999</v>
      </c>
      <c r="K422" s="6">
        <f t="shared" si="258"/>
        <v>-205559.94099999999</v>
      </c>
      <c r="L422" s="6">
        <f t="shared" si="259"/>
        <v>-205559.94099999999</v>
      </c>
    </row>
    <row r="423" spans="1:12" x14ac:dyDescent="0.2">
      <c r="A423" s="4" t="s">
        <v>154</v>
      </c>
      <c r="B423" s="7" t="s">
        <v>1887</v>
      </c>
      <c r="C423" s="4">
        <v>22957367</v>
      </c>
      <c r="D423" s="4" t="s">
        <v>1888</v>
      </c>
      <c r="E423" s="4" t="s">
        <v>11</v>
      </c>
      <c r="F423" s="4" t="s">
        <v>12</v>
      </c>
      <c r="G423" s="4">
        <v>1</v>
      </c>
      <c r="H423" s="5">
        <v>39.770000000000003</v>
      </c>
      <c r="J423" s="3">
        <v>0</v>
      </c>
      <c r="K423" s="6">
        <f t="shared" si="258"/>
        <v>0</v>
      </c>
      <c r="L423" s="6">
        <f t="shared" si="259"/>
        <v>39.770000000000003</v>
      </c>
    </row>
    <row r="424" spans="1:12" x14ac:dyDescent="0.2">
      <c r="A424" s="4" t="s">
        <v>154</v>
      </c>
      <c r="B424" s="7" t="s">
        <v>1889</v>
      </c>
      <c r="C424" s="4">
        <v>9506527</v>
      </c>
      <c r="D424" s="4" t="s">
        <v>1890</v>
      </c>
      <c r="E424" s="4" t="s">
        <v>31</v>
      </c>
      <c r="F424" s="4" t="s">
        <v>22</v>
      </c>
      <c r="G424" s="4">
        <v>2</v>
      </c>
      <c r="H424" s="5">
        <v>35.909999999999997</v>
      </c>
      <c r="J424" s="3">
        <v>0</v>
      </c>
      <c r="K424" s="6">
        <f t="shared" si="258"/>
        <v>0</v>
      </c>
      <c r="L424" s="6">
        <f t="shared" si="259"/>
        <v>35.909999999999997</v>
      </c>
    </row>
    <row r="425" spans="1:12" x14ac:dyDescent="0.2">
      <c r="A425" s="4" t="s">
        <v>154</v>
      </c>
      <c r="B425" s="7" t="s">
        <v>1891</v>
      </c>
      <c r="C425" s="4">
        <v>15762982</v>
      </c>
      <c r="D425" s="4" t="s">
        <v>1892</v>
      </c>
      <c r="E425" s="4" t="s">
        <v>34</v>
      </c>
      <c r="F425" s="4" t="s">
        <v>35</v>
      </c>
      <c r="G425" s="4">
        <v>2</v>
      </c>
      <c r="H425" s="5">
        <v>28.36</v>
      </c>
      <c r="J425" s="3">
        <v>0</v>
      </c>
      <c r="K425" s="6">
        <f t="shared" si="258"/>
        <v>0</v>
      </c>
      <c r="L425" s="6">
        <f t="shared" si="259"/>
        <v>28.36</v>
      </c>
    </row>
    <row r="426" spans="1:12" x14ac:dyDescent="0.2">
      <c r="A426" s="4" t="s">
        <v>154</v>
      </c>
      <c r="B426" s="7" t="s">
        <v>1893</v>
      </c>
      <c r="C426" s="4">
        <v>15762982</v>
      </c>
      <c r="D426" s="4" t="s">
        <v>1892</v>
      </c>
      <c r="E426" s="4" t="s">
        <v>34</v>
      </c>
      <c r="F426" s="4" t="s">
        <v>35</v>
      </c>
      <c r="G426" s="4">
        <v>2</v>
      </c>
      <c r="H426" s="5">
        <v>14.18</v>
      </c>
      <c r="J426" s="3">
        <v>0</v>
      </c>
      <c r="K426" s="6">
        <f t="shared" si="258"/>
        <v>0</v>
      </c>
      <c r="L426" s="6">
        <f t="shared" si="259"/>
        <v>14.18</v>
      </c>
    </row>
    <row r="427" spans="1:12" x14ac:dyDescent="0.2">
      <c r="A427" s="4" t="s">
        <v>154</v>
      </c>
      <c r="B427" s="7" t="s">
        <v>372</v>
      </c>
      <c r="C427" s="4">
        <v>23271656</v>
      </c>
      <c r="D427" s="4" t="s">
        <v>1894</v>
      </c>
      <c r="E427" s="4" t="s">
        <v>33</v>
      </c>
      <c r="F427" s="4" t="s">
        <v>12</v>
      </c>
      <c r="G427" s="4">
        <v>3</v>
      </c>
      <c r="H427" s="5">
        <v>0</v>
      </c>
      <c r="I427" s="5">
        <f>H427</f>
        <v>0</v>
      </c>
      <c r="J427" s="3">
        <v>-218578.68</v>
      </c>
      <c r="K427" s="6">
        <f t="shared" si="258"/>
        <v>-218578.68</v>
      </c>
      <c r="L427" s="6">
        <f t="shared" si="259"/>
        <v>-218578.68</v>
      </c>
    </row>
    <row r="428" spans="1:12" x14ac:dyDescent="0.2">
      <c r="A428" s="4" t="s">
        <v>154</v>
      </c>
      <c r="B428" s="7" t="s">
        <v>1896</v>
      </c>
      <c r="C428" s="4">
        <v>14274464</v>
      </c>
      <c r="D428" s="4" t="s">
        <v>1895</v>
      </c>
      <c r="E428" s="4" t="s">
        <v>31</v>
      </c>
      <c r="F428" s="4" t="s">
        <v>22</v>
      </c>
      <c r="G428" s="4">
        <v>1</v>
      </c>
      <c r="H428" s="5">
        <v>48.91</v>
      </c>
      <c r="J428" s="3">
        <v>0</v>
      </c>
      <c r="K428" s="6">
        <f t="shared" si="258"/>
        <v>0</v>
      </c>
      <c r="L428" s="6">
        <f t="shared" si="259"/>
        <v>48.91</v>
      </c>
    </row>
    <row r="429" spans="1:12" x14ac:dyDescent="0.2">
      <c r="A429" s="4" t="s">
        <v>154</v>
      </c>
      <c r="B429" s="7" t="s">
        <v>1262</v>
      </c>
      <c r="C429" s="4">
        <v>24448970</v>
      </c>
      <c r="D429" s="4" t="s">
        <v>1898</v>
      </c>
      <c r="E429" s="4" t="s">
        <v>11</v>
      </c>
      <c r="F429" s="4" t="s">
        <v>12</v>
      </c>
      <c r="G429" s="4">
        <v>1</v>
      </c>
      <c r="H429" s="5">
        <v>30.28</v>
      </c>
      <c r="J429" s="3">
        <v>0</v>
      </c>
      <c r="K429" s="6">
        <f t="shared" si="258"/>
        <v>0</v>
      </c>
      <c r="L429" s="6">
        <f t="shared" si="259"/>
        <v>30.28</v>
      </c>
    </row>
    <row r="430" spans="1:12" x14ac:dyDescent="0.2">
      <c r="A430" s="4" t="s">
        <v>154</v>
      </c>
      <c r="B430" s="7" t="s">
        <v>373</v>
      </c>
      <c r="C430" s="4">
        <v>14114396</v>
      </c>
      <c r="D430" s="4" t="s">
        <v>1899</v>
      </c>
      <c r="E430" s="4" t="s">
        <v>24</v>
      </c>
      <c r="F430" s="4" t="s">
        <v>9</v>
      </c>
      <c r="G430" s="4">
        <v>3</v>
      </c>
      <c r="H430" s="5">
        <v>0</v>
      </c>
      <c r="I430" s="5">
        <f>H430</f>
        <v>0</v>
      </c>
      <c r="J430" s="3">
        <v>-781952.36199999996</v>
      </c>
      <c r="K430" s="6">
        <f t="shared" si="258"/>
        <v>-781952.36199999996</v>
      </c>
      <c r="L430" s="6">
        <f t="shared" si="259"/>
        <v>-781952.36199999996</v>
      </c>
    </row>
    <row r="431" spans="1:12" x14ac:dyDescent="0.2">
      <c r="A431" s="4" t="s">
        <v>154</v>
      </c>
      <c r="B431" s="7" t="s">
        <v>1263</v>
      </c>
      <c r="C431" s="4">
        <v>10989541</v>
      </c>
      <c r="D431" s="4" t="s">
        <v>1900</v>
      </c>
      <c r="E431" s="4" t="s">
        <v>41</v>
      </c>
      <c r="F431" s="4" t="s">
        <v>35</v>
      </c>
      <c r="G431" s="4">
        <v>1</v>
      </c>
      <c r="H431" s="5">
        <v>26.38</v>
      </c>
      <c r="J431" s="3">
        <v>0</v>
      </c>
      <c r="K431" s="6">
        <f t="shared" si="258"/>
        <v>0</v>
      </c>
      <c r="L431" s="6">
        <f t="shared" si="259"/>
        <v>26.38</v>
      </c>
    </row>
    <row r="432" spans="1:12" x14ac:dyDescent="0.2">
      <c r="A432" s="4" t="s">
        <v>154</v>
      </c>
      <c r="B432" s="7" t="s">
        <v>1264</v>
      </c>
      <c r="C432" s="4">
        <v>10989541</v>
      </c>
      <c r="D432" s="4" t="s">
        <v>1900</v>
      </c>
      <c r="E432" s="4" t="s">
        <v>41</v>
      </c>
      <c r="F432" s="4" t="s">
        <v>35</v>
      </c>
      <c r="G432" s="4">
        <v>1</v>
      </c>
      <c r="H432" s="5">
        <v>13.19</v>
      </c>
      <c r="J432" s="3">
        <v>0</v>
      </c>
      <c r="K432" s="6">
        <f t="shared" si="258"/>
        <v>0</v>
      </c>
      <c r="L432" s="6">
        <f t="shared" si="259"/>
        <v>13.19</v>
      </c>
    </row>
    <row r="433" spans="1:12" x14ac:dyDescent="0.2">
      <c r="A433" s="4" t="s">
        <v>154</v>
      </c>
      <c r="B433" s="7" t="s">
        <v>374</v>
      </c>
      <c r="C433" s="4">
        <v>1444682</v>
      </c>
      <c r="D433" s="4" t="s">
        <v>1901</v>
      </c>
      <c r="E433" s="4" t="s">
        <v>11</v>
      </c>
      <c r="F433" s="4" t="s">
        <v>12</v>
      </c>
      <c r="G433" s="4">
        <v>3</v>
      </c>
      <c r="H433" s="5">
        <v>0</v>
      </c>
      <c r="I433" s="5">
        <f>H433</f>
        <v>0</v>
      </c>
      <c r="J433" s="3">
        <v>-159360.62299999999</v>
      </c>
      <c r="K433" s="6">
        <f t="shared" si="258"/>
        <v>-159360.62299999999</v>
      </c>
      <c r="L433" s="6">
        <f t="shared" si="259"/>
        <v>-159360.62299999999</v>
      </c>
    </row>
    <row r="434" spans="1:12" x14ac:dyDescent="0.2">
      <c r="A434" s="4" t="s">
        <v>154</v>
      </c>
      <c r="B434" s="7" t="s">
        <v>375</v>
      </c>
      <c r="C434" s="4">
        <v>14571937</v>
      </c>
      <c r="D434" s="4" t="s">
        <v>1903</v>
      </c>
      <c r="E434" s="4" t="s">
        <v>25</v>
      </c>
      <c r="F434" s="4" t="s">
        <v>12</v>
      </c>
      <c r="G434" s="4">
        <v>3</v>
      </c>
      <c r="H434" s="5">
        <v>0</v>
      </c>
      <c r="I434" s="5">
        <f>H434</f>
        <v>0</v>
      </c>
      <c r="J434" s="3">
        <v>-4461269.99</v>
      </c>
      <c r="K434" s="6">
        <f t="shared" si="258"/>
        <v>-4461269.99</v>
      </c>
      <c r="L434" s="6">
        <f t="shared" si="259"/>
        <v>-4461269.99</v>
      </c>
    </row>
    <row r="435" spans="1:12" x14ac:dyDescent="0.2">
      <c r="A435" s="4" t="s">
        <v>154</v>
      </c>
      <c r="B435" s="7" t="s">
        <v>1265</v>
      </c>
      <c r="C435" s="4">
        <v>26945543</v>
      </c>
      <c r="D435" s="4" t="s">
        <v>1904</v>
      </c>
      <c r="E435" s="4" t="s">
        <v>44</v>
      </c>
      <c r="F435" s="4" t="s">
        <v>7</v>
      </c>
      <c r="G435" s="4">
        <v>1</v>
      </c>
      <c r="H435" s="5">
        <v>45.19</v>
      </c>
      <c r="J435" s="3">
        <v>0</v>
      </c>
      <c r="K435" s="6">
        <f t="shared" si="258"/>
        <v>0</v>
      </c>
      <c r="L435" s="6">
        <f t="shared" si="259"/>
        <v>45.19</v>
      </c>
    </row>
    <row r="436" spans="1:12" x14ac:dyDescent="0.2">
      <c r="A436" s="4" t="s">
        <v>154</v>
      </c>
      <c r="B436" s="7" t="s">
        <v>1267</v>
      </c>
      <c r="C436" s="4">
        <v>6197765</v>
      </c>
      <c r="D436" s="4" t="s">
        <v>1905</v>
      </c>
      <c r="E436" s="4" t="s">
        <v>41</v>
      </c>
      <c r="F436" s="4" t="s">
        <v>35</v>
      </c>
      <c r="G436" s="4">
        <v>2</v>
      </c>
      <c r="H436" s="5">
        <v>23.54</v>
      </c>
      <c r="J436" s="3">
        <v>0</v>
      </c>
      <c r="K436" s="6">
        <f t="shared" si="258"/>
        <v>0</v>
      </c>
      <c r="L436" s="6">
        <f t="shared" si="259"/>
        <v>23.54</v>
      </c>
    </row>
    <row r="437" spans="1:12" x14ac:dyDescent="0.2">
      <c r="A437" s="4" t="s">
        <v>154</v>
      </c>
      <c r="B437" s="7" t="s">
        <v>1266</v>
      </c>
      <c r="C437" s="4">
        <v>6197765</v>
      </c>
      <c r="D437" s="4" t="s">
        <v>1905</v>
      </c>
      <c r="E437" s="4" t="s">
        <v>41</v>
      </c>
      <c r="F437" s="4" t="s">
        <v>35</v>
      </c>
      <c r="G437" s="4">
        <v>2</v>
      </c>
      <c r="H437" s="5">
        <v>23.54</v>
      </c>
      <c r="J437" s="3">
        <v>0</v>
      </c>
      <c r="K437" s="6">
        <f t="shared" si="258"/>
        <v>0</v>
      </c>
      <c r="L437" s="6">
        <f t="shared" si="259"/>
        <v>23.54</v>
      </c>
    </row>
    <row r="438" spans="1:12" x14ac:dyDescent="0.2">
      <c r="A438" s="4" t="s">
        <v>154</v>
      </c>
      <c r="B438" s="7" t="s">
        <v>1907</v>
      </c>
      <c r="C438" s="4">
        <v>19306933</v>
      </c>
      <c r="D438" s="4" t="s">
        <v>1908</v>
      </c>
      <c r="E438" s="4" t="s">
        <v>41</v>
      </c>
      <c r="F438" s="4" t="s">
        <v>35</v>
      </c>
      <c r="G438" s="4">
        <v>2</v>
      </c>
      <c r="H438" s="5">
        <v>1.27</v>
      </c>
      <c r="J438" s="3">
        <v>0</v>
      </c>
      <c r="K438" s="6">
        <f t="shared" si="258"/>
        <v>0</v>
      </c>
      <c r="L438" s="6">
        <f t="shared" si="259"/>
        <v>1.27</v>
      </c>
    </row>
    <row r="439" spans="1:12" x14ac:dyDescent="0.2">
      <c r="A439" s="4" t="s">
        <v>154</v>
      </c>
      <c r="B439" s="7" t="s">
        <v>1268</v>
      </c>
      <c r="C439" s="4">
        <v>11776478</v>
      </c>
      <c r="D439" s="4" t="s">
        <v>1909</v>
      </c>
      <c r="E439" s="4" t="s">
        <v>41</v>
      </c>
      <c r="F439" s="4" t="s">
        <v>35</v>
      </c>
      <c r="G439" s="4">
        <v>2</v>
      </c>
      <c r="H439" s="5">
        <v>4.71</v>
      </c>
      <c r="J439" s="3">
        <v>0</v>
      </c>
      <c r="K439" s="6">
        <f t="shared" si="258"/>
        <v>0</v>
      </c>
      <c r="L439" s="6">
        <f t="shared" si="259"/>
        <v>4.71</v>
      </c>
    </row>
    <row r="440" spans="1:12" x14ac:dyDescent="0.2">
      <c r="A440" s="4" t="s">
        <v>154</v>
      </c>
      <c r="B440" s="7" t="s">
        <v>1269</v>
      </c>
      <c r="C440" s="4">
        <v>11776478</v>
      </c>
      <c r="D440" s="4" t="s">
        <v>1909</v>
      </c>
      <c r="E440" s="4" t="s">
        <v>41</v>
      </c>
      <c r="F440" s="4" t="s">
        <v>35</v>
      </c>
      <c r="G440" s="4">
        <v>2</v>
      </c>
      <c r="H440" s="5">
        <v>23.54</v>
      </c>
      <c r="J440" s="3">
        <v>0</v>
      </c>
      <c r="K440" s="6">
        <f t="shared" si="258"/>
        <v>0</v>
      </c>
      <c r="L440" s="6">
        <f t="shared" si="259"/>
        <v>23.54</v>
      </c>
    </row>
    <row r="441" spans="1:12" x14ac:dyDescent="0.2">
      <c r="A441" s="4" t="s">
        <v>154</v>
      </c>
      <c r="B441" s="7" t="s">
        <v>1910</v>
      </c>
      <c r="C441" s="4">
        <v>24999217</v>
      </c>
      <c r="D441" s="4" t="s">
        <v>1911</v>
      </c>
      <c r="E441" s="4" t="s">
        <v>23</v>
      </c>
      <c r="F441" s="4" t="s">
        <v>9</v>
      </c>
      <c r="G441" s="4">
        <v>1</v>
      </c>
      <c r="H441" s="5">
        <v>17.63</v>
      </c>
      <c r="J441" s="3">
        <v>0</v>
      </c>
      <c r="K441" s="6">
        <f t="shared" si="258"/>
        <v>0</v>
      </c>
      <c r="L441" s="6">
        <f t="shared" si="259"/>
        <v>17.63</v>
      </c>
    </row>
    <row r="442" spans="1:12" x14ac:dyDescent="0.2">
      <c r="A442" s="4" t="s">
        <v>154</v>
      </c>
      <c r="B442" s="7" t="s">
        <v>3004</v>
      </c>
      <c r="C442" s="4">
        <v>10255025</v>
      </c>
      <c r="D442" s="4" t="s">
        <v>1912</v>
      </c>
      <c r="E442" s="4" t="s">
        <v>75</v>
      </c>
      <c r="F442" s="4" t="s">
        <v>35</v>
      </c>
      <c r="G442" s="4">
        <v>1</v>
      </c>
      <c r="H442" s="5">
        <v>16.25</v>
      </c>
      <c r="J442" s="3">
        <v>0</v>
      </c>
      <c r="K442" s="6">
        <f t="shared" si="258"/>
        <v>0</v>
      </c>
      <c r="L442" s="6">
        <f t="shared" si="259"/>
        <v>16.25</v>
      </c>
    </row>
    <row r="443" spans="1:12" x14ac:dyDescent="0.2">
      <c r="A443" s="4" t="s">
        <v>154</v>
      </c>
      <c r="B443" s="7" t="s">
        <v>3005</v>
      </c>
      <c r="C443" s="4">
        <v>10255025</v>
      </c>
      <c r="D443" s="4" t="s">
        <v>1912</v>
      </c>
      <c r="E443" s="4" t="s">
        <v>75</v>
      </c>
      <c r="F443" s="4" t="s">
        <v>35</v>
      </c>
      <c r="G443" s="4">
        <v>1</v>
      </c>
      <c r="H443" s="5">
        <v>10.84</v>
      </c>
      <c r="J443" s="3">
        <v>0</v>
      </c>
      <c r="K443" s="6">
        <f t="shared" si="258"/>
        <v>0</v>
      </c>
      <c r="L443" s="6">
        <f t="shared" si="259"/>
        <v>10.84</v>
      </c>
    </row>
    <row r="444" spans="1:12" x14ac:dyDescent="0.2">
      <c r="A444" s="4" t="s">
        <v>154</v>
      </c>
      <c r="B444" s="7" t="s">
        <v>1061</v>
      </c>
      <c r="C444" s="4">
        <v>19390128</v>
      </c>
      <c r="D444" s="4" t="s">
        <v>1914</v>
      </c>
      <c r="E444" s="4" t="s">
        <v>42</v>
      </c>
      <c r="F444" s="4" t="s">
        <v>7</v>
      </c>
      <c r="G444" s="4">
        <v>1</v>
      </c>
      <c r="H444" s="5">
        <v>74.349999999999994</v>
      </c>
      <c r="J444" s="3">
        <v>0</v>
      </c>
      <c r="K444" s="6">
        <f t="shared" si="258"/>
        <v>0</v>
      </c>
      <c r="L444" s="6">
        <f t="shared" si="259"/>
        <v>74.349999999999994</v>
      </c>
    </row>
    <row r="445" spans="1:12" x14ac:dyDescent="0.2">
      <c r="A445" s="4" t="s">
        <v>154</v>
      </c>
      <c r="B445" s="7" t="s">
        <v>376</v>
      </c>
      <c r="C445" s="4">
        <v>19091471</v>
      </c>
      <c r="D445" s="4" t="s">
        <v>1917</v>
      </c>
      <c r="E445" s="4" t="s">
        <v>15</v>
      </c>
      <c r="F445" s="4" t="s">
        <v>16</v>
      </c>
      <c r="G445" s="4">
        <v>3</v>
      </c>
      <c r="H445" s="5">
        <v>0</v>
      </c>
      <c r="I445" s="5">
        <f>H445</f>
        <v>0</v>
      </c>
      <c r="J445" s="3">
        <v>-39417.794999999998</v>
      </c>
      <c r="K445" s="6">
        <f t="shared" si="258"/>
        <v>-39417.794999999998</v>
      </c>
      <c r="L445" s="6">
        <f t="shared" si="259"/>
        <v>-39417.794999999998</v>
      </c>
    </row>
    <row r="446" spans="1:12" x14ac:dyDescent="0.2">
      <c r="A446" s="4" t="s">
        <v>154</v>
      </c>
      <c r="B446" s="7" t="s">
        <v>378</v>
      </c>
      <c r="C446" s="4">
        <v>16534312</v>
      </c>
      <c r="D446" s="4" t="s">
        <v>1918</v>
      </c>
      <c r="E446" s="4" t="s">
        <v>8</v>
      </c>
      <c r="F446" s="4" t="s">
        <v>9</v>
      </c>
      <c r="G446" s="4">
        <v>1</v>
      </c>
      <c r="H446" s="5">
        <v>16.86</v>
      </c>
      <c r="J446" s="3">
        <v>0</v>
      </c>
      <c r="K446" s="6">
        <f t="shared" ref="K446:K452" si="260">+I446+J446</f>
        <v>0</v>
      </c>
      <c r="L446" s="6">
        <f t="shared" ref="L446:L452" si="261">H446+J446</f>
        <v>16.86</v>
      </c>
    </row>
    <row r="447" spans="1:12" x14ac:dyDescent="0.2">
      <c r="A447" s="4" t="s">
        <v>154</v>
      </c>
      <c r="B447" s="7" t="s">
        <v>377</v>
      </c>
      <c r="C447" s="4">
        <v>16534312</v>
      </c>
      <c r="D447" s="4" t="s">
        <v>1918</v>
      </c>
      <c r="E447" s="4" t="s">
        <v>8</v>
      </c>
      <c r="F447" s="4" t="s">
        <v>9</v>
      </c>
      <c r="G447" s="4">
        <v>1</v>
      </c>
      <c r="H447" s="5">
        <v>17.91</v>
      </c>
      <c r="J447" s="3">
        <v>0</v>
      </c>
      <c r="K447" s="6">
        <f t="shared" si="260"/>
        <v>0</v>
      </c>
      <c r="L447" s="6">
        <f t="shared" si="261"/>
        <v>17.91</v>
      </c>
    </row>
    <row r="448" spans="1:12" x14ac:dyDescent="0.2">
      <c r="A448" s="4" t="s">
        <v>154</v>
      </c>
      <c r="B448" s="7" t="s">
        <v>380</v>
      </c>
      <c r="C448" s="4">
        <v>16534312</v>
      </c>
      <c r="D448" s="4" t="s">
        <v>1918</v>
      </c>
      <c r="E448" s="4" t="s">
        <v>8</v>
      </c>
      <c r="F448" s="4" t="s">
        <v>9</v>
      </c>
      <c r="G448" s="4">
        <v>1</v>
      </c>
      <c r="H448" s="5">
        <v>16.149999999999999</v>
      </c>
      <c r="J448" s="3">
        <v>0</v>
      </c>
      <c r="K448" s="6">
        <f t="shared" si="260"/>
        <v>0</v>
      </c>
      <c r="L448" s="6">
        <f t="shared" si="261"/>
        <v>16.149999999999999</v>
      </c>
    </row>
    <row r="449" spans="1:12" x14ac:dyDescent="0.2">
      <c r="A449" s="4" t="s">
        <v>154</v>
      </c>
      <c r="B449" s="7" t="s">
        <v>382</v>
      </c>
      <c r="C449" s="4">
        <v>16534312</v>
      </c>
      <c r="D449" s="4" t="s">
        <v>1918</v>
      </c>
      <c r="E449" s="4" t="s">
        <v>8</v>
      </c>
      <c r="F449" s="4" t="s">
        <v>9</v>
      </c>
      <c r="G449" s="4">
        <v>1</v>
      </c>
      <c r="H449" s="5">
        <v>15.8</v>
      </c>
      <c r="J449" s="3">
        <v>0</v>
      </c>
      <c r="K449" s="6">
        <f t="shared" si="260"/>
        <v>0</v>
      </c>
      <c r="L449" s="6">
        <f t="shared" si="261"/>
        <v>15.8</v>
      </c>
    </row>
    <row r="450" spans="1:12" x14ac:dyDescent="0.2">
      <c r="A450" s="4" t="s">
        <v>154</v>
      </c>
      <c r="B450" s="7" t="s">
        <v>381</v>
      </c>
      <c r="C450" s="4">
        <v>16534312</v>
      </c>
      <c r="D450" s="4" t="s">
        <v>1918</v>
      </c>
      <c r="E450" s="4" t="s">
        <v>8</v>
      </c>
      <c r="F450" s="4" t="s">
        <v>9</v>
      </c>
      <c r="G450" s="4">
        <v>1</v>
      </c>
      <c r="H450" s="5">
        <v>21.33</v>
      </c>
      <c r="J450" s="3">
        <v>0</v>
      </c>
      <c r="K450" s="6">
        <f t="shared" si="260"/>
        <v>0</v>
      </c>
      <c r="L450" s="6">
        <f t="shared" si="261"/>
        <v>21.33</v>
      </c>
    </row>
    <row r="451" spans="1:12" x14ac:dyDescent="0.2">
      <c r="A451" s="4" t="s">
        <v>154</v>
      </c>
      <c r="B451" s="7" t="s">
        <v>383</v>
      </c>
      <c r="C451" s="4">
        <v>16534312</v>
      </c>
      <c r="D451" s="4" t="s">
        <v>1918</v>
      </c>
      <c r="E451" s="4" t="s">
        <v>8</v>
      </c>
      <c r="F451" s="4" t="s">
        <v>9</v>
      </c>
      <c r="G451" s="4">
        <v>1</v>
      </c>
      <c r="H451" s="5">
        <v>41.51</v>
      </c>
      <c r="J451" s="3">
        <v>0</v>
      </c>
      <c r="K451" s="6">
        <f t="shared" si="260"/>
        <v>0</v>
      </c>
      <c r="L451" s="6">
        <f t="shared" si="261"/>
        <v>41.51</v>
      </c>
    </row>
    <row r="452" spans="1:12" x14ac:dyDescent="0.2">
      <c r="A452" s="4" t="s">
        <v>154</v>
      </c>
      <c r="B452" s="7" t="s">
        <v>379</v>
      </c>
      <c r="C452" s="4">
        <v>16534312</v>
      </c>
      <c r="D452" s="4" t="s">
        <v>1918</v>
      </c>
      <c r="E452" s="4" t="s">
        <v>8</v>
      </c>
      <c r="F452" s="4" t="s">
        <v>9</v>
      </c>
      <c r="G452" s="4">
        <v>1</v>
      </c>
      <c r="H452" s="5">
        <v>16.510000000000002</v>
      </c>
      <c r="J452" s="3">
        <v>0</v>
      </c>
      <c r="K452" s="6">
        <f t="shared" si="260"/>
        <v>0</v>
      </c>
      <c r="L452" s="6">
        <f t="shared" si="261"/>
        <v>16.510000000000002</v>
      </c>
    </row>
    <row r="453" spans="1:12" x14ac:dyDescent="0.2">
      <c r="A453" s="4" t="s">
        <v>154</v>
      </c>
      <c r="B453" s="7" t="s">
        <v>938</v>
      </c>
      <c r="C453" s="4">
        <v>20269115</v>
      </c>
      <c r="D453" s="4" t="s">
        <v>1919</v>
      </c>
      <c r="E453" s="4" t="s">
        <v>21</v>
      </c>
      <c r="F453" s="4" t="s">
        <v>22</v>
      </c>
      <c r="G453" s="4">
        <v>2</v>
      </c>
      <c r="H453" s="5">
        <v>82.74</v>
      </c>
      <c r="J453" s="3">
        <v>0</v>
      </c>
      <c r="K453" s="6">
        <f t="shared" ref="K453:K476" si="262">+I453+J453</f>
        <v>0</v>
      </c>
      <c r="L453" s="6">
        <f t="shared" ref="L453:L476" si="263">H453+J453</f>
        <v>82.74</v>
      </c>
    </row>
    <row r="454" spans="1:12" x14ac:dyDescent="0.2">
      <c r="A454" s="4" t="s">
        <v>154</v>
      </c>
      <c r="B454" s="7" t="s">
        <v>1270</v>
      </c>
      <c r="C454" s="4">
        <v>21868921</v>
      </c>
      <c r="D454" s="4" t="s">
        <v>1921</v>
      </c>
      <c r="E454" s="4" t="s">
        <v>26</v>
      </c>
      <c r="F454" s="4" t="s">
        <v>9</v>
      </c>
      <c r="G454" s="4">
        <v>1</v>
      </c>
      <c r="H454" s="5">
        <v>47.09</v>
      </c>
      <c r="J454" s="3">
        <v>0</v>
      </c>
      <c r="K454" s="6">
        <f t="shared" si="262"/>
        <v>0</v>
      </c>
      <c r="L454" s="6">
        <f t="shared" si="263"/>
        <v>47.09</v>
      </c>
    </row>
    <row r="455" spans="1:12" x14ac:dyDescent="0.2">
      <c r="A455" s="4" t="s">
        <v>154</v>
      </c>
      <c r="B455" s="7" t="s">
        <v>1271</v>
      </c>
      <c r="C455" s="4">
        <v>21090210</v>
      </c>
      <c r="D455" s="4" t="s">
        <v>1922</v>
      </c>
      <c r="E455" s="4" t="s">
        <v>26</v>
      </c>
      <c r="F455" s="4" t="s">
        <v>9</v>
      </c>
      <c r="G455" s="4">
        <v>1</v>
      </c>
      <c r="H455" s="5">
        <v>39.770000000000003</v>
      </c>
      <c r="J455" s="3">
        <v>0</v>
      </c>
      <c r="K455" s="6">
        <f t="shared" si="262"/>
        <v>0</v>
      </c>
      <c r="L455" s="6">
        <f t="shared" si="263"/>
        <v>39.770000000000003</v>
      </c>
    </row>
    <row r="456" spans="1:12" x14ac:dyDescent="0.2">
      <c r="A456" s="4" t="s">
        <v>154</v>
      </c>
      <c r="B456" s="7" t="s">
        <v>3065</v>
      </c>
      <c r="C456" s="4">
        <v>18747650</v>
      </c>
      <c r="D456" s="4" t="s">
        <v>3064</v>
      </c>
      <c r="E456" s="4" t="s">
        <v>23</v>
      </c>
      <c r="F456" s="4" t="s">
        <v>9</v>
      </c>
      <c r="G456" s="4">
        <v>3</v>
      </c>
      <c r="H456" s="5">
        <v>0</v>
      </c>
      <c r="I456" s="5">
        <f t="shared" ref="I456:I463" si="264">H456</f>
        <v>0</v>
      </c>
      <c r="J456" s="3">
        <v>-468.66800000000001</v>
      </c>
      <c r="K456" s="6">
        <f t="shared" si="262"/>
        <v>-468.66800000000001</v>
      </c>
      <c r="L456" s="6">
        <f t="shared" si="263"/>
        <v>-468.66800000000001</v>
      </c>
    </row>
    <row r="457" spans="1:12" x14ac:dyDescent="0.2">
      <c r="A457" s="4" t="s">
        <v>154</v>
      </c>
      <c r="B457" s="7" t="s">
        <v>3066</v>
      </c>
      <c r="C457" s="4">
        <v>18747650</v>
      </c>
      <c r="D457" s="4" t="s">
        <v>3064</v>
      </c>
      <c r="E457" s="4" t="s">
        <v>23</v>
      </c>
      <c r="F457" s="4" t="s">
        <v>9</v>
      </c>
      <c r="G457" s="4">
        <v>3</v>
      </c>
      <c r="H457" s="5">
        <v>0</v>
      </c>
      <c r="I457" s="5">
        <f t="shared" si="264"/>
        <v>0</v>
      </c>
      <c r="J457" s="3">
        <v>-218.316</v>
      </c>
      <c r="K457" s="6">
        <f t="shared" si="262"/>
        <v>-218.316</v>
      </c>
      <c r="L457" s="6">
        <f t="shared" si="263"/>
        <v>-218.316</v>
      </c>
    </row>
    <row r="458" spans="1:12" x14ac:dyDescent="0.2">
      <c r="A458" s="4" t="s">
        <v>154</v>
      </c>
      <c r="B458" s="7" t="s">
        <v>3067</v>
      </c>
      <c r="C458" s="4">
        <v>18747650</v>
      </c>
      <c r="D458" s="4" t="s">
        <v>3064</v>
      </c>
      <c r="E458" s="4" t="s">
        <v>23</v>
      </c>
      <c r="F458" s="4" t="s">
        <v>9</v>
      </c>
      <c r="G458" s="4">
        <v>3</v>
      </c>
      <c r="H458" s="5">
        <v>0</v>
      </c>
      <c r="I458" s="5">
        <f t="shared" si="264"/>
        <v>0</v>
      </c>
      <c r="J458" s="3">
        <v>-239.01400000000001</v>
      </c>
      <c r="K458" s="6">
        <f t="shared" si="262"/>
        <v>-239.01400000000001</v>
      </c>
      <c r="L458" s="6">
        <f t="shared" si="263"/>
        <v>-239.01400000000001</v>
      </c>
    </row>
    <row r="459" spans="1:12" x14ac:dyDescent="0.2">
      <c r="A459" s="4" t="s">
        <v>154</v>
      </c>
      <c r="B459" s="7" t="s">
        <v>3068</v>
      </c>
      <c r="C459" s="4">
        <v>18747650</v>
      </c>
      <c r="D459" s="4" t="s">
        <v>3064</v>
      </c>
      <c r="E459" s="4" t="s">
        <v>23</v>
      </c>
      <c r="F459" s="4" t="s">
        <v>9</v>
      </c>
      <c r="G459" s="4">
        <v>3</v>
      </c>
      <c r="H459" s="5">
        <v>0</v>
      </c>
      <c r="I459" s="5">
        <f t="shared" si="264"/>
        <v>0</v>
      </c>
      <c r="J459" s="3">
        <v>-8337.6550000000007</v>
      </c>
      <c r="K459" s="6">
        <f t="shared" si="262"/>
        <v>-8337.6550000000007</v>
      </c>
      <c r="L459" s="6">
        <f t="shared" si="263"/>
        <v>-8337.6550000000007</v>
      </c>
    </row>
    <row r="460" spans="1:12" x14ac:dyDescent="0.2">
      <c r="A460" s="4" t="s">
        <v>154</v>
      </c>
      <c r="B460" s="7" t="s">
        <v>3069</v>
      </c>
      <c r="C460" s="4">
        <v>18747650</v>
      </c>
      <c r="D460" s="4" t="s">
        <v>3064</v>
      </c>
      <c r="E460" s="4" t="s">
        <v>23</v>
      </c>
      <c r="F460" s="4" t="s">
        <v>9</v>
      </c>
      <c r="G460" s="4">
        <v>3</v>
      </c>
      <c r="H460" s="5">
        <v>0</v>
      </c>
      <c r="I460" s="5">
        <f t="shared" si="264"/>
        <v>0</v>
      </c>
      <c r="J460" s="3">
        <v>-228.38</v>
      </c>
      <c r="K460" s="6">
        <f t="shared" si="262"/>
        <v>-228.38</v>
      </c>
      <c r="L460" s="6">
        <f t="shared" si="263"/>
        <v>-228.38</v>
      </c>
    </row>
    <row r="461" spans="1:12" x14ac:dyDescent="0.2">
      <c r="A461" s="4" t="s">
        <v>154</v>
      </c>
      <c r="B461" s="7" t="s">
        <v>3070</v>
      </c>
      <c r="C461" s="4">
        <v>18747650</v>
      </c>
      <c r="D461" s="4" t="s">
        <v>3064</v>
      </c>
      <c r="E461" s="4" t="s">
        <v>23</v>
      </c>
      <c r="F461" s="4" t="s">
        <v>9</v>
      </c>
      <c r="G461" s="4">
        <v>3</v>
      </c>
      <c r="H461" s="5">
        <v>0</v>
      </c>
      <c r="I461" s="5">
        <f t="shared" si="264"/>
        <v>0</v>
      </c>
      <c r="J461" s="3">
        <v>-223.28100000000001</v>
      </c>
      <c r="K461" s="6">
        <f t="shared" si="262"/>
        <v>-223.28100000000001</v>
      </c>
      <c r="L461" s="6">
        <f t="shared" si="263"/>
        <v>-223.28100000000001</v>
      </c>
    </row>
    <row r="462" spans="1:12" x14ac:dyDescent="0.2">
      <c r="A462" s="4" t="s">
        <v>154</v>
      </c>
      <c r="B462" s="7" t="s">
        <v>3071</v>
      </c>
      <c r="C462" s="4">
        <v>18747650</v>
      </c>
      <c r="D462" s="4" t="s">
        <v>3064</v>
      </c>
      <c r="E462" s="4" t="s">
        <v>23</v>
      </c>
      <c r="F462" s="4" t="s">
        <v>9</v>
      </c>
      <c r="G462" s="4">
        <v>3</v>
      </c>
      <c r="H462" s="5">
        <v>0</v>
      </c>
      <c r="I462" s="5">
        <f t="shared" si="264"/>
        <v>0</v>
      </c>
      <c r="J462" s="3">
        <v>-250.923</v>
      </c>
      <c r="K462" s="6">
        <f t="shared" si="262"/>
        <v>-250.923</v>
      </c>
      <c r="L462" s="6">
        <f t="shared" si="263"/>
        <v>-250.923</v>
      </c>
    </row>
    <row r="463" spans="1:12" x14ac:dyDescent="0.2">
      <c r="A463" s="4" t="s">
        <v>154</v>
      </c>
      <c r="B463" s="7" t="s">
        <v>3072</v>
      </c>
      <c r="C463" s="4">
        <v>18747650</v>
      </c>
      <c r="D463" s="4" t="s">
        <v>3064</v>
      </c>
      <c r="E463" s="4" t="s">
        <v>23</v>
      </c>
      <c r="F463" s="4" t="s">
        <v>9</v>
      </c>
      <c r="G463" s="4">
        <v>3</v>
      </c>
      <c r="H463" s="5">
        <v>0</v>
      </c>
      <c r="I463" s="5">
        <f t="shared" si="264"/>
        <v>0</v>
      </c>
      <c r="J463" s="3">
        <v>-233.34399999999999</v>
      </c>
      <c r="K463" s="6">
        <f t="shared" si="262"/>
        <v>-233.34399999999999</v>
      </c>
      <c r="L463" s="6">
        <f t="shared" si="263"/>
        <v>-233.34399999999999</v>
      </c>
    </row>
    <row r="464" spans="1:12" x14ac:dyDescent="0.2">
      <c r="A464" s="4" t="s">
        <v>154</v>
      </c>
      <c r="B464" s="7" t="s">
        <v>384</v>
      </c>
      <c r="C464" s="4">
        <v>16327207</v>
      </c>
      <c r="D464" s="4" t="s">
        <v>1923</v>
      </c>
      <c r="E464" s="4" t="s">
        <v>25</v>
      </c>
      <c r="F464" s="4" t="s">
        <v>12</v>
      </c>
      <c r="G464" s="4">
        <v>2</v>
      </c>
      <c r="H464" s="5">
        <v>-5949.15</v>
      </c>
      <c r="J464" s="3">
        <v>0</v>
      </c>
      <c r="K464" s="6">
        <f t="shared" si="262"/>
        <v>0</v>
      </c>
      <c r="L464" s="6">
        <f t="shared" si="263"/>
        <v>-5949.15</v>
      </c>
    </row>
    <row r="465" spans="1:12" x14ac:dyDescent="0.2">
      <c r="A465" s="4" t="s">
        <v>154</v>
      </c>
      <c r="B465" s="7" t="s">
        <v>2826</v>
      </c>
      <c r="C465" s="4">
        <v>19852187</v>
      </c>
      <c r="D465" s="4" t="s">
        <v>2825</v>
      </c>
      <c r="E465" s="4" t="s">
        <v>23</v>
      </c>
      <c r="F465" s="4" t="s">
        <v>9</v>
      </c>
      <c r="G465" s="4">
        <v>1</v>
      </c>
      <c r="H465" s="5">
        <v>43.3</v>
      </c>
      <c r="J465" s="3">
        <v>0</v>
      </c>
      <c r="K465" s="6">
        <f t="shared" si="262"/>
        <v>0</v>
      </c>
      <c r="L465" s="6">
        <f t="shared" si="263"/>
        <v>43.3</v>
      </c>
    </row>
    <row r="466" spans="1:12" x14ac:dyDescent="0.2">
      <c r="A466" s="4" t="s">
        <v>154</v>
      </c>
      <c r="B466" s="7" t="s">
        <v>385</v>
      </c>
      <c r="C466" s="4">
        <v>18900536</v>
      </c>
      <c r="D466" s="4" t="s">
        <v>1924</v>
      </c>
      <c r="E466" s="4" t="s">
        <v>25</v>
      </c>
      <c r="F466" s="4" t="s">
        <v>12</v>
      </c>
      <c r="G466" s="4">
        <v>3</v>
      </c>
      <c r="H466" s="5">
        <v>0</v>
      </c>
      <c r="I466" s="5">
        <f>H466</f>
        <v>0</v>
      </c>
      <c r="J466" s="3">
        <v>-1419422.284</v>
      </c>
      <c r="K466" s="6">
        <f t="shared" si="262"/>
        <v>-1419422.284</v>
      </c>
      <c r="L466" s="6">
        <f t="shared" si="263"/>
        <v>-1419422.284</v>
      </c>
    </row>
    <row r="467" spans="1:12" x14ac:dyDescent="0.2">
      <c r="A467" s="4" t="s">
        <v>154</v>
      </c>
      <c r="B467" s="7" t="s">
        <v>1272</v>
      </c>
      <c r="C467" s="4">
        <v>10411162</v>
      </c>
      <c r="D467" s="4" t="s">
        <v>1925</v>
      </c>
      <c r="E467" s="4" t="s">
        <v>25</v>
      </c>
      <c r="F467" s="4" t="s">
        <v>12</v>
      </c>
      <c r="G467" s="4">
        <v>1</v>
      </c>
      <c r="H467" s="5">
        <v>50.85</v>
      </c>
      <c r="J467" s="3">
        <v>0</v>
      </c>
      <c r="K467" s="6">
        <f t="shared" si="262"/>
        <v>0</v>
      </c>
      <c r="L467" s="6">
        <f t="shared" si="263"/>
        <v>50.85</v>
      </c>
    </row>
    <row r="468" spans="1:12" x14ac:dyDescent="0.2">
      <c r="A468" s="4" t="s">
        <v>154</v>
      </c>
      <c r="B468" s="7" t="s">
        <v>1273</v>
      </c>
      <c r="C468" s="4">
        <v>26411752</v>
      </c>
      <c r="D468" s="4" t="s">
        <v>1926</v>
      </c>
      <c r="E468" s="4" t="s">
        <v>10</v>
      </c>
      <c r="F468" s="4" t="s">
        <v>7</v>
      </c>
      <c r="G468" s="4">
        <v>1</v>
      </c>
      <c r="H468" s="5">
        <v>26.59</v>
      </c>
      <c r="J468" s="3">
        <v>0</v>
      </c>
      <c r="K468" s="6">
        <f t="shared" si="262"/>
        <v>0</v>
      </c>
      <c r="L468" s="6">
        <f t="shared" si="263"/>
        <v>26.59</v>
      </c>
    </row>
    <row r="469" spans="1:12" x14ac:dyDescent="0.2">
      <c r="A469" s="4" t="s">
        <v>154</v>
      </c>
      <c r="B469" s="7" t="s">
        <v>1062</v>
      </c>
      <c r="C469" s="4">
        <v>14114777</v>
      </c>
      <c r="D469" s="4" t="s">
        <v>1927</v>
      </c>
      <c r="E469" s="4" t="s">
        <v>10</v>
      </c>
      <c r="F469" s="4" t="s">
        <v>7</v>
      </c>
      <c r="G469" s="4">
        <v>2</v>
      </c>
      <c r="H469" s="5">
        <v>24.7</v>
      </c>
      <c r="J469" s="3">
        <v>0</v>
      </c>
      <c r="K469" s="6">
        <f t="shared" si="262"/>
        <v>0</v>
      </c>
      <c r="L469" s="6">
        <f t="shared" si="263"/>
        <v>24.7</v>
      </c>
    </row>
    <row r="470" spans="1:12" x14ac:dyDescent="0.2">
      <c r="A470" s="4" t="s">
        <v>154</v>
      </c>
      <c r="B470" s="7" t="s">
        <v>2828</v>
      </c>
      <c r="C470" s="4">
        <v>18805617</v>
      </c>
      <c r="D470" s="4" t="s">
        <v>2827</v>
      </c>
      <c r="E470" s="4" t="s">
        <v>34</v>
      </c>
      <c r="F470" s="4" t="s">
        <v>35</v>
      </c>
      <c r="G470" s="4">
        <v>1</v>
      </c>
      <c r="H470" s="5">
        <v>19.760000000000002</v>
      </c>
      <c r="J470" s="3">
        <v>0</v>
      </c>
      <c r="K470" s="6">
        <f t="shared" si="262"/>
        <v>0</v>
      </c>
      <c r="L470" s="6">
        <f t="shared" si="263"/>
        <v>19.760000000000002</v>
      </c>
    </row>
    <row r="471" spans="1:12" x14ac:dyDescent="0.2">
      <c r="A471" s="4" t="s">
        <v>154</v>
      </c>
      <c r="B471" s="7" t="s">
        <v>386</v>
      </c>
      <c r="C471" s="4">
        <v>20470511</v>
      </c>
      <c r="D471" s="4" t="s">
        <v>1928</v>
      </c>
      <c r="E471" s="4" t="s">
        <v>25</v>
      </c>
      <c r="F471" s="4" t="s">
        <v>12</v>
      </c>
      <c r="G471" s="4">
        <v>3</v>
      </c>
      <c r="H471" s="5">
        <v>0</v>
      </c>
      <c r="I471" s="5">
        <f>H471</f>
        <v>0</v>
      </c>
      <c r="J471" s="3">
        <v>-9090.9680000000008</v>
      </c>
      <c r="K471" s="6">
        <f t="shared" si="262"/>
        <v>-9090.9680000000008</v>
      </c>
      <c r="L471" s="6">
        <f t="shared" si="263"/>
        <v>-9090.9680000000008</v>
      </c>
    </row>
    <row r="472" spans="1:12" x14ac:dyDescent="0.2">
      <c r="A472" s="4" t="s">
        <v>154</v>
      </c>
      <c r="B472" s="7" t="s">
        <v>1930</v>
      </c>
      <c r="C472" s="4">
        <v>22142749</v>
      </c>
      <c r="D472" s="4" t="s">
        <v>1929</v>
      </c>
      <c r="E472" s="4" t="s">
        <v>10</v>
      </c>
      <c r="F472" s="4" t="s">
        <v>7</v>
      </c>
      <c r="G472" s="4">
        <v>2</v>
      </c>
      <c r="H472" s="5">
        <v>50.84</v>
      </c>
      <c r="J472" s="3">
        <v>0</v>
      </c>
      <c r="K472" s="6">
        <f t="shared" si="262"/>
        <v>0</v>
      </c>
      <c r="L472" s="6">
        <f t="shared" si="263"/>
        <v>50.84</v>
      </c>
    </row>
    <row r="473" spans="1:12" x14ac:dyDescent="0.2">
      <c r="A473" s="4" t="s">
        <v>154</v>
      </c>
      <c r="B473" s="7" t="s">
        <v>1931</v>
      </c>
      <c r="C473" s="4">
        <v>19983265</v>
      </c>
      <c r="D473" s="4" t="s">
        <v>1932</v>
      </c>
      <c r="E473" s="4" t="s">
        <v>26</v>
      </c>
      <c r="F473" s="4" t="s">
        <v>9</v>
      </c>
      <c r="G473" s="4">
        <v>1</v>
      </c>
      <c r="H473" s="5">
        <v>30.59</v>
      </c>
      <c r="J473" s="3">
        <v>0</v>
      </c>
      <c r="K473" s="6">
        <f t="shared" si="262"/>
        <v>0</v>
      </c>
      <c r="L473" s="6">
        <f t="shared" si="263"/>
        <v>30.59</v>
      </c>
    </row>
    <row r="474" spans="1:12" x14ac:dyDescent="0.2">
      <c r="A474" s="4" t="s">
        <v>154</v>
      </c>
      <c r="B474" s="7" t="s">
        <v>1274</v>
      </c>
      <c r="C474" s="4">
        <v>25125720</v>
      </c>
      <c r="D474" s="4" t="s">
        <v>1933</v>
      </c>
      <c r="E474" s="4" t="s">
        <v>37</v>
      </c>
      <c r="F474" s="4" t="s">
        <v>9</v>
      </c>
      <c r="G474" s="4">
        <v>1</v>
      </c>
      <c r="H474" s="5">
        <v>11.33</v>
      </c>
      <c r="J474" s="3">
        <v>0</v>
      </c>
      <c r="K474" s="6">
        <f t="shared" si="262"/>
        <v>0</v>
      </c>
      <c r="L474" s="6">
        <f t="shared" si="263"/>
        <v>11.33</v>
      </c>
    </row>
    <row r="475" spans="1:12" x14ac:dyDescent="0.2">
      <c r="A475" s="4" t="s">
        <v>154</v>
      </c>
      <c r="B475" s="7" t="s">
        <v>387</v>
      </c>
      <c r="C475" s="4">
        <v>15540644</v>
      </c>
      <c r="D475" s="4" t="s">
        <v>1936</v>
      </c>
      <c r="E475" s="4" t="s">
        <v>23</v>
      </c>
      <c r="F475" s="4" t="s">
        <v>9</v>
      </c>
      <c r="G475" s="4">
        <v>1</v>
      </c>
      <c r="H475" s="5">
        <v>7838.89</v>
      </c>
      <c r="J475" s="3">
        <v>0</v>
      </c>
      <c r="K475" s="6">
        <f t="shared" si="262"/>
        <v>0</v>
      </c>
      <c r="L475" s="6">
        <f t="shared" si="263"/>
        <v>7838.89</v>
      </c>
    </row>
    <row r="476" spans="1:12" x14ac:dyDescent="0.2">
      <c r="A476" s="4" t="s">
        <v>154</v>
      </c>
      <c r="B476" s="7" t="s">
        <v>2831</v>
      </c>
      <c r="C476" s="4">
        <v>7551868</v>
      </c>
      <c r="D476" s="4" t="s">
        <v>2829</v>
      </c>
      <c r="E476" s="4" t="s">
        <v>25</v>
      </c>
      <c r="F476" s="4" t="s">
        <v>12</v>
      </c>
      <c r="G476" s="4">
        <v>3</v>
      </c>
      <c r="H476" s="5">
        <v>0</v>
      </c>
      <c r="I476" s="5">
        <f t="shared" ref="I476:I485" si="265">H476</f>
        <v>0</v>
      </c>
      <c r="J476" s="3">
        <v>-307.70999999999998</v>
      </c>
      <c r="K476" s="6">
        <f t="shared" si="262"/>
        <v>-307.70999999999998</v>
      </c>
      <c r="L476" s="6">
        <f t="shared" si="263"/>
        <v>-307.70999999999998</v>
      </c>
    </row>
    <row r="477" spans="1:12" x14ac:dyDescent="0.2">
      <c r="A477" s="4" t="s">
        <v>154</v>
      </c>
      <c r="B477" s="7" t="s">
        <v>2833</v>
      </c>
      <c r="C477" s="4">
        <v>7551868</v>
      </c>
      <c r="D477" s="4" t="s">
        <v>2829</v>
      </c>
      <c r="E477" s="4" t="s">
        <v>25</v>
      </c>
      <c r="F477" s="4" t="s">
        <v>12</v>
      </c>
      <c r="G477" s="4">
        <v>3</v>
      </c>
      <c r="H477" s="5">
        <v>0</v>
      </c>
      <c r="I477" s="5">
        <f t="shared" si="265"/>
        <v>0</v>
      </c>
      <c r="J477" s="3">
        <v>-1638.0050000000001</v>
      </c>
      <c r="K477" s="6">
        <f t="shared" ref="K477:K482" si="266">+I477+J477</f>
        <v>-1638.0050000000001</v>
      </c>
      <c r="L477" s="6">
        <f t="shared" ref="L477:L482" si="267">H477+J477</f>
        <v>-1638.0050000000001</v>
      </c>
    </row>
    <row r="478" spans="1:12" x14ac:dyDescent="0.2">
      <c r="A478" s="4" t="s">
        <v>154</v>
      </c>
      <c r="B478" s="7" t="s">
        <v>2836</v>
      </c>
      <c r="C478" s="4">
        <v>7551868</v>
      </c>
      <c r="D478" s="4" t="s">
        <v>2829</v>
      </c>
      <c r="E478" s="4" t="s">
        <v>25</v>
      </c>
      <c r="F478" s="4" t="s">
        <v>12</v>
      </c>
      <c r="G478" s="4">
        <v>3</v>
      </c>
      <c r="H478" s="5">
        <v>0</v>
      </c>
      <c r="I478" s="5">
        <f t="shared" si="265"/>
        <v>0</v>
      </c>
      <c r="J478" s="3">
        <v>-47378.476999999999</v>
      </c>
      <c r="K478" s="6">
        <f t="shared" si="266"/>
        <v>-47378.476999999999</v>
      </c>
      <c r="L478" s="6">
        <f t="shared" si="267"/>
        <v>-47378.476999999999</v>
      </c>
    </row>
    <row r="479" spans="1:12" x14ac:dyDescent="0.2">
      <c r="A479" s="4" t="s">
        <v>154</v>
      </c>
      <c r="B479" s="7" t="s">
        <v>2835</v>
      </c>
      <c r="C479" s="4">
        <v>7551868</v>
      </c>
      <c r="D479" s="4" t="s">
        <v>2829</v>
      </c>
      <c r="E479" s="4" t="s">
        <v>25</v>
      </c>
      <c r="F479" s="4" t="s">
        <v>12</v>
      </c>
      <c r="G479" s="4">
        <v>3</v>
      </c>
      <c r="H479" s="5">
        <v>0</v>
      </c>
      <c r="I479" s="5">
        <f t="shared" si="265"/>
        <v>0</v>
      </c>
      <c r="J479" s="3">
        <v>-334.04599999999999</v>
      </c>
      <c r="K479" s="6">
        <f t="shared" si="266"/>
        <v>-334.04599999999999</v>
      </c>
      <c r="L479" s="6">
        <f t="shared" si="267"/>
        <v>-334.04599999999999</v>
      </c>
    </row>
    <row r="480" spans="1:12" x14ac:dyDescent="0.2">
      <c r="A480" s="4" t="s">
        <v>154</v>
      </c>
      <c r="B480" s="7" t="s">
        <v>2839</v>
      </c>
      <c r="C480" s="4">
        <v>7551868</v>
      </c>
      <c r="D480" s="4" t="s">
        <v>2829</v>
      </c>
      <c r="E480" s="4" t="s">
        <v>25</v>
      </c>
      <c r="F480" s="4" t="s">
        <v>12</v>
      </c>
      <c r="G480" s="4">
        <v>3</v>
      </c>
      <c r="H480" s="5">
        <v>0</v>
      </c>
      <c r="I480" s="5">
        <f t="shared" si="265"/>
        <v>0</v>
      </c>
      <c r="J480" s="3">
        <v>-150934.68599999999</v>
      </c>
      <c r="K480" s="6">
        <f t="shared" si="266"/>
        <v>-150934.68599999999</v>
      </c>
      <c r="L480" s="6">
        <f t="shared" si="267"/>
        <v>-150934.68599999999</v>
      </c>
    </row>
    <row r="481" spans="1:12" x14ac:dyDescent="0.2">
      <c r="A481" s="4" t="s">
        <v>154</v>
      </c>
      <c r="B481" s="7" t="s">
        <v>2834</v>
      </c>
      <c r="C481" s="4">
        <v>7551868</v>
      </c>
      <c r="D481" s="4" t="s">
        <v>2829</v>
      </c>
      <c r="E481" s="4" t="s">
        <v>25</v>
      </c>
      <c r="F481" s="4" t="s">
        <v>12</v>
      </c>
      <c r="G481" s="4">
        <v>3</v>
      </c>
      <c r="H481" s="5">
        <v>0</v>
      </c>
      <c r="I481" s="5">
        <f t="shared" si="265"/>
        <v>0</v>
      </c>
      <c r="J481" s="3">
        <v>-625.48199999999997</v>
      </c>
      <c r="K481" s="6">
        <f t="shared" si="266"/>
        <v>-625.48199999999997</v>
      </c>
      <c r="L481" s="6">
        <f t="shared" si="267"/>
        <v>-625.48199999999997</v>
      </c>
    </row>
    <row r="482" spans="1:12" x14ac:dyDescent="0.2">
      <c r="A482" s="4" t="s">
        <v>154</v>
      </c>
      <c r="B482" s="7" t="s">
        <v>2838</v>
      </c>
      <c r="C482" s="4">
        <v>7551868</v>
      </c>
      <c r="D482" s="4" t="s">
        <v>2829</v>
      </c>
      <c r="E482" s="4" t="s">
        <v>25</v>
      </c>
      <c r="F482" s="4" t="s">
        <v>12</v>
      </c>
      <c r="G482" s="4">
        <v>3</v>
      </c>
      <c r="H482" s="5">
        <v>0</v>
      </c>
      <c r="I482" s="5">
        <f t="shared" si="265"/>
        <v>0</v>
      </c>
      <c r="J482" s="3">
        <v>-326.875</v>
      </c>
      <c r="K482" s="6">
        <f t="shared" si="266"/>
        <v>-326.875</v>
      </c>
      <c r="L482" s="6">
        <f t="shared" si="267"/>
        <v>-326.875</v>
      </c>
    </row>
    <row r="483" spans="1:12" x14ac:dyDescent="0.2">
      <c r="A483" s="4" t="s">
        <v>154</v>
      </c>
      <c r="B483" s="7" t="s">
        <v>2832</v>
      </c>
      <c r="C483" s="4">
        <v>7551868</v>
      </c>
      <c r="D483" s="4" t="s">
        <v>2829</v>
      </c>
      <c r="E483" s="4" t="s">
        <v>25</v>
      </c>
      <c r="F483" s="4" t="s">
        <v>12</v>
      </c>
      <c r="G483" s="4">
        <v>3</v>
      </c>
      <c r="H483" s="5">
        <v>0</v>
      </c>
      <c r="I483" s="5">
        <f t="shared" si="265"/>
        <v>0</v>
      </c>
      <c r="J483" s="3">
        <v>-292.72300000000001</v>
      </c>
      <c r="K483" s="6">
        <f>+I483+J483</f>
        <v>-292.72300000000001</v>
      </c>
      <c r="L483" s="6">
        <f>H483+J483</f>
        <v>-292.72300000000001</v>
      </c>
    </row>
    <row r="484" spans="1:12" x14ac:dyDescent="0.2">
      <c r="A484" s="4" t="s">
        <v>154</v>
      </c>
      <c r="B484" s="7" t="s">
        <v>2830</v>
      </c>
      <c r="C484" s="4">
        <v>7551868</v>
      </c>
      <c r="D484" s="4" t="s">
        <v>2829</v>
      </c>
      <c r="E484" s="4" t="s">
        <v>25</v>
      </c>
      <c r="F484" s="4" t="s">
        <v>12</v>
      </c>
      <c r="G484" s="4">
        <v>3</v>
      </c>
      <c r="H484" s="5">
        <v>0</v>
      </c>
      <c r="I484" s="5">
        <f t="shared" si="265"/>
        <v>0</v>
      </c>
      <c r="J484" s="3">
        <v>-1166.32</v>
      </c>
      <c r="K484" s="6">
        <f>+I484+J484</f>
        <v>-1166.32</v>
      </c>
      <c r="L484" s="6">
        <f>H484+J484</f>
        <v>-1166.32</v>
      </c>
    </row>
    <row r="485" spans="1:12" x14ac:dyDescent="0.2">
      <c r="A485" s="4" t="s">
        <v>154</v>
      </c>
      <c r="B485" s="7" t="s">
        <v>2837</v>
      </c>
      <c r="C485" s="4">
        <v>7551868</v>
      </c>
      <c r="D485" s="4" t="s">
        <v>2829</v>
      </c>
      <c r="E485" s="4" t="s">
        <v>25</v>
      </c>
      <c r="F485" s="4" t="s">
        <v>12</v>
      </c>
      <c r="G485" s="4">
        <v>3</v>
      </c>
      <c r="H485" s="5">
        <v>0</v>
      </c>
      <c r="I485" s="5">
        <f t="shared" si="265"/>
        <v>0</v>
      </c>
      <c r="J485" s="3">
        <v>-380.54</v>
      </c>
      <c r="K485" s="6">
        <f>+I485+J485</f>
        <v>-380.54</v>
      </c>
      <c r="L485" s="6">
        <f>H485+J485</f>
        <v>-380.54</v>
      </c>
    </row>
    <row r="486" spans="1:12" x14ac:dyDescent="0.2">
      <c r="A486" s="4" t="s">
        <v>154</v>
      </c>
      <c r="B486" s="7" t="s">
        <v>2840</v>
      </c>
      <c r="C486" s="4">
        <v>26947192</v>
      </c>
      <c r="D486" s="4" t="s">
        <v>2841</v>
      </c>
      <c r="E486" s="4" t="s">
        <v>75</v>
      </c>
      <c r="F486" s="4" t="s">
        <v>35</v>
      </c>
      <c r="G486" s="4">
        <v>1</v>
      </c>
      <c r="H486" s="5">
        <v>11.45</v>
      </c>
      <c r="J486" s="3">
        <v>0</v>
      </c>
      <c r="K486" s="6">
        <f t="shared" ref="K486:K491" si="268">+I486+J486</f>
        <v>0</v>
      </c>
      <c r="L486" s="6">
        <f t="shared" ref="L486:L491" si="269">H486+J486</f>
        <v>11.45</v>
      </c>
    </row>
    <row r="487" spans="1:12" x14ac:dyDescent="0.2">
      <c r="A487" s="4" t="s">
        <v>154</v>
      </c>
      <c r="B487" s="7" t="s">
        <v>1275</v>
      </c>
      <c r="C487" s="4">
        <v>26942626</v>
      </c>
      <c r="D487" s="4" t="s">
        <v>1937</v>
      </c>
      <c r="E487" s="4" t="s">
        <v>75</v>
      </c>
      <c r="F487" s="4" t="s">
        <v>35</v>
      </c>
      <c r="G487" s="4">
        <v>1</v>
      </c>
      <c r="H487" s="5">
        <v>13.81</v>
      </c>
      <c r="J487" s="3">
        <v>0</v>
      </c>
      <c r="K487" s="6">
        <f t="shared" si="268"/>
        <v>0</v>
      </c>
      <c r="L487" s="6">
        <f t="shared" si="269"/>
        <v>13.81</v>
      </c>
    </row>
    <row r="488" spans="1:12" x14ac:dyDescent="0.2">
      <c r="A488" s="4" t="s">
        <v>154</v>
      </c>
      <c r="B488" s="7" t="s">
        <v>939</v>
      </c>
      <c r="C488" s="4">
        <v>26942626</v>
      </c>
      <c r="D488" s="4" t="s">
        <v>1937</v>
      </c>
      <c r="E488" s="4" t="s">
        <v>75</v>
      </c>
      <c r="F488" s="4" t="s">
        <v>35</v>
      </c>
      <c r="G488" s="4">
        <v>1</v>
      </c>
      <c r="H488" s="5">
        <v>40.56</v>
      </c>
      <c r="J488" s="3">
        <v>0</v>
      </c>
      <c r="K488" s="6">
        <f t="shared" si="268"/>
        <v>0</v>
      </c>
      <c r="L488" s="6">
        <f t="shared" si="269"/>
        <v>40.56</v>
      </c>
    </row>
    <row r="489" spans="1:12" x14ac:dyDescent="0.2">
      <c r="A489" s="4" t="s">
        <v>154</v>
      </c>
      <c r="B489" s="7" t="s">
        <v>1276</v>
      </c>
      <c r="C489" s="4">
        <v>26946833</v>
      </c>
      <c r="D489" s="4" t="s">
        <v>1938</v>
      </c>
      <c r="E489" s="4" t="s">
        <v>75</v>
      </c>
      <c r="F489" s="4" t="s">
        <v>35</v>
      </c>
      <c r="G489" s="4">
        <v>1</v>
      </c>
      <c r="H489" s="5">
        <v>20.79</v>
      </c>
      <c r="J489" s="3">
        <v>0</v>
      </c>
      <c r="K489" s="6">
        <f t="shared" si="268"/>
        <v>0</v>
      </c>
      <c r="L489" s="6">
        <f t="shared" si="269"/>
        <v>20.79</v>
      </c>
    </row>
    <row r="490" spans="1:12" x14ac:dyDescent="0.2">
      <c r="A490" s="4" t="s">
        <v>154</v>
      </c>
      <c r="B490" s="7" t="s">
        <v>1941</v>
      </c>
      <c r="C490" s="4">
        <v>26946594</v>
      </c>
      <c r="D490" s="4" t="s">
        <v>1940</v>
      </c>
      <c r="E490" s="4" t="s">
        <v>75</v>
      </c>
      <c r="F490" s="4" t="s">
        <v>35</v>
      </c>
      <c r="G490" s="4">
        <v>1</v>
      </c>
      <c r="H490" s="5">
        <v>32.4</v>
      </c>
      <c r="J490" s="3">
        <v>0</v>
      </c>
      <c r="K490" s="6">
        <f t="shared" si="268"/>
        <v>0</v>
      </c>
      <c r="L490" s="6">
        <f t="shared" si="269"/>
        <v>32.4</v>
      </c>
    </row>
    <row r="491" spans="1:12" x14ac:dyDescent="0.2">
      <c r="A491" s="4" t="s">
        <v>154</v>
      </c>
      <c r="B491" s="7" t="s">
        <v>1939</v>
      </c>
      <c r="C491" s="4">
        <v>26946594</v>
      </c>
      <c r="D491" s="4" t="s">
        <v>1940</v>
      </c>
      <c r="E491" s="4" t="s">
        <v>75</v>
      </c>
      <c r="F491" s="4" t="s">
        <v>35</v>
      </c>
      <c r="G491" s="4">
        <v>1</v>
      </c>
      <c r="H491" s="5">
        <v>32.4</v>
      </c>
      <c r="J491" s="3">
        <v>0</v>
      </c>
      <c r="K491" s="6">
        <f t="shared" si="268"/>
        <v>0</v>
      </c>
      <c r="L491" s="6">
        <f t="shared" si="269"/>
        <v>32.4</v>
      </c>
    </row>
    <row r="492" spans="1:12" x14ac:dyDescent="0.2">
      <c r="A492" s="4" t="s">
        <v>154</v>
      </c>
      <c r="B492" s="7" t="s">
        <v>2842</v>
      </c>
      <c r="C492" s="4">
        <v>6931419</v>
      </c>
      <c r="D492" s="4" t="s">
        <v>2843</v>
      </c>
      <c r="E492" s="4" t="s">
        <v>26</v>
      </c>
      <c r="F492" s="4" t="s">
        <v>9</v>
      </c>
      <c r="G492" s="4">
        <v>1</v>
      </c>
      <c r="H492" s="5">
        <v>21.77</v>
      </c>
      <c r="J492" s="3">
        <v>0</v>
      </c>
      <c r="K492" s="6">
        <f t="shared" ref="K492:K523" si="270">+I492+J492</f>
        <v>0</v>
      </c>
      <c r="L492" s="6">
        <f t="shared" ref="L492:L523" si="271">H492+J492</f>
        <v>21.77</v>
      </c>
    </row>
    <row r="493" spans="1:12" x14ac:dyDescent="0.2">
      <c r="A493" s="4" t="s">
        <v>154</v>
      </c>
      <c r="B493" s="7" t="s">
        <v>389</v>
      </c>
      <c r="C493" s="4">
        <v>17765201</v>
      </c>
      <c r="D493" s="4" t="s">
        <v>1943</v>
      </c>
      <c r="E493" s="4" t="s">
        <v>75</v>
      </c>
      <c r="F493" s="4" t="s">
        <v>35</v>
      </c>
      <c r="G493" s="4">
        <v>3</v>
      </c>
      <c r="H493" s="5">
        <v>0</v>
      </c>
      <c r="I493" s="5">
        <f>H493</f>
        <v>0</v>
      </c>
      <c r="J493" s="3">
        <v>-143937.63099999999</v>
      </c>
      <c r="K493" s="6">
        <f t="shared" si="270"/>
        <v>-143937.63099999999</v>
      </c>
      <c r="L493" s="6">
        <f t="shared" si="271"/>
        <v>-143937.63099999999</v>
      </c>
    </row>
    <row r="494" spans="1:12" x14ac:dyDescent="0.2">
      <c r="A494" s="4" t="s">
        <v>154</v>
      </c>
      <c r="B494" s="7" t="s">
        <v>390</v>
      </c>
      <c r="C494" s="4">
        <v>17765201</v>
      </c>
      <c r="D494" s="4" t="s">
        <v>1943</v>
      </c>
      <c r="E494" s="4" t="s">
        <v>75</v>
      </c>
      <c r="F494" s="4" t="s">
        <v>35</v>
      </c>
      <c r="G494" s="4">
        <v>3</v>
      </c>
      <c r="H494" s="5">
        <v>0</v>
      </c>
      <c r="I494" s="5">
        <f>H494</f>
        <v>0</v>
      </c>
      <c r="J494" s="3">
        <v>-455983.88400000002</v>
      </c>
      <c r="K494" s="6">
        <f t="shared" si="270"/>
        <v>-455983.88400000002</v>
      </c>
      <c r="L494" s="6">
        <f t="shared" si="271"/>
        <v>-455983.88400000002</v>
      </c>
    </row>
    <row r="495" spans="1:12" x14ac:dyDescent="0.2">
      <c r="A495" s="4" t="s">
        <v>154</v>
      </c>
      <c r="B495" s="7" t="s">
        <v>388</v>
      </c>
      <c r="C495" s="4">
        <v>17765201</v>
      </c>
      <c r="D495" s="4" t="s">
        <v>1943</v>
      </c>
      <c r="E495" s="4" t="s">
        <v>75</v>
      </c>
      <c r="F495" s="4" t="s">
        <v>35</v>
      </c>
      <c r="G495" s="4">
        <v>3</v>
      </c>
      <c r="H495" s="5">
        <v>0</v>
      </c>
      <c r="I495" s="5">
        <f>H495</f>
        <v>0</v>
      </c>
      <c r="J495" s="3">
        <v>-126984.71</v>
      </c>
      <c r="K495" s="6">
        <f t="shared" si="270"/>
        <v>-126984.71</v>
      </c>
      <c r="L495" s="6">
        <f t="shared" si="271"/>
        <v>-126984.71</v>
      </c>
    </row>
    <row r="496" spans="1:12" x14ac:dyDescent="0.2">
      <c r="A496" s="4" t="s">
        <v>154</v>
      </c>
      <c r="B496" s="7" t="s">
        <v>391</v>
      </c>
      <c r="C496" s="4">
        <v>15895768</v>
      </c>
      <c r="D496" s="4" t="s">
        <v>1944</v>
      </c>
      <c r="E496" s="4" t="s">
        <v>15</v>
      </c>
      <c r="F496" s="4" t="s">
        <v>16</v>
      </c>
      <c r="G496" s="4">
        <v>3</v>
      </c>
      <c r="H496" s="5">
        <v>0</v>
      </c>
      <c r="I496" s="5">
        <f>H496</f>
        <v>0</v>
      </c>
      <c r="J496" s="3">
        <v>-18423.631000000001</v>
      </c>
      <c r="K496" s="6">
        <f t="shared" si="270"/>
        <v>-18423.631000000001</v>
      </c>
      <c r="L496" s="6">
        <f t="shared" si="271"/>
        <v>-18423.631000000001</v>
      </c>
    </row>
    <row r="497" spans="1:12" x14ac:dyDescent="0.2">
      <c r="A497" s="4" t="s">
        <v>154</v>
      </c>
      <c r="B497" s="7" t="s">
        <v>1064</v>
      </c>
      <c r="C497" s="4">
        <v>19287194</v>
      </c>
      <c r="D497" s="4" t="s">
        <v>1945</v>
      </c>
      <c r="E497" s="4" t="s">
        <v>41</v>
      </c>
      <c r="F497" s="4" t="s">
        <v>35</v>
      </c>
      <c r="G497" s="4">
        <v>1</v>
      </c>
      <c r="H497" s="5">
        <v>37.369999999999997</v>
      </c>
      <c r="J497" s="3">
        <v>0</v>
      </c>
      <c r="K497" s="6">
        <f t="shared" si="270"/>
        <v>0</v>
      </c>
      <c r="L497" s="6">
        <f t="shared" si="271"/>
        <v>37.369999999999997</v>
      </c>
    </row>
    <row r="498" spans="1:12" x14ac:dyDescent="0.2">
      <c r="A498" s="4" t="s">
        <v>154</v>
      </c>
      <c r="B498" s="7" t="s">
        <v>1063</v>
      </c>
      <c r="C498" s="4">
        <v>19287194</v>
      </c>
      <c r="D498" s="4" t="s">
        <v>1945</v>
      </c>
      <c r="E498" s="4" t="s">
        <v>41</v>
      </c>
      <c r="F498" s="4" t="s">
        <v>35</v>
      </c>
      <c r="G498" s="4">
        <v>1</v>
      </c>
      <c r="H498" s="5">
        <v>2.4700000000000002</v>
      </c>
      <c r="J498" s="3">
        <v>0</v>
      </c>
      <c r="K498" s="6">
        <f t="shared" si="270"/>
        <v>0</v>
      </c>
      <c r="L498" s="6">
        <f t="shared" si="271"/>
        <v>2.4700000000000002</v>
      </c>
    </row>
    <row r="499" spans="1:12" x14ac:dyDescent="0.2">
      <c r="A499" s="4" t="s">
        <v>154</v>
      </c>
      <c r="B499" s="7" t="s">
        <v>1277</v>
      </c>
      <c r="C499" s="4">
        <v>20617800</v>
      </c>
      <c r="D499" s="4" t="s">
        <v>1946</v>
      </c>
      <c r="E499" s="4" t="s">
        <v>25</v>
      </c>
      <c r="F499" s="4" t="s">
        <v>12</v>
      </c>
      <c r="G499" s="4">
        <v>2</v>
      </c>
      <c r="H499" s="5">
        <v>64.56</v>
      </c>
      <c r="J499" s="3">
        <v>0</v>
      </c>
      <c r="K499" s="6">
        <f t="shared" si="270"/>
        <v>0</v>
      </c>
      <c r="L499" s="6">
        <f t="shared" si="271"/>
        <v>64.56</v>
      </c>
    </row>
    <row r="500" spans="1:12" x14ac:dyDescent="0.2">
      <c r="A500" s="4" t="s">
        <v>154</v>
      </c>
      <c r="B500" s="7" t="s">
        <v>940</v>
      </c>
      <c r="C500" s="4">
        <v>24833161</v>
      </c>
      <c r="D500" s="4" t="s">
        <v>1947</v>
      </c>
      <c r="E500" s="4" t="s">
        <v>10</v>
      </c>
      <c r="F500" s="4" t="s">
        <v>7</v>
      </c>
      <c r="G500" s="4">
        <v>2</v>
      </c>
      <c r="H500" s="5">
        <v>82.29</v>
      </c>
      <c r="J500" s="3">
        <v>0</v>
      </c>
      <c r="K500" s="6">
        <f t="shared" si="270"/>
        <v>0</v>
      </c>
      <c r="L500" s="6">
        <f t="shared" si="271"/>
        <v>82.29</v>
      </c>
    </row>
    <row r="501" spans="1:12" x14ac:dyDescent="0.2">
      <c r="A501" s="4" t="s">
        <v>154</v>
      </c>
      <c r="B501" s="7" t="s">
        <v>392</v>
      </c>
      <c r="C501" s="4">
        <v>16793045</v>
      </c>
      <c r="D501" s="4" t="s">
        <v>1948</v>
      </c>
      <c r="E501" s="4" t="s">
        <v>34</v>
      </c>
      <c r="F501" s="4" t="s">
        <v>35</v>
      </c>
      <c r="G501" s="4">
        <v>1</v>
      </c>
      <c r="H501" s="5">
        <v>20486.46</v>
      </c>
      <c r="J501" s="3">
        <v>0</v>
      </c>
      <c r="K501" s="6">
        <f t="shared" si="270"/>
        <v>0</v>
      </c>
      <c r="L501" s="6">
        <f t="shared" si="271"/>
        <v>20486.46</v>
      </c>
    </row>
    <row r="502" spans="1:12" x14ac:dyDescent="0.2">
      <c r="A502" s="4" t="s">
        <v>154</v>
      </c>
      <c r="B502" s="7" t="s">
        <v>941</v>
      </c>
      <c r="C502" s="4">
        <v>14241622</v>
      </c>
      <c r="D502" s="4" t="s">
        <v>1950</v>
      </c>
      <c r="E502" s="4" t="s">
        <v>75</v>
      </c>
      <c r="F502" s="4" t="s">
        <v>35</v>
      </c>
      <c r="G502" s="4">
        <v>1</v>
      </c>
      <c r="H502" s="5">
        <v>25.18</v>
      </c>
      <c r="J502" s="3">
        <v>0</v>
      </c>
      <c r="K502" s="6">
        <f t="shared" si="270"/>
        <v>0</v>
      </c>
      <c r="L502" s="6">
        <f t="shared" si="271"/>
        <v>25.18</v>
      </c>
    </row>
    <row r="503" spans="1:12" x14ac:dyDescent="0.2">
      <c r="A503" s="4" t="s">
        <v>154</v>
      </c>
      <c r="B503" s="7" t="s">
        <v>903</v>
      </c>
      <c r="C503" s="4">
        <v>14568400</v>
      </c>
      <c r="D503" s="4" t="s">
        <v>1951</v>
      </c>
      <c r="E503" s="4" t="s">
        <v>30</v>
      </c>
      <c r="F503" s="4" t="s">
        <v>18</v>
      </c>
      <c r="G503" s="4">
        <v>3</v>
      </c>
      <c r="H503" s="5">
        <v>0</v>
      </c>
      <c r="I503" s="5">
        <f>H503</f>
        <v>0</v>
      </c>
      <c r="J503" s="3">
        <v>-2462.1869999999999</v>
      </c>
      <c r="K503" s="6">
        <f t="shared" si="270"/>
        <v>-2462.1869999999999</v>
      </c>
      <c r="L503" s="6">
        <f t="shared" si="271"/>
        <v>-2462.1869999999999</v>
      </c>
    </row>
    <row r="504" spans="1:12" x14ac:dyDescent="0.2">
      <c r="A504" s="4" t="s">
        <v>154</v>
      </c>
      <c r="B504" s="7" t="s">
        <v>393</v>
      </c>
      <c r="C504" s="4">
        <v>7430078</v>
      </c>
      <c r="D504" s="4" t="s">
        <v>1952</v>
      </c>
      <c r="E504" s="4" t="s">
        <v>29</v>
      </c>
      <c r="F504" s="4" t="s">
        <v>14</v>
      </c>
      <c r="G504" s="4">
        <v>3</v>
      </c>
      <c r="H504" s="5">
        <v>0</v>
      </c>
      <c r="I504" s="5">
        <f>H504</f>
        <v>0</v>
      </c>
      <c r="J504" s="3">
        <v>-678689.20499999996</v>
      </c>
      <c r="K504" s="6">
        <f t="shared" si="270"/>
        <v>-678689.20499999996</v>
      </c>
      <c r="L504" s="6">
        <f t="shared" si="271"/>
        <v>-678689.20499999996</v>
      </c>
    </row>
    <row r="505" spans="1:12" x14ac:dyDescent="0.2">
      <c r="A505" s="4" t="s">
        <v>154</v>
      </c>
      <c r="B505" s="7" t="s">
        <v>394</v>
      </c>
      <c r="C505" s="4">
        <v>19878181</v>
      </c>
      <c r="D505" s="4" t="s">
        <v>1953</v>
      </c>
      <c r="E505" s="4" t="s">
        <v>44</v>
      </c>
      <c r="F505" s="4" t="s">
        <v>7</v>
      </c>
      <c r="G505" s="4">
        <v>3</v>
      </c>
      <c r="H505" s="5">
        <v>0</v>
      </c>
      <c r="I505" s="5">
        <f>H505</f>
        <v>0</v>
      </c>
      <c r="J505" s="3">
        <v>-19.059000000000001</v>
      </c>
      <c r="K505" s="6">
        <f t="shared" si="270"/>
        <v>-19.059000000000001</v>
      </c>
      <c r="L505" s="6">
        <f t="shared" si="271"/>
        <v>-19.059000000000001</v>
      </c>
    </row>
    <row r="506" spans="1:12" x14ac:dyDescent="0.2">
      <c r="A506" s="4" t="s">
        <v>154</v>
      </c>
      <c r="B506" s="7" t="s">
        <v>917</v>
      </c>
      <c r="C506" s="4">
        <v>20309753</v>
      </c>
      <c r="D506" s="4" t="s">
        <v>1954</v>
      </c>
      <c r="E506" s="4" t="s">
        <v>44</v>
      </c>
      <c r="F506" s="4" t="s">
        <v>7</v>
      </c>
      <c r="G506" s="4">
        <v>3</v>
      </c>
      <c r="H506" s="5">
        <v>0</v>
      </c>
      <c r="I506" s="5">
        <f>H506</f>
        <v>0</v>
      </c>
      <c r="J506" s="3">
        <v>-4.3620000000000001</v>
      </c>
      <c r="K506" s="6">
        <f t="shared" si="270"/>
        <v>-4.3620000000000001</v>
      </c>
      <c r="L506" s="6">
        <f t="shared" si="271"/>
        <v>-4.3620000000000001</v>
      </c>
    </row>
    <row r="507" spans="1:12" x14ac:dyDescent="0.2">
      <c r="A507" s="4" t="s">
        <v>154</v>
      </c>
      <c r="B507" s="7" t="s">
        <v>395</v>
      </c>
      <c r="C507" s="4">
        <v>21432487</v>
      </c>
      <c r="D507" s="4" t="s">
        <v>1956</v>
      </c>
      <c r="E507" s="4" t="s">
        <v>23</v>
      </c>
      <c r="F507" s="4" t="s">
        <v>9</v>
      </c>
      <c r="G507" s="4">
        <v>1</v>
      </c>
      <c r="H507" s="5">
        <v>-2658.4</v>
      </c>
      <c r="J507" s="3">
        <v>0</v>
      </c>
      <c r="K507" s="6">
        <f t="shared" si="270"/>
        <v>0</v>
      </c>
      <c r="L507" s="6">
        <f t="shared" si="271"/>
        <v>-2658.4</v>
      </c>
    </row>
    <row r="508" spans="1:12" x14ac:dyDescent="0.2">
      <c r="A508" s="4" t="s">
        <v>154</v>
      </c>
      <c r="B508" s="7" t="s">
        <v>396</v>
      </c>
      <c r="C508" s="4">
        <v>19386389</v>
      </c>
      <c r="D508" s="4" t="s">
        <v>1957</v>
      </c>
      <c r="E508" s="4" t="s">
        <v>23</v>
      </c>
      <c r="F508" s="4" t="s">
        <v>9</v>
      </c>
      <c r="G508" s="4">
        <v>2</v>
      </c>
      <c r="H508" s="5">
        <v>-3011.07</v>
      </c>
      <c r="J508" s="3">
        <v>0</v>
      </c>
      <c r="K508" s="6">
        <f t="shared" si="270"/>
        <v>0</v>
      </c>
      <c r="L508" s="6">
        <f t="shared" si="271"/>
        <v>-3011.07</v>
      </c>
    </row>
    <row r="509" spans="1:12" x14ac:dyDescent="0.2">
      <c r="A509" s="4" t="s">
        <v>154</v>
      </c>
      <c r="B509" s="7" t="s">
        <v>397</v>
      </c>
      <c r="C509" s="4">
        <v>7230976</v>
      </c>
      <c r="D509" s="4" t="s">
        <v>1958</v>
      </c>
      <c r="E509" s="4" t="s">
        <v>29</v>
      </c>
      <c r="F509" s="4" t="s">
        <v>14</v>
      </c>
      <c r="G509" s="4">
        <v>3</v>
      </c>
      <c r="H509" s="5">
        <v>0</v>
      </c>
      <c r="I509" s="5">
        <f>H509</f>
        <v>0</v>
      </c>
      <c r="J509" s="3">
        <v>-601464.39599999995</v>
      </c>
      <c r="K509" s="6">
        <f t="shared" si="270"/>
        <v>-601464.39599999995</v>
      </c>
      <c r="L509" s="6">
        <f t="shared" si="271"/>
        <v>-601464.39599999995</v>
      </c>
    </row>
    <row r="510" spans="1:12" x14ac:dyDescent="0.2">
      <c r="A510" s="4" t="s">
        <v>154</v>
      </c>
      <c r="B510" s="7" t="s">
        <v>398</v>
      </c>
      <c r="C510" s="4">
        <v>9039712</v>
      </c>
      <c r="D510" s="4" t="s">
        <v>1959</v>
      </c>
      <c r="E510" s="4" t="s">
        <v>19</v>
      </c>
      <c r="F510" s="4" t="s">
        <v>14</v>
      </c>
      <c r="G510" s="4">
        <v>2</v>
      </c>
      <c r="H510" s="5">
        <v>4028.47</v>
      </c>
      <c r="J510" s="3">
        <v>0</v>
      </c>
      <c r="K510" s="6">
        <f t="shared" si="270"/>
        <v>0</v>
      </c>
      <c r="L510" s="6">
        <f t="shared" si="271"/>
        <v>4028.47</v>
      </c>
    </row>
    <row r="511" spans="1:12" x14ac:dyDescent="0.2">
      <c r="A511" s="4" t="s">
        <v>154</v>
      </c>
      <c r="B511" s="7" t="s">
        <v>1278</v>
      </c>
      <c r="C511" s="4">
        <v>4029537</v>
      </c>
      <c r="D511" s="4" t="s">
        <v>1961</v>
      </c>
      <c r="E511" s="4" t="s">
        <v>34</v>
      </c>
      <c r="F511" s="4" t="s">
        <v>35</v>
      </c>
      <c r="G511" s="4">
        <v>2</v>
      </c>
      <c r="H511" s="5">
        <v>12.97</v>
      </c>
      <c r="J511" s="3">
        <v>0</v>
      </c>
      <c r="K511" s="6">
        <f t="shared" si="270"/>
        <v>0</v>
      </c>
      <c r="L511" s="6">
        <f t="shared" si="271"/>
        <v>12.97</v>
      </c>
    </row>
    <row r="512" spans="1:12" x14ac:dyDescent="0.2">
      <c r="A512" s="4" t="s">
        <v>154</v>
      </c>
      <c r="B512" s="7" t="s">
        <v>1279</v>
      </c>
      <c r="C512" s="4">
        <v>4029537</v>
      </c>
      <c r="D512" s="4" t="s">
        <v>1961</v>
      </c>
      <c r="E512" s="4" t="s">
        <v>34</v>
      </c>
      <c r="F512" s="4" t="s">
        <v>35</v>
      </c>
      <c r="G512" s="4">
        <v>2</v>
      </c>
      <c r="H512" s="5">
        <v>12.97</v>
      </c>
      <c r="J512" s="3">
        <v>0</v>
      </c>
      <c r="K512" s="6">
        <f t="shared" si="270"/>
        <v>0</v>
      </c>
      <c r="L512" s="6">
        <f t="shared" si="271"/>
        <v>12.97</v>
      </c>
    </row>
    <row r="513" spans="1:12" x14ac:dyDescent="0.2">
      <c r="A513" s="4" t="s">
        <v>154</v>
      </c>
      <c r="B513" s="7" t="s">
        <v>399</v>
      </c>
      <c r="C513" s="4">
        <v>3571255</v>
      </c>
      <c r="D513" s="4" t="s">
        <v>1962</v>
      </c>
      <c r="E513" s="4" t="s">
        <v>15</v>
      </c>
      <c r="F513" s="4" t="s">
        <v>16</v>
      </c>
      <c r="G513" s="4">
        <v>1</v>
      </c>
      <c r="H513" s="5">
        <v>1.0900000000000001</v>
      </c>
      <c r="J513" s="3">
        <v>0</v>
      </c>
      <c r="K513" s="6">
        <f t="shared" si="270"/>
        <v>0</v>
      </c>
      <c r="L513" s="6">
        <f t="shared" si="271"/>
        <v>1.0900000000000001</v>
      </c>
    </row>
    <row r="514" spans="1:12" x14ac:dyDescent="0.2">
      <c r="A514" s="4" t="s">
        <v>154</v>
      </c>
      <c r="B514" s="7" t="s">
        <v>1280</v>
      </c>
      <c r="C514" s="4">
        <v>7079830</v>
      </c>
      <c r="D514" s="4" t="s">
        <v>1963</v>
      </c>
      <c r="E514" s="4" t="s">
        <v>21</v>
      </c>
      <c r="F514" s="4" t="s">
        <v>22</v>
      </c>
      <c r="G514" s="4">
        <v>1</v>
      </c>
      <c r="H514" s="5">
        <v>41.57</v>
      </c>
      <c r="J514" s="3">
        <v>0</v>
      </c>
      <c r="K514" s="6">
        <f t="shared" si="270"/>
        <v>0</v>
      </c>
      <c r="L514" s="6">
        <f t="shared" si="271"/>
        <v>41.57</v>
      </c>
    </row>
    <row r="515" spans="1:12" x14ac:dyDescent="0.2">
      <c r="A515" s="4" t="s">
        <v>154</v>
      </c>
      <c r="B515" s="7" t="s">
        <v>400</v>
      </c>
      <c r="C515" s="4">
        <v>16169433</v>
      </c>
      <c r="D515" s="4" t="s">
        <v>1964</v>
      </c>
      <c r="E515" s="4" t="s">
        <v>20</v>
      </c>
      <c r="F515" s="4" t="s">
        <v>18</v>
      </c>
      <c r="G515" s="4">
        <v>1</v>
      </c>
      <c r="H515" s="5">
        <v>107.98</v>
      </c>
      <c r="J515" s="3">
        <v>0</v>
      </c>
      <c r="K515" s="6">
        <f t="shared" si="270"/>
        <v>0</v>
      </c>
      <c r="L515" s="6">
        <f t="shared" si="271"/>
        <v>107.98</v>
      </c>
    </row>
    <row r="516" spans="1:12" x14ac:dyDescent="0.2">
      <c r="A516" s="4" t="s">
        <v>154</v>
      </c>
      <c r="B516" s="7" t="s">
        <v>1965</v>
      </c>
      <c r="C516" s="4">
        <v>16169433</v>
      </c>
      <c r="D516" s="4" t="s">
        <v>1964</v>
      </c>
      <c r="E516" s="4" t="s">
        <v>20</v>
      </c>
      <c r="F516" s="4" t="s">
        <v>18</v>
      </c>
      <c r="G516" s="4">
        <v>1</v>
      </c>
      <c r="H516" s="5">
        <v>27.13</v>
      </c>
      <c r="J516" s="3">
        <v>0</v>
      </c>
      <c r="K516" s="6">
        <f t="shared" si="270"/>
        <v>0</v>
      </c>
      <c r="L516" s="6">
        <f t="shared" si="271"/>
        <v>27.13</v>
      </c>
    </row>
    <row r="517" spans="1:12" x14ac:dyDescent="0.2">
      <c r="A517" s="4" t="s">
        <v>154</v>
      </c>
      <c r="B517" s="7" t="s">
        <v>942</v>
      </c>
      <c r="C517" s="4">
        <v>1428211</v>
      </c>
      <c r="D517" s="4" t="s">
        <v>1967</v>
      </c>
      <c r="E517" s="4" t="s">
        <v>21</v>
      </c>
      <c r="F517" s="4" t="s">
        <v>22</v>
      </c>
      <c r="G517" s="4">
        <v>1</v>
      </c>
      <c r="H517" s="5">
        <v>88.55</v>
      </c>
      <c r="J517" s="3">
        <v>0</v>
      </c>
      <c r="K517" s="6">
        <f t="shared" si="270"/>
        <v>0</v>
      </c>
      <c r="L517" s="6">
        <f t="shared" si="271"/>
        <v>88.55</v>
      </c>
    </row>
    <row r="518" spans="1:12" x14ac:dyDescent="0.2">
      <c r="A518" s="4" t="s">
        <v>154</v>
      </c>
      <c r="B518" s="7" t="s">
        <v>1970</v>
      </c>
      <c r="C518" s="4">
        <v>26582311</v>
      </c>
      <c r="D518" s="4" t="s">
        <v>1969</v>
      </c>
      <c r="E518" s="4" t="s">
        <v>75</v>
      </c>
      <c r="F518" s="4" t="s">
        <v>35</v>
      </c>
      <c r="G518" s="4">
        <v>1</v>
      </c>
      <c r="H518" s="5">
        <v>77.63</v>
      </c>
      <c r="J518" s="3">
        <v>0</v>
      </c>
      <c r="K518" s="6">
        <f t="shared" si="270"/>
        <v>0</v>
      </c>
      <c r="L518" s="6">
        <f t="shared" si="271"/>
        <v>77.63</v>
      </c>
    </row>
    <row r="519" spans="1:12" x14ac:dyDescent="0.2">
      <c r="A519" s="4" t="s">
        <v>154</v>
      </c>
      <c r="B519" s="7" t="s">
        <v>1968</v>
      </c>
      <c r="C519" s="4">
        <v>26582311</v>
      </c>
      <c r="D519" s="4" t="s">
        <v>1969</v>
      </c>
      <c r="E519" s="4" t="s">
        <v>75</v>
      </c>
      <c r="F519" s="4" t="s">
        <v>35</v>
      </c>
      <c r="G519" s="4">
        <v>1</v>
      </c>
      <c r="H519" s="5">
        <v>77.63</v>
      </c>
      <c r="J519" s="3">
        <v>0</v>
      </c>
      <c r="K519" s="6">
        <f t="shared" si="270"/>
        <v>0</v>
      </c>
      <c r="L519" s="6">
        <f t="shared" si="271"/>
        <v>77.63</v>
      </c>
    </row>
    <row r="520" spans="1:12" x14ac:dyDescent="0.2">
      <c r="A520" s="4" t="s">
        <v>154</v>
      </c>
      <c r="B520" s="7" t="s">
        <v>3006</v>
      </c>
      <c r="C520" s="4">
        <v>9254753</v>
      </c>
      <c r="D520" s="4" t="s">
        <v>3007</v>
      </c>
      <c r="E520" s="4" t="s">
        <v>33</v>
      </c>
      <c r="F520" s="4" t="s">
        <v>12</v>
      </c>
      <c r="G520" s="4">
        <v>2</v>
      </c>
      <c r="H520" s="5">
        <v>29.67</v>
      </c>
      <c r="J520" s="3">
        <v>0</v>
      </c>
      <c r="K520" s="6">
        <f t="shared" si="270"/>
        <v>0</v>
      </c>
      <c r="L520" s="6">
        <f t="shared" si="271"/>
        <v>29.67</v>
      </c>
    </row>
    <row r="521" spans="1:12" x14ac:dyDescent="0.2">
      <c r="A521" s="4" t="s">
        <v>154</v>
      </c>
      <c r="B521" s="7" t="s">
        <v>401</v>
      </c>
      <c r="C521" s="4">
        <v>9682289</v>
      </c>
      <c r="D521" s="4" t="s">
        <v>1971</v>
      </c>
      <c r="E521" s="4" t="s">
        <v>34</v>
      </c>
      <c r="F521" s="4" t="s">
        <v>35</v>
      </c>
      <c r="G521" s="4">
        <v>3</v>
      </c>
      <c r="H521" s="5">
        <v>0</v>
      </c>
      <c r="I521" s="5">
        <f>H521</f>
        <v>0</v>
      </c>
      <c r="J521" s="3">
        <v>-1196055.2720000001</v>
      </c>
      <c r="K521" s="6">
        <f t="shared" si="270"/>
        <v>-1196055.2720000001</v>
      </c>
      <c r="L521" s="6">
        <f t="shared" si="271"/>
        <v>-1196055.2720000001</v>
      </c>
    </row>
    <row r="522" spans="1:12" x14ac:dyDescent="0.2">
      <c r="A522" s="4" t="s">
        <v>154</v>
      </c>
      <c r="B522" s="7" t="s">
        <v>402</v>
      </c>
      <c r="C522" s="4">
        <v>9682289</v>
      </c>
      <c r="D522" s="4" t="s">
        <v>1971</v>
      </c>
      <c r="E522" s="4" t="s">
        <v>34</v>
      </c>
      <c r="F522" s="4" t="s">
        <v>35</v>
      </c>
      <c r="G522" s="4">
        <v>3</v>
      </c>
      <c r="H522" s="5">
        <v>0</v>
      </c>
      <c r="I522" s="5">
        <f>H522</f>
        <v>0</v>
      </c>
      <c r="J522" s="3">
        <v>-1148236.0930000001</v>
      </c>
      <c r="K522" s="6">
        <f t="shared" si="270"/>
        <v>-1148236.0930000001</v>
      </c>
      <c r="L522" s="6">
        <f t="shared" si="271"/>
        <v>-1148236.0930000001</v>
      </c>
    </row>
    <row r="523" spans="1:12" x14ac:dyDescent="0.2">
      <c r="A523" s="4" t="s">
        <v>154</v>
      </c>
      <c r="B523" s="7" t="s">
        <v>1281</v>
      </c>
      <c r="C523" s="4">
        <v>16956615</v>
      </c>
      <c r="D523" s="4" t="s">
        <v>1973</v>
      </c>
      <c r="E523" s="4" t="s">
        <v>26</v>
      </c>
      <c r="F523" s="4" t="s">
        <v>9</v>
      </c>
      <c r="G523" s="4">
        <v>2</v>
      </c>
      <c r="H523" s="5">
        <v>62.55</v>
      </c>
      <c r="J523" s="3">
        <v>0</v>
      </c>
      <c r="K523" s="6">
        <f t="shared" si="270"/>
        <v>0</v>
      </c>
      <c r="L523" s="6">
        <f t="shared" si="271"/>
        <v>62.55</v>
      </c>
    </row>
    <row r="524" spans="1:12" x14ac:dyDescent="0.2">
      <c r="A524" s="4" t="s">
        <v>154</v>
      </c>
      <c r="B524" s="7" t="s">
        <v>3009</v>
      </c>
      <c r="C524" s="4">
        <v>7963656</v>
      </c>
      <c r="D524" s="4" t="s">
        <v>3008</v>
      </c>
      <c r="E524" s="4" t="s">
        <v>28</v>
      </c>
      <c r="F524" s="4" t="s">
        <v>16</v>
      </c>
      <c r="G524" s="4">
        <v>1</v>
      </c>
      <c r="H524" s="5">
        <v>3.9</v>
      </c>
      <c r="J524" s="3">
        <v>0</v>
      </c>
      <c r="K524" s="6">
        <f t="shared" ref="K524:K555" si="272">+I524+J524</f>
        <v>0</v>
      </c>
      <c r="L524" s="6">
        <f t="shared" ref="L524:L555" si="273">H524+J524</f>
        <v>3.9</v>
      </c>
    </row>
    <row r="525" spans="1:12" x14ac:dyDescent="0.2">
      <c r="A525" s="4" t="s">
        <v>154</v>
      </c>
      <c r="B525" s="7" t="s">
        <v>1975</v>
      </c>
      <c r="C525" s="4">
        <v>23694460</v>
      </c>
      <c r="D525" s="4" t="s">
        <v>1974</v>
      </c>
      <c r="E525" s="4" t="s">
        <v>26</v>
      </c>
      <c r="F525" s="4" t="s">
        <v>9</v>
      </c>
      <c r="G525" s="4">
        <v>1</v>
      </c>
      <c r="H525" s="5">
        <v>57.67</v>
      </c>
      <c r="J525" s="3">
        <v>0</v>
      </c>
      <c r="K525" s="6">
        <f t="shared" si="272"/>
        <v>0</v>
      </c>
      <c r="L525" s="6">
        <f t="shared" si="273"/>
        <v>57.67</v>
      </c>
    </row>
    <row r="526" spans="1:12" x14ac:dyDescent="0.2">
      <c r="A526" s="4" t="s">
        <v>154</v>
      </c>
      <c r="B526" s="7" t="s">
        <v>1282</v>
      </c>
      <c r="C526" s="4">
        <v>21540206</v>
      </c>
      <c r="D526" s="4" t="s">
        <v>1976</v>
      </c>
      <c r="E526" s="4" t="s">
        <v>41</v>
      </c>
      <c r="F526" s="4" t="s">
        <v>35</v>
      </c>
      <c r="G526" s="4">
        <v>1</v>
      </c>
      <c r="H526" s="5">
        <v>24.48</v>
      </c>
      <c r="J526" s="3">
        <v>0</v>
      </c>
      <c r="K526" s="6">
        <f t="shared" si="272"/>
        <v>0</v>
      </c>
      <c r="L526" s="6">
        <f t="shared" si="273"/>
        <v>24.48</v>
      </c>
    </row>
    <row r="527" spans="1:12" x14ac:dyDescent="0.2">
      <c r="A527" s="4" t="s">
        <v>154</v>
      </c>
      <c r="B527" s="7" t="s">
        <v>1283</v>
      </c>
      <c r="C527" s="4">
        <v>21540206</v>
      </c>
      <c r="D527" s="4" t="s">
        <v>1976</v>
      </c>
      <c r="E527" s="4" t="s">
        <v>41</v>
      </c>
      <c r="F527" s="4" t="s">
        <v>35</v>
      </c>
      <c r="G527" s="4">
        <v>1</v>
      </c>
      <c r="H527" s="5">
        <v>24.48</v>
      </c>
      <c r="J527" s="3">
        <v>0</v>
      </c>
      <c r="K527" s="6">
        <f t="shared" si="272"/>
        <v>0</v>
      </c>
      <c r="L527" s="6">
        <f t="shared" si="273"/>
        <v>24.48</v>
      </c>
    </row>
    <row r="528" spans="1:12" x14ac:dyDescent="0.2">
      <c r="A528" s="4" t="s">
        <v>154</v>
      </c>
      <c r="B528" s="7" t="s">
        <v>403</v>
      </c>
      <c r="C528" s="4">
        <v>18431796</v>
      </c>
      <c r="D528" s="4" t="s">
        <v>1977</v>
      </c>
      <c r="E528" s="4" t="s">
        <v>6</v>
      </c>
      <c r="F528" s="4" t="s">
        <v>7</v>
      </c>
      <c r="G528" s="4">
        <v>3</v>
      </c>
      <c r="H528" s="5">
        <v>0</v>
      </c>
      <c r="I528" s="5">
        <f>H528</f>
        <v>0</v>
      </c>
      <c r="J528" s="3">
        <v>-20.216000000000001</v>
      </c>
      <c r="K528" s="6">
        <f t="shared" si="272"/>
        <v>-20.216000000000001</v>
      </c>
      <c r="L528" s="6">
        <f t="shared" si="273"/>
        <v>-20.216000000000001</v>
      </c>
    </row>
    <row r="529" spans="1:12" x14ac:dyDescent="0.2">
      <c r="A529" s="4" t="s">
        <v>154</v>
      </c>
      <c r="B529" s="7" t="s">
        <v>404</v>
      </c>
      <c r="C529" s="4">
        <v>19444101</v>
      </c>
      <c r="D529" s="4" t="s">
        <v>1978</v>
      </c>
      <c r="E529" s="4" t="s">
        <v>6</v>
      </c>
      <c r="F529" s="4" t="s">
        <v>7</v>
      </c>
      <c r="G529" s="4">
        <v>3</v>
      </c>
      <c r="H529" s="5">
        <v>0</v>
      </c>
      <c r="I529" s="5">
        <f>H529</f>
        <v>0</v>
      </c>
      <c r="J529" s="3">
        <v>-20.821000000000002</v>
      </c>
      <c r="K529" s="6">
        <f t="shared" si="272"/>
        <v>-20.821000000000002</v>
      </c>
      <c r="L529" s="6">
        <f t="shared" si="273"/>
        <v>-20.821000000000002</v>
      </c>
    </row>
    <row r="530" spans="1:12" x14ac:dyDescent="0.2">
      <c r="A530" s="4" t="s">
        <v>154</v>
      </c>
      <c r="B530" s="7" t="s">
        <v>405</v>
      </c>
      <c r="C530" s="4">
        <v>16728646</v>
      </c>
      <c r="D530" s="4" t="s">
        <v>1979</v>
      </c>
      <c r="E530" s="4" t="s">
        <v>25</v>
      </c>
      <c r="F530" s="4" t="s">
        <v>12</v>
      </c>
      <c r="G530" s="4">
        <v>2</v>
      </c>
      <c r="H530" s="5">
        <v>48.63</v>
      </c>
      <c r="J530" s="3">
        <v>0</v>
      </c>
      <c r="K530" s="6">
        <f t="shared" si="272"/>
        <v>0</v>
      </c>
      <c r="L530" s="6">
        <f t="shared" si="273"/>
        <v>48.63</v>
      </c>
    </row>
    <row r="531" spans="1:12" x14ac:dyDescent="0.2">
      <c r="A531" s="4" t="s">
        <v>154</v>
      </c>
      <c r="B531" s="7" t="s">
        <v>2846</v>
      </c>
      <c r="C531" s="4">
        <v>16422024</v>
      </c>
      <c r="D531" s="4" t="s">
        <v>2844</v>
      </c>
      <c r="E531" s="4" t="s">
        <v>75</v>
      </c>
      <c r="F531" s="4" t="s">
        <v>35</v>
      </c>
      <c r="G531" s="4">
        <v>1</v>
      </c>
      <c r="H531" s="5">
        <v>24.54</v>
      </c>
      <c r="J531" s="3">
        <v>0</v>
      </c>
      <c r="K531" s="6">
        <f t="shared" si="272"/>
        <v>0</v>
      </c>
      <c r="L531" s="6">
        <f t="shared" si="273"/>
        <v>24.54</v>
      </c>
    </row>
    <row r="532" spans="1:12" x14ac:dyDescent="0.2">
      <c r="A532" s="4" t="s">
        <v>154</v>
      </c>
      <c r="B532" s="7" t="s">
        <v>2845</v>
      </c>
      <c r="C532" s="4">
        <v>16422024</v>
      </c>
      <c r="D532" s="4" t="s">
        <v>2844</v>
      </c>
      <c r="E532" s="4" t="s">
        <v>75</v>
      </c>
      <c r="F532" s="4" t="s">
        <v>35</v>
      </c>
      <c r="G532" s="4">
        <v>1</v>
      </c>
      <c r="H532" s="5">
        <v>24.54</v>
      </c>
      <c r="J532" s="3">
        <v>0</v>
      </c>
      <c r="K532" s="6">
        <f t="shared" si="272"/>
        <v>0</v>
      </c>
      <c r="L532" s="6">
        <f t="shared" si="273"/>
        <v>24.54</v>
      </c>
    </row>
    <row r="533" spans="1:12" x14ac:dyDescent="0.2">
      <c r="A533" s="4" t="s">
        <v>154</v>
      </c>
      <c r="B533" s="7" t="s">
        <v>1981</v>
      </c>
      <c r="C533" s="4">
        <v>14115479</v>
      </c>
      <c r="D533" s="4" t="s">
        <v>1980</v>
      </c>
      <c r="E533" s="4" t="s">
        <v>20</v>
      </c>
      <c r="F533" s="4" t="s">
        <v>18</v>
      </c>
      <c r="G533" s="4">
        <v>1</v>
      </c>
      <c r="H533" s="5">
        <v>66.86</v>
      </c>
      <c r="J533" s="3">
        <v>0</v>
      </c>
      <c r="K533" s="6">
        <f t="shared" si="272"/>
        <v>0</v>
      </c>
      <c r="L533" s="6">
        <f t="shared" si="273"/>
        <v>66.86</v>
      </c>
    </row>
    <row r="534" spans="1:12" x14ac:dyDescent="0.2">
      <c r="A534" s="4" t="s">
        <v>154</v>
      </c>
      <c r="B534" s="7" t="s">
        <v>874</v>
      </c>
      <c r="C534" s="4">
        <v>15754715</v>
      </c>
      <c r="D534" s="4" t="s">
        <v>1982</v>
      </c>
      <c r="E534" s="4" t="s">
        <v>13</v>
      </c>
      <c r="F534" s="4" t="s">
        <v>14</v>
      </c>
      <c r="G534" s="4">
        <v>3</v>
      </c>
      <c r="H534" s="5">
        <v>0</v>
      </c>
      <c r="I534" s="5">
        <f>H534</f>
        <v>0</v>
      </c>
      <c r="J534" s="3">
        <v>-74021.523000000001</v>
      </c>
      <c r="K534" s="6">
        <f t="shared" si="272"/>
        <v>-74021.523000000001</v>
      </c>
      <c r="L534" s="6">
        <f t="shared" si="273"/>
        <v>-74021.523000000001</v>
      </c>
    </row>
    <row r="535" spans="1:12" x14ac:dyDescent="0.2">
      <c r="A535" s="4" t="s">
        <v>154</v>
      </c>
      <c r="B535" s="7" t="s">
        <v>1284</v>
      </c>
      <c r="C535" s="4">
        <v>10985559</v>
      </c>
      <c r="D535" s="4" t="s">
        <v>1983</v>
      </c>
      <c r="E535" s="4" t="s">
        <v>21</v>
      </c>
      <c r="F535" s="4" t="s">
        <v>22</v>
      </c>
      <c r="G535" s="4">
        <v>1</v>
      </c>
      <c r="H535" s="5">
        <v>55.04</v>
      </c>
      <c r="J535" s="3">
        <v>0</v>
      </c>
      <c r="K535" s="6">
        <f t="shared" si="272"/>
        <v>0</v>
      </c>
      <c r="L535" s="6">
        <f t="shared" si="273"/>
        <v>55.04</v>
      </c>
    </row>
    <row r="536" spans="1:12" x14ac:dyDescent="0.2">
      <c r="A536" s="4" t="s">
        <v>154</v>
      </c>
      <c r="B536" s="7" t="s">
        <v>943</v>
      </c>
      <c r="C536" s="4">
        <v>7561807</v>
      </c>
      <c r="D536" s="4" t="s">
        <v>1984</v>
      </c>
      <c r="E536" s="4" t="s">
        <v>31</v>
      </c>
      <c r="F536" s="4" t="s">
        <v>22</v>
      </c>
      <c r="G536" s="4">
        <v>1</v>
      </c>
      <c r="H536" s="5">
        <v>86.56</v>
      </c>
      <c r="J536" s="3">
        <v>0</v>
      </c>
      <c r="K536" s="6">
        <f t="shared" si="272"/>
        <v>0</v>
      </c>
      <c r="L536" s="6">
        <f t="shared" si="273"/>
        <v>86.56</v>
      </c>
    </row>
    <row r="537" spans="1:12" x14ac:dyDescent="0.2">
      <c r="A537" s="4" t="s">
        <v>154</v>
      </c>
      <c r="B537" s="7" t="s">
        <v>406</v>
      </c>
      <c r="C537" s="4">
        <v>14515347</v>
      </c>
      <c r="D537" s="4" t="s">
        <v>1985</v>
      </c>
      <c r="E537" s="4" t="s">
        <v>23</v>
      </c>
      <c r="F537" s="4" t="s">
        <v>9</v>
      </c>
      <c r="G537" s="4">
        <v>3</v>
      </c>
      <c r="H537" s="5">
        <v>0</v>
      </c>
      <c r="I537" s="5">
        <f>H537</f>
        <v>0</v>
      </c>
      <c r="J537" s="3">
        <v>-50.875</v>
      </c>
      <c r="K537" s="6">
        <f t="shared" si="272"/>
        <v>-50.875</v>
      </c>
      <c r="L537" s="6">
        <f t="shared" si="273"/>
        <v>-50.875</v>
      </c>
    </row>
    <row r="538" spans="1:12" x14ac:dyDescent="0.2">
      <c r="A538" s="4" t="s">
        <v>154</v>
      </c>
      <c r="B538" s="7" t="s">
        <v>407</v>
      </c>
      <c r="C538" s="4">
        <v>22137544</v>
      </c>
      <c r="D538" s="4" t="s">
        <v>1986</v>
      </c>
      <c r="E538" s="4" t="s">
        <v>38</v>
      </c>
      <c r="F538" s="4" t="s">
        <v>9</v>
      </c>
      <c r="G538" s="4">
        <v>3</v>
      </c>
      <c r="H538" s="5">
        <v>0</v>
      </c>
      <c r="I538" s="5">
        <f>H538</f>
        <v>0</v>
      </c>
      <c r="J538" s="3">
        <v>-235821.527</v>
      </c>
      <c r="K538" s="6">
        <f t="shared" si="272"/>
        <v>-235821.527</v>
      </c>
      <c r="L538" s="6">
        <f t="shared" si="273"/>
        <v>-235821.527</v>
      </c>
    </row>
    <row r="539" spans="1:12" x14ac:dyDescent="0.2">
      <c r="A539" s="4" t="s">
        <v>154</v>
      </c>
      <c r="B539" s="7" t="s">
        <v>1065</v>
      </c>
      <c r="C539" s="4">
        <v>24134834</v>
      </c>
      <c r="D539" s="4" t="s">
        <v>1990</v>
      </c>
      <c r="E539" s="4" t="s">
        <v>76</v>
      </c>
      <c r="F539" s="4" t="s">
        <v>35</v>
      </c>
      <c r="G539" s="4">
        <v>1</v>
      </c>
      <c r="H539" s="5">
        <v>11.55</v>
      </c>
      <c r="J539" s="3">
        <v>0</v>
      </c>
      <c r="K539" s="6">
        <f t="shared" si="272"/>
        <v>0</v>
      </c>
      <c r="L539" s="6">
        <f t="shared" si="273"/>
        <v>11.55</v>
      </c>
    </row>
    <row r="540" spans="1:12" x14ac:dyDescent="0.2">
      <c r="A540" s="4" t="s">
        <v>154</v>
      </c>
      <c r="B540" s="7" t="s">
        <v>1066</v>
      </c>
      <c r="C540" s="4">
        <v>24134834</v>
      </c>
      <c r="D540" s="4" t="s">
        <v>1990</v>
      </c>
      <c r="E540" s="4" t="s">
        <v>76</v>
      </c>
      <c r="F540" s="4" t="s">
        <v>35</v>
      </c>
      <c r="G540" s="4">
        <v>1</v>
      </c>
      <c r="H540" s="5">
        <v>11.55</v>
      </c>
      <c r="J540" s="3">
        <v>0</v>
      </c>
      <c r="K540" s="6">
        <f t="shared" si="272"/>
        <v>0</v>
      </c>
      <c r="L540" s="6">
        <f t="shared" si="273"/>
        <v>11.55</v>
      </c>
    </row>
    <row r="541" spans="1:12" x14ac:dyDescent="0.2">
      <c r="A541" s="4" t="s">
        <v>154</v>
      </c>
      <c r="B541" s="7" t="s">
        <v>1067</v>
      </c>
      <c r="C541" s="4">
        <v>23010597</v>
      </c>
      <c r="D541" s="4" t="s">
        <v>1991</v>
      </c>
      <c r="E541" s="4" t="s">
        <v>11</v>
      </c>
      <c r="F541" s="4" t="s">
        <v>12</v>
      </c>
      <c r="G541" s="4">
        <v>2</v>
      </c>
      <c r="H541" s="5">
        <v>27.94</v>
      </c>
      <c r="J541" s="3">
        <v>0</v>
      </c>
      <c r="K541" s="6">
        <f t="shared" si="272"/>
        <v>0</v>
      </c>
      <c r="L541" s="6">
        <f t="shared" si="273"/>
        <v>27.94</v>
      </c>
    </row>
    <row r="542" spans="1:12" x14ac:dyDescent="0.2">
      <c r="A542" s="4" t="s">
        <v>154</v>
      </c>
      <c r="B542" s="7" t="s">
        <v>1068</v>
      </c>
      <c r="C542" s="4">
        <v>1483435</v>
      </c>
      <c r="D542" s="4" t="s">
        <v>1993</v>
      </c>
      <c r="E542" s="4" t="s">
        <v>20</v>
      </c>
      <c r="F542" s="4" t="s">
        <v>18</v>
      </c>
      <c r="G542" s="4">
        <v>1</v>
      </c>
      <c r="H542" s="5">
        <v>48.84</v>
      </c>
      <c r="J542" s="3">
        <v>0</v>
      </c>
      <c r="K542" s="6">
        <f t="shared" si="272"/>
        <v>0</v>
      </c>
      <c r="L542" s="6">
        <f t="shared" si="273"/>
        <v>48.84</v>
      </c>
    </row>
    <row r="543" spans="1:12" x14ac:dyDescent="0.2">
      <c r="A543" s="4" t="s">
        <v>154</v>
      </c>
      <c r="B543" s="7" t="s">
        <v>408</v>
      </c>
      <c r="C543" s="4">
        <v>8910887</v>
      </c>
      <c r="D543" s="4" t="s">
        <v>1994</v>
      </c>
      <c r="E543" s="4" t="s">
        <v>30</v>
      </c>
      <c r="F543" s="4" t="s">
        <v>18</v>
      </c>
      <c r="G543" s="4">
        <v>2</v>
      </c>
      <c r="H543" s="5">
        <v>7174.06</v>
      </c>
      <c r="J543" s="3">
        <v>0</v>
      </c>
      <c r="K543" s="6">
        <f t="shared" si="272"/>
        <v>0</v>
      </c>
      <c r="L543" s="6">
        <f t="shared" si="273"/>
        <v>7174.06</v>
      </c>
    </row>
    <row r="544" spans="1:12" x14ac:dyDescent="0.2">
      <c r="A544" s="4" t="s">
        <v>154</v>
      </c>
      <c r="B544" s="7" t="s">
        <v>409</v>
      </c>
      <c r="C544" s="4">
        <v>22092912</v>
      </c>
      <c r="D544" s="4" t="s">
        <v>1995</v>
      </c>
      <c r="E544" s="4" t="s">
        <v>11</v>
      </c>
      <c r="F544" s="4" t="s">
        <v>12</v>
      </c>
      <c r="G544" s="4">
        <v>3</v>
      </c>
      <c r="H544" s="5">
        <v>0</v>
      </c>
      <c r="I544" s="5">
        <f>H544</f>
        <v>0</v>
      </c>
      <c r="J544" s="3">
        <v>-40081.417999999998</v>
      </c>
      <c r="K544" s="6">
        <f t="shared" si="272"/>
        <v>-40081.417999999998</v>
      </c>
      <c r="L544" s="6">
        <f t="shared" si="273"/>
        <v>-40081.417999999998</v>
      </c>
    </row>
    <row r="545" spans="1:12" x14ac:dyDescent="0.2">
      <c r="A545" s="4" t="s">
        <v>154</v>
      </c>
      <c r="B545" s="7" t="s">
        <v>1069</v>
      </c>
      <c r="C545" s="4">
        <v>12063561</v>
      </c>
      <c r="D545" s="4" t="s">
        <v>1996</v>
      </c>
      <c r="E545" s="4" t="s">
        <v>41</v>
      </c>
      <c r="F545" s="4" t="s">
        <v>35</v>
      </c>
      <c r="G545" s="4">
        <v>1</v>
      </c>
      <c r="H545" s="5">
        <v>36.76</v>
      </c>
      <c r="J545" s="3">
        <v>0</v>
      </c>
      <c r="K545" s="6">
        <f t="shared" si="272"/>
        <v>0</v>
      </c>
      <c r="L545" s="6">
        <f t="shared" si="273"/>
        <v>36.76</v>
      </c>
    </row>
    <row r="546" spans="1:12" x14ac:dyDescent="0.2">
      <c r="A546" s="4" t="s">
        <v>154</v>
      </c>
      <c r="B546" s="7" t="s">
        <v>1285</v>
      </c>
      <c r="C546" s="4">
        <v>12063561</v>
      </c>
      <c r="D546" s="4" t="s">
        <v>1996</v>
      </c>
      <c r="E546" s="4" t="s">
        <v>41</v>
      </c>
      <c r="F546" s="4" t="s">
        <v>35</v>
      </c>
      <c r="G546" s="4">
        <v>1</v>
      </c>
      <c r="H546" s="5">
        <v>14.65</v>
      </c>
      <c r="J546" s="3">
        <v>0</v>
      </c>
      <c r="K546" s="6">
        <f t="shared" si="272"/>
        <v>0</v>
      </c>
      <c r="L546" s="6">
        <f t="shared" si="273"/>
        <v>14.65</v>
      </c>
    </row>
    <row r="547" spans="1:12" x14ac:dyDescent="0.2">
      <c r="A547" s="4" t="s">
        <v>154</v>
      </c>
      <c r="B547" s="7" t="s">
        <v>410</v>
      </c>
      <c r="C547" s="4">
        <v>15404432</v>
      </c>
      <c r="D547" s="4" t="s">
        <v>1997</v>
      </c>
      <c r="E547" s="4" t="s">
        <v>21</v>
      </c>
      <c r="F547" s="4" t="s">
        <v>22</v>
      </c>
      <c r="G547" s="4">
        <v>1</v>
      </c>
      <c r="H547" s="5">
        <v>16.64</v>
      </c>
      <c r="J547" s="3">
        <v>0</v>
      </c>
      <c r="K547" s="6">
        <f t="shared" si="272"/>
        <v>0</v>
      </c>
      <c r="L547" s="6">
        <f t="shared" si="273"/>
        <v>16.64</v>
      </c>
    </row>
    <row r="548" spans="1:12" x14ac:dyDescent="0.2">
      <c r="A548" s="4" t="s">
        <v>154</v>
      </c>
      <c r="B548" s="7" t="s">
        <v>1070</v>
      </c>
      <c r="C548" s="4">
        <v>9829343</v>
      </c>
      <c r="D548" s="4" t="s">
        <v>1998</v>
      </c>
      <c r="E548" s="4" t="s">
        <v>41</v>
      </c>
      <c r="F548" s="4" t="s">
        <v>35</v>
      </c>
      <c r="G548" s="4">
        <v>1</v>
      </c>
      <c r="H548" s="5">
        <v>14.89</v>
      </c>
      <c r="J548" s="3">
        <v>0</v>
      </c>
      <c r="K548" s="6">
        <f t="shared" si="272"/>
        <v>0</v>
      </c>
      <c r="L548" s="6">
        <f t="shared" si="273"/>
        <v>14.89</v>
      </c>
    </row>
    <row r="549" spans="1:12" x14ac:dyDescent="0.2">
      <c r="A549" s="4" t="s">
        <v>154</v>
      </c>
      <c r="B549" s="7" t="s">
        <v>1286</v>
      </c>
      <c r="C549" s="4">
        <v>13069893</v>
      </c>
      <c r="D549" s="4" t="s">
        <v>1999</v>
      </c>
      <c r="E549" s="4" t="s">
        <v>20</v>
      </c>
      <c r="F549" s="4" t="s">
        <v>18</v>
      </c>
      <c r="G549" s="4">
        <v>1</v>
      </c>
      <c r="H549" s="5">
        <v>60.55</v>
      </c>
      <c r="J549" s="3">
        <v>0</v>
      </c>
      <c r="K549" s="6">
        <f t="shared" si="272"/>
        <v>0</v>
      </c>
      <c r="L549" s="6">
        <f t="shared" si="273"/>
        <v>60.55</v>
      </c>
    </row>
    <row r="550" spans="1:12" x14ac:dyDescent="0.2">
      <c r="A550" s="4" t="s">
        <v>154</v>
      </c>
      <c r="B550" s="7" t="s">
        <v>411</v>
      </c>
      <c r="C550" s="4">
        <v>17434064</v>
      </c>
      <c r="D550" s="4" t="s">
        <v>2000</v>
      </c>
      <c r="E550" s="4" t="s">
        <v>25</v>
      </c>
      <c r="F550" s="4" t="s">
        <v>12</v>
      </c>
      <c r="G550" s="4">
        <v>1</v>
      </c>
      <c r="H550" s="5">
        <v>54641.39</v>
      </c>
      <c r="J550" s="3">
        <v>0</v>
      </c>
      <c r="K550" s="6">
        <f t="shared" si="272"/>
        <v>0</v>
      </c>
      <c r="L550" s="6">
        <f t="shared" si="273"/>
        <v>54641.39</v>
      </c>
    </row>
    <row r="551" spans="1:12" x14ac:dyDescent="0.2">
      <c r="A551" s="4" t="s">
        <v>154</v>
      </c>
      <c r="B551" s="7" t="s">
        <v>412</v>
      </c>
      <c r="C551" s="4">
        <v>24710436</v>
      </c>
      <c r="D551" s="4" t="s">
        <v>2001</v>
      </c>
      <c r="E551" s="4" t="s">
        <v>15</v>
      </c>
      <c r="F551" s="4" t="s">
        <v>16</v>
      </c>
      <c r="G551" s="4">
        <v>2</v>
      </c>
      <c r="H551" s="5">
        <v>39581.040000000001</v>
      </c>
      <c r="J551" s="3">
        <v>0</v>
      </c>
      <c r="K551" s="6">
        <f t="shared" si="272"/>
        <v>0</v>
      </c>
      <c r="L551" s="6">
        <f t="shared" si="273"/>
        <v>39581.040000000001</v>
      </c>
    </row>
    <row r="552" spans="1:12" x14ac:dyDescent="0.2">
      <c r="A552" s="4" t="s">
        <v>154</v>
      </c>
      <c r="B552" s="7" t="s">
        <v>2849</v>
      </c>
      <c r="C552" s="4">
        <v>26944546</v>
      </c>
      <c r="D552" s="4" t="s">
        <v>2850</v>
      </c>
      <c r="E552" s="4" t="s">
        <v>75</v>
      </c>
      <c r="F552" s="4" t="s">
        <v>35</v>
      </c>
      <c r="G552" s="4">
        <v>1</v>
      </c>
      <c r="H552" s="5">
        <v>8.58</v>
      </c>
      <c r="J552" s="3">
        <v>0</v>
      </c>
      <c r="K552" s="6">
        <f t="shared" si="272"/>
        <v>0</v>
      </c>
      <c r="L552" s="6">
        <f t="shared" si="273"/>
        <v>8.58</v>
      </c>
    </row>
    <row r="553" spans="1:12" x14ac:dyDescent="0.2">
      <c r="A553" s="4" t="s">
        <v>154</v>
      </c>
      <c r="B553" s="7" t="s">
        <v>2851</v>
      </c>
      <c r="C553" s="4">
        <v>26944546</v>
      </c>
      <c r="D553" s="4" t="s">
        <v>2850</v>
      </c>
      <c r="E553" s="4" t="s">
        <v>75</v>
      </c>
      <c r="F553" s="4" t="s">
        <v>35</v>
      </c>
      <c r="G553" s="4">
        <v>1</v>
      </c>
      <c r="H553" s="5">
        <v>8.58</v>
      </c>
      <c r="J553" s="3">
        <v>0</v>
      </c>
      <c r="K553" s="6">
        <f t="shared" si="272"/>
        <v>0</v>
      </c>
      <c r="L553" s="6">
        <f t="shared" si="273"/>
        <v>8.58</v>
      </c>
    </row>
    <row r="554" spans="1:12" x14ac:dyDescent="0.2">
      <c r="A554" s="4" t="s">
        <v>154</v>
      </c>
      <c r="B554" s="7" t="s">
        <v>1287</v>
      </c>
      <c r="C554" s="4">
        <v>14606061</v>
      </c>
      <c r="D554" s="4" t="s">
        <v>2002</v>
      </c>
      <c r="E554" s="4" t="s">
        <v>25</v>
      </c>
      <c r="F554" s="4" t="s">
        <v>12</v>
      </c>
      <c r="G554" s="4">
        <v>1</v>
      </c>
      <c r="H554" s="5">
        <v>50.04</v>
      </c>
      <c r="J554" s="3">
        <v>0</v>
      </c>
      <c r="K554" s="6">
        <f t="shared" si="272"/>
        <v>0</v>
      </c>
      <c r="L554" s="6">
        <f t="shared" si="273"/>
        <v>50.04</v>
      </c>
    </row>
    <row r="555" spans="1:12" x14ac:dyDescent="0.2">
      <c r="A555" s="4" t="s">
        <v>154</v>
      </c>
      <c r="B555" s="7" t="s">
        <v>2005</v>
      </c>
      <c r="C555" s="4">
        <v>19489721</v>
      </c>
      <c r="D555" s="4" t="s">
        <v>2004</v>
      </c>
      <c r="E555" s="4" t="s">
        <v>21</v>
      </c>
      <c r="F555" s="4" t="s">
        <v>22</v>
      </c>
      <c r="G555" s="4">
        <v>1</v>
      </c>
      <c r="H555" s="5">
        <v>30.59</v>
      </c>
      <c r="J555" s="3">
        <v>0</v>
      </c>
      <c r="K555" s="6">
        <f t="shared" si="272"/>
        <v>0</v>
      </c>
      <c r="L555" s="6">
        <f t="shared" si="273"/>
        <v>30.59</v>
      </c>
    </row>
    <row r="556" spans="1:12" x14ac:dyDescent="0.2">
      <c r="A556" s="4" t="s">
        <v>154</v>
      </c>
      <c r="B556" s="7" t="s">
        <v>3073</v>
      </c>
      <c r="C556" s="4">
        <v>20658995</v>
      </c>
      <c r="D556" s="4" t="s">
        <v>3074</v>
      </c>
      <c r="E556" s="4" t="s">
        <v>23</v>
      </c>
      <c r="F556" s="4" t="s">
        <v>9</v>
      </c>
      <c r="G556" s="4">
        <v>1</v>
      </c>
      <c r="H556" s="5">
        <v>23.7</v>
      </c>
      <c r="J556" s="3">
        <v>0</v>
      </c>
      <c r="K556" s="6">
        <f t="shared" ref="K556:K587" si="274">+I556+J556</f>
        <v>0</v>
      </c>
      <c r="L556" s="6">
        <f t="shared" ref="L556:L587" si="275">H556+J556</f>
        <v>23.7</v>
      </c>
    </row>
    <row r="557" spans="1:12" x14ac:dyDescent="0.2">
      <c r="A557" s="4" t="s">
        <v>154</v>
      </c>
      <c r="B557" s="7" t="s">
        <v>1071</v>
      </c>
      <c r="C557" s="4">
        <v>21078286</v>
      </c>
      <c r="D557" s="4" t="s">
        <v>2007</v>
      </c>
      <c r="E557" s="4" t="s">
        <v>41</v>
      </c>
      <c r="F557" s="4" t="s">
        <v>35</v>
      </c>
      <c r="G557" s="4">
        <v>2</v>
      </c>
      <c r="H557" s="5">
        <v>6.93</v>
      </c>
      <c r="J557" s="3">
        <v>0</v>
      </c>
      <c r="K557" s="6">
        <f t="shared" si="274"/>
        <v>0</v>
      </c>
      <c r="L557" s="6">
        <f t="shared" si="275"/>
        <v>6.93</v>
      </c>
    </row>
    <row r="558" spans="1:12" x14ac:dyDescent="0.2">
      <c r="A558" s="4" t="s">
        <v>154</v>
      </c>
      <c r="B558" s="7" t="s">
        <v>875</v>
      </c>
      <c r="C558" s="4">
        <v>19347160</v>
      </c>
      <c r="D558" s="4" t="s">
        <v>2008</v>
      </c>
      <c r="E558" s="4" t="s">
        <v>6</v>
      </c>
      <c r="F558" s="4" t="s">
        <v>7</v>
      </c>
      <c r="G558" s="4">
        <v>3</v>
      </c>
      <c r="H558" s="5">
        <v>0</v>
      </c>
      <c r="I558" s="5">
        <f>H558</f>
        <v>0</v>
      </c>
      <c r="J558" s="3">
        <v>-26280.773000000001</v>
      </c>
      <c r="K558" s="6">
        <f t="shared" si="274"/>
        <v>-26280.773000000001</v>
      </c>
      <c r="L558" s="6">
        <f t="shared" si="275"/>
        <v>-26280.773000000001</v>
      </c>
    </row>
    <row r="559" spans="1:12" x14ac:dyDescent="0.2">
      <c r="A559" s="4" t="s">
        <v>154</v>
      </c>
      <c r="B559" s="7" t="s">
        <v>413</v>
      </c>
      <c r="C559" s="4">
        <v>19347160</v>
      </c>
      <c r="D559" s="4" t="s">
        <v>2008</v>
      </c>
      <c r="E559" s="4" t="s">
        <v>6</v>
      </c>
      <c r="F559" s="4" t="s">
        <v>7</v>
      </c>
      <c r="G559" s="4">
        <v>3</v>
      </c>
      <c r="H559" s="5">
        <v>0</v>
      </c>
      <c r="I559" s="5">
        <f>H559</f>
        <v>0</v>
      </c>
      <c r="J559" s="3">
        <v>-6343.3450000000003</v>
      </c>
      <c r="K559" s="6">
        <f t="shared" si="274"/>
        <v>-6343.3450000000003</v>
      </c>
      <c r="L559" s="6">
        <f t="shared" si="275"/>
        <v>-6343.3450000000003</v>
      </c>
    </row>
    <row r="560" spans="1:12" x14ac:dyDescent="0.2">
      <c r="A560" s="4" t="s">
        <v>154</v>
      </c>
      <c r="B560" s="7" t="s">
        <v>1072</v>
      </c>
      <c r="C560" s="4">
        <v>26708707</v>
      </c>
      <c r="D560" s="4" t="s">
        <v>2009</v>
      </c>
      <c r="E560" s="4" t="s">
        <v>41</v>
      </c>
      <c r="F560" s="4" t="s">
        <v>35</v>
      </c>
      <c r="G560" s="4">
        <v>1</v>
      </c>
      <c r="H560" s="5">
        <v>6.59</v>
      </c>
      <c r="J560" s="3">
        <v>0</v>
      </c>
      <c r="K560" s="6">
        <f t="shared" si="274"/>
        <v>0</v>
      </c>
      <c r="L560" s="6">
        <f t="shared" si="275"/>
        <v>6.59</v>
      </c>
    </row>
    <row r="561" spans="1:12" x14ac:dyDescent="0.2">
      <c r="A561" s="4" t="s">
        <v>154</v>
      </c>
      <c r="B561" s="7" t="s">
        <v>414</v>
      </c>
      <c r="C561" s="4">
        <v>16083957</v>
      </c>
      <c r="D561" s="4" t="s">
        <v>2010</v>
      </c>
      <c r="E561" s="4" t="s">
        <v>15</v>
      </c>
      <c r="F561" s="4" t="s">
        <v>16</v>
      </c>
      <c r="G561" s="4">
        <v>1</v>
      </c>
      <c r="H561" s="5">
        <v>5.83</v>
      </c>
      <c r="J561" s="3">
        <v>0</v>
      </c>
      <c r="K561" s="6">
        <f t="shared" si="274"/>
        <v>0</v>
      </c>
      <c r="L561" s="6">
        <f t="shared" si="275"/>
        <v>5.83</v>
      </c>
    </row>
    <row r="562" spans="1:12" x14ac:dyDescent="0.2">
      <c r="A562" s="4" t="s">
        <v>154</v>
      </c>
      <c r="B562" s="7" t="s">
        <v>1288</v>
      </c>
      <c r="C562" s="4">
        <v>24305808</v>
      </c>
      <c r="D562" s="4" t="s">
        <v>2011</v>
      </c>
      <c r="E562" s="4" t="s">
        <v>41</v>
      </c>
      <c r="F562" s="4" t="s">
        <v>35</v>
      </c>
      <c r="G562" s="4">
        <v>2</v>
      </c>
      <c r="H562" s="5">
        <v>27.34</v>
      </c>
      <c r="J562" s="3">
        <v>0</v>
      </c>
      <c r="K562" s="6">
        <f t="shared" si="274"/>
        <v>0</v>
      </c>
      <c r="L562" s="6">
        <f t="shared" si="275"/>
        <v>27.34</v>
      </c>
    </row>
    <row r="563" spans="1:12" x14ac:dyDescent="0.2">
      <c r="A563" s="4" t="s">
        <v>154</v>
      </c>
      <c r="B563" s="7" t="s">
        <v>1289</v>
      </c>
      <c r="C563" s="4">
        <v>24305808</v>
      </c>
      <c r="D563" s="4" t="s">
        <v>2011</v>
      </c>
      <c r="E563" s="4" t="s">
        <v>41</v>
      </c>
      <c r="F563" s="4" t="s">
        <v>35</v>
      </c>
      <c r="G563" s="4">
        <v>2</v>
      </c>
      <c r="H563" s="5">
        <v>27.34</v>
      </c>
      <c r="J563" s="3">
        <v>0</v>
      </c>
      <c r="K563" s="6">
        <f t="shared" si="274"/>
        <v>0</v>
      </c>
      <c r="L563" s="6">
        <f t="shared" si="275"/>
        <v>27.34</v>
      </c>
    </row>
    <row r="564" spans="1:12" x14ac:dyDescent="0.2">
      <c r="A564" s="4" t="s">
        <v>154</v>
      </c>
      <c r="B564" s="7" t="s">
        <v>416</v>
      </c>
      <c r="C564" s="4">
        <v>13248675</v>
      </c>
      <c r="D564" s="4" t="s">
        <v>2012</v>
      </c>
      <c r="E564" s="4" t="s">
        <v>21</v>
      </c>
      <c r="F564" s="4" t="s">
        <v>22</v>
      </c>
      <c r="G564" s="4">
        <v>3</v>
      </c>
      <c r="H564" s="5">
        <v>0</v>
      </c>
      <c r="I564" s="5">
        <f>H564</f>
        <v>0</v>
      </c>
      <c r="J564" s="3">
        <v>-199301.30799999999</v>
      </c>
      <c r="K564" s="6">
        <f t="shared" si="274"/>
        <v>-199301.30799999999</v>
      </c>
      <c r="L564" s="6">
        <f t="shared" si="275"/>
        <v>-199301.30799999999</v>
      </c>
    </row>
    <row r="565" spans="1:12" x14ac:dyDescent="0.2">
      <c r="A565" s="4" t="s">
        <v>154</v>
      </c>
      <c r="B565" s="7" t="s">
        <v>415</v>
      </c>
      <c r="C565" s="4">
        <v>13248675</v>
      </c>
      <c r="D565" s="4" t="s">
        <v>2012</v>
      </c>
      <c r="E565" s="4" t="s">
        <v>21</v>
      </c>
      <c r="F565" s="4" t="s">
        <v>22</v>
      </c>
      <c r="G565" s="4">
        <v>3</v>
      </c>
      <c r="H565" s="5">
        <v>0</v>
      </c>
      <c r="I565" s="5">
        <f>H565</f>
        <v>0</v>
      </c>
      <c r="J565" s="3">
        <v>-87143.451000000001</v>
      </c>
      <c r="K565" s="6">
        <f t="shared" si="274"/>
        <v>-87143.451000000001</v>
      </c>
      <c r="L565" s="6">
        <f t="shared" si="275"/>
        <v>-87143.451000000001</v>
      </c>
    </row>
    <row r="566" spans="1:12" x14ac:dyDescent="0.2">
      <c r="A566" s="4" t="s">
        <v>154</v>
      </c>
      <c r="B566" s="7" t="s">
        <v>417</v>
      </c>
      <c r="C566" s="4">
        <v>13248675</v>
      </c>
      <c r="D566" s="4" t="s">
        <v>2012</v>
      </c>
      <c r="E566" s="4" t="s">
        <v>21</v>
      </c>
      <c r="F566" s="4" t="s">
        <v>22</v>
      </c>
      <c r="G566" s="4">
        <v>3</v>
      </c>
      <c r="H566" s="5">
        <v>0</v>
      </c>
      <c r="I566" s="5">
        <f>H566</f>
        <v>0</v>
      </c>
      <c r="J566" s="3">
        <v>-86383.523000000001</v>
      </c>
      <c r="K566" s="6">
        <f t="shared" si="274"/>
        <v>-86383.523000000001</v>
      </c>
      <c r="L566" s="6">
        <f t="shared" si="275"/>
        <v>-86383.523000000001</v>
      </c>
    </row>
    <row r="567" spans="1:12" x14ac:dyDescent="0.2">
      <c r="A567" s="4" t="s">
        <v>154</v>
      </c>
      <c r="B567" s="7" t="s">
        <v>418</v>
      </c>
      <c r="C567" s="4">
        <v>10006226</v>
      </c>
      <c r="D567" s="4" t="s">
        <v>2013</v>
      </c>
      <c r="E567" s="4" t="s">
        <v>21</v>
      </c>
      <c r="F567" s="4" t="s">
        <v>22</v>
      </c>
      <c r="G567" s="4">
        <v>3</v>
      </c>
      <c r="H567" s="5">
        <v>0</v>
      </c>
      <c r="I567" s="5">
        <f>H567</f>
        <v>0</v>
      </c>
      <c r="J567" s="3">
        <v>-31982.136999999999</v>
      </c>
      <c r="K567" s="6">
        <f t="shared" si="274"/>
        <v>-31982.136999999999</v>
      </c>
      <c r="L567" s="6">
        <f t="shared" si="275"/>
        <v>-31982.136999999999</v>
      </c>
    </row>
    <row r="568" spans="1:12" x14ac:dyDescent="0.2">
      <c r="A568" s="4" t="s">
        <v>154</v>
      </c>
      <c r="B568" s="7" t="s">
        <v>944</v>
      </c>
      <c r="C568" s="4">
        <v>5860582</v>
      </c>
      <c r="D568" s="4" t="s">
        <v>2014</v>
      </c>
      <c r="E568" s="4" t="s">
        <v>15</v>
      </c>
      <c r="F568" s="4" t="s">
        <v>16</v>
      </c>
      <c r="G568" s="4">
        <v>2</v>
      </c>
      <c r="H568" s="5">
        <v>63.01</v>
      </c>
      <c r="J568" s="3">
        <v>0</v>
      </c>
      <c r="K568" s="6">
        <f t="shared" si="274"/>
        <v>0</v>
      </c>
      <c r="L568" s="6">
        <f t="shared" si="275"/>
        <v>63.01</v>
      </c>
    </row>
    <row r="569" spans="1:12" x14ac:dyDescent="0.2">
      <c r="A569" s="4" t="s">
        <v>154</v>
      </c>
      <c r="B569" s="7" t="s">
        <v>419</v>
      </c>
      <c r="C569" s="4">
        <v>13120222</v>
      </c>
      <c r="D569" s="4" t="s">
        <v>2016</v>
      </c>
      <c r="E569" s="4" t="s">
        <v>15</v>
      </c>
      <c r="F569" s="4" t="s">
        <v>16</v>
      </c>
      <c r="G569" s="4">
        <v>1</v>
      </c>
      <c r="H569" s="5">
        <v>28.4</v>
      </c>
      <c r="J569" s="3">
        <v>0</v>
      </c>
      <c r="K569" s="6">
        <f t="shared" si="274"/>
        <v>0</v>
      </c>
      <c r="L569" s="6">
        <f t="shared" si="275"/>
        <v>28.4</v>
      </c>
    </row>
    <row r="570" spans="1:12" x14ac:dyDescent="0.2">
      <c r="A570" s="4" t="s">
        <v>154</v>
      </c>
      <c r="B570" s="7" t="s">
        <v>876</v>
      </c>
      <c r="C570" s="4">
        <v>5343270</v>
      </c>
      <c r="D570" s="4" t="s">
        <v>2017</v>
      </c>
      <c r="E570" s="4" t="s">
        <v>21</v>
      </c>
      <c r="F570" s="4" t="s">
        <v>22</v>
      </c>
      <c r="G570" s="4">
        <v>3</v>
      </c>
      <c r="H570" s="5">
        <v>0</v>
      </c>
      <c r="I570" s="5">
        <f>H570</f>
        <v>0</v>
      </c>
      <c r="J570" s="3">
        <v>-53594.309000000001</v>
      </c>
      <c r="K570" s="6">
        <f t="shared" si="274"/>
        <v>-53594.309000000001</v>
      </c>
      <c r="L570" s="6">
        <f t="shared" si="275"/>
        <v>-53594.309000000001</v>
      </c>
    </row>
    <row r="571" spans="1:12" x14ac:dyDescent="0.2">
      <c r="A571" s="4" t="s">
        <v>154</v>
      </c>
      <c r="B571" s="7" t="s">
        <v>1073</v>
      </c>
      <c r="C571" s="4">
        <v>17954485</v>
      </c>
      <c r="D571" s="4" t="s">
        <v>2018</v>
      </c>
      <c r="E571" s="4" t="s">
        <v>37</v>
      </c>
      <c r="F571" s="4" t="s">
        <v>9</v>
      </c>
      <c r="G571" s="4">
        <v>1</v>
      </c>
      <c r="H571" s="5">
        <v>133.9</v>
      </c>
      <c r="J571" s="3">
        <v>0</v>
      </c>
      <c r="K571" s="6">
        <f t="shared" si="274"/>
        <v>0</v>
      </c>
      <c r="L571" s="6">
        <f t="shared" si="275"/>
        <v>133.9</v>
      </c>
    </row>
    <row r="572" spans="1:12" x14ac:dyDescent="0.2">
      <c r="A572" s="4" t="s">
        <v>154</v>
      </c>
      <c r="B572" s="7" t="s">
        <v>420</v>
      </c>
      <c r="C572" s="4">
        <v>15694641</v>
      </c>
      <c r="D572" s="4" t="s">
        <v>2019</v>
      </c>
      <c r="E572" s="4" t="s">
        <v>36</v>
      </c>
      <c r="F572" s="4" t="s">
        <v>16</v>
      </c>
      <c r="G572" s="4">
        <v>2</v>
      </c>
      <c r="H572" s="5">
        <v>1655.84</v>
      </c>
      <c r="J572" s="3">
        <v>0</v>
      </c>
      <c r="K572" s="6">
        <f t="shared" si="274"/>
        <v>0</v>
      </c>
      <c r="L572" s="6">
        <f t="shared" si="275"/>
        <v>1655.84</v>
      </c>
    </row>
    <row r="573" spans="1:12" x14ac:dyDescent="0.2">
      <c r="A573" s="4" t="s">
        <v>154</v>
      </c>
      <c r="B573" s="7" t="s">
        <v>421</v>
      </c>
      <c r="C573" s="4">
        <v>17162574</v>
      </c>
      <c r="D573" s="4" t="s">
        <v>2020</v>
      </c>
      <c r="E573" s="4" t="s">
        <v>25</v>
      </c>
      <c r="F573" s="4" t="s">
        <v>12</v>
      </c>
      <c r="G573" s="4">
        <v>3</v>
      </c>
      <c r="H573" s="5">
        <v>0</v>
      </c>
      <c r="I573" s="5">
        <f>H573</f>
        <v>0</v>
      </c>
      <c r="J573" s="3">
        <v>-425034.53600000002</v>
      </c>
      <c r="K573" s="6">
        <f t="shared" si="274"/>
        <v>-425034.53600000002</v>
      </c>
      <c r="L573" s="6">
        <f t="shared" si="275"/>
        <v>-425034.53600000002</v>
      </c>
    </row>
    <row r="574" spans="1:12" x14ac:dyDescent="0.2">
      <c r="A574" s="4" t="s">
        <v>154</v>
      </c>
      <c r="B574" s="7" t="s">
        <v>422</v>
      </c>
      <c r="C574" s="4">
        <v>19851765</v>
      </c>
      <c r="D574" s="4" t="s">
        <v>2021</v>
      </c>
      <c r="E574" s="4" t="s">
        <v>21</v>
      </c>
      <c r="F574" s="4" t="s">
        <v>22</v>
      </c>
      <c r="G574" s="4">
        <v>3</v>
      </c>
      <c r="H574" s="5">
        <v>0</v>
      </c>
      <c r="I574" s="5">
        <f>H574</f>
        <v>0</v>
      </c>
      <c r="J574" s="3">
        <v>-308975.03600000002</v>
      </c>
      <c r="K574" s="6">
        <f t="shared" si="274"/>
        <v>-308975.03600000002</v>
      </c>
      <c r="L574" s="6">
        <f t="shared" si="275"/>
        <v>-308975.03600000002</v>
      </c>
    </row>
    <row r="575" spans="1:12" x14ac:dyDescent="0.2">
      <c r="A575" s="4" t="s">
        <v>154</v>
      </c>
      <c r="B575" s="7" t="s">
        <v>2022</v>
      </c>
      <c r="C575" s="4">
        <v>25585509</v>
      </c>
      <c r="D575" s="4" t="s">
        <v>2023</v>
      </c>
      <c r="E575" s="4" t="s">
        <v>25</v>
      </c>
      <c r="F575" s="4" t="s">
        <v>12</v>
      </c>
      <c r="G575" s="4">
        <v>1</v>
      </c>
      <c r="H575" s="5">
        <v>19.440000000000001</v>
      </c>
      <c r="J575" s="3">
        <v>0</v>
      </c>
      <c r="K575" s="6">
        <f t="shared" si="274"/>
        <v>0</v>
      </c>
      <c r="L575" s="6">
        <f t="shared" si="275"/>
        <v>19.440000000000001</v>
      </c>
    </row>
    <row r="576" spans="1:12" x14ac:dyDescent="0.2">
      <c r="A576" s="4" t="s">
        <v>154</v>
      </c>
      <c r="B576" s="7" t="s">
        <v>423</v>
      </c>
      <c r="C576" s="4">
        <v>1141730</v>
      </c>
      <c r="D576" s="4" t="s">
        <v>2026</v>
      </c>
      <c r="E576" s="4" t="s">
        <v>31</v>
      </c>
      <c r="F576" s="4" t="s">
        <v>22</v>
      </c>
      <c r="G576" s="4">
        <v>2</v>
      </c>
      <c r="H576" s="5">
        <v>30.68</v>
      </c>
      <c r="J576" s="3">
        <v>0</v>
      </c>
      <c r="K576" s="6">
        <f t="shared" si="274"/>
        <v>0</v>
      </c>
      <c r="L576" s="6">
        <f t="shared" si="275"/>
        <v>30.68</v>
      </c>
    </row>
    <row r="577" spans="1:12" x14ac:dyDescent="0.2">
      <c r="A577" s="4" t="s">
        <v>154</v>
      </c>
      <c r="B577" s="7" t="s">
        <v>424</v>
      </c>
      <c r="C577" s="4">
        <v>5628968</v>
      </c>
      <c r="D577" s="4" t="s">
        <v>2027</v>
      </c>
      <c r="E577" s="4" t="s">
        <v>75</v>
      </c>
      <c r="F577" s="4" t="s">
        <v>35</v>
      </c>
      <c r="G577" s="4">
        <v>2</v>
      </c>
      <c r="H577" s="5">
        <v>-2443.89</v>
      </c>
      <c r="J577" s="3">
        <v>0</v>
      </c>
      <c r="K577" s="6">
        <f t="shared" si="274"/>
        <v>0</v>
      </c>
      <c r="L577" s="6">
        <f t="shared" si="275"/>
        <v>-2443.89</v>
      </c>
    </row>
    <row r="578" spans="1:12" x14ac:dyDescent="0.2">
      <c r="A578" s="4" t="s">
        <v>154</v>
      </c>
      <c r="B578" s="7" t="s">
        <v>2028</v>
      </c>
      <c r="C578" s="4">
        <v>17788357</v>
      </c>
      <c r="D578" s="4" t="s">
        <v>2029</v>
      </c>
      <c r="E578" s="4" t="s">
        <v>17</v>
      </c>
      <c r="F578" s="4" t="s">
        <v>18</v>
      </c>
      <c r="G578" s="4">
        <v>1</v>
      </c>
      <c r="H578" s="5">
        <v>43.24</v>
      </c>
      <c r="J578" s="3">
        <v>0</v>
      </c>
      <c r="K578" s="6">
        <f t="shared" si="274"/>
        <v>0</v>
      </c>
      <c r="L578" s="6">
        <f t="shared" si="275"/>
        <v>43.24</v>
      </c>
    </row>
    <row r="579" spans="1:12" x14ac:dyDescent="0.2">
      <c r="A579" s="4" t="s">
        <v>154</v>
      </c>
      <c r="B579" s="7" t="s">
        <v>3011</v>
      </c>
      <c r="C579" s="4">
        <v>3838941</v>
      </c>
      <c r="D579" s="4" t="s">
        <v>3010</v>
      </c>
      <c r="E579" s="4" t="s">
        <v>23</v>
      </c>
      <c r="F579" s="4" t="s">
        <v>9</v>
      </c>
      <c r="G579" s="4">
        <v>1</v>
      </c>
      <c r="H579" s="5">
        <v>6.15</v>
      </c>
      <c r="J579" s="3">
        <v>0</v>
      </c>
      <c r="K579" s="6">
        <f t="shared" si="274"/>
        <v>0</v>
      </c>
      <c r="L579" s="6">
        <f t="shared" si="275"/>
        <v>6.15</v>
      </c>
    </row>
    <row r="580" spans="1:12" x14ac:dyDescent="0.2">
      <c r="A580" s="4" t="s">
        <v>154</v>
      </c>
      <c r="B580" s="7" t="s">
        <v>426</v>
      </c>
      <c r="C580" s="4">
        <v>18468173</v>
      </c>
      <c r="D580" s="4" t="s">
        <v>2030</v>
      </c>
      <c r="E580" s="4" t="s">
        <v>28</v>
      </c>
      <c r="F580" s="4" t="s">
        <v>16</v>
      </c>
      <c r="G580" s="4">
        <v>2</v>
      </c>
      <c r="H580" s="5">
        <v>228.59</v>
      </c>
      <c r="J580" s="3">
        <v>0</v>
      </c>
      <c r="K580" s="6">
        <f t="shared" si="274"/>
        <v>0</v>
      </c>
      <c r="L580" s="6">
        <f t="shared" si="275"/>
        <v>228.59</v>
      </c>
    </row>
    <row r="581" spans="1:12" x14ac:dyDescent="0.2">
      <c r="A581" s="4" t="s">
        <v>154</v>
      </c>
      <c r="B581" s="7" t="s">
        <v>428</v>
      </c>
      <c r="C581" s="4">
        <v>18468173</v>
      </c>
      <c r="D581" s="4" t="s">
        <v>2030</v>
      </c>
      <c r="E581" s="4" t="s">
        <v>28</v>
      </c>
      <c r="F581" s="4" t="s">
        <v>16</v>
      </c>
      <c r="G581" s="4">
        <v>2</v>
      </c>
      <c r="H581" s="5">
        <v>223.25</v>
      </c>
      <c r="J581" s="3">
        <v>0</v>
      </c>
      <c r="K581" s="6">
        <f t="shared" si="274"/>
        <v>0</v>
      </c>
      <c r="L581" s="6">
        <f t="shared" si="275"/>
        <v>223.25</v>
      </c>
    </row>
    <row r="582" spans="1:12" x14ac:dyDescent="0.2">
      <c r="A582" s="4" t="s">
        <v>154</v>
      </c>
      <c r="B582" s="7" t="s">
        <v>425</v>
      </c>
      <c r="C582" s="4">
        <v>18468173</v>
      </c>
      <c r="D582" s="4" t="s">
        <v>2030</v>
      </c>
      <c r="E582" s="4" t="s">
        <v>28</v>
      </c>
      <c r="F582" s="4" t="s">
        <v>16</v>
      </c>
      <c r="G582" s="4">
        <v>2</v>
      </c>
      <c r="H582" s="5">
        <v>223.24</v>
      </c>
      <c r="J582" s="3">
        <v>0</v>
      </c>
      <c r="K582" s="6">
        <f t="shared" si="274"/>
        <v>0</v>
      </c>
      <c r="L582" s="6">
        <f t="shared" si="275"/>
        <v>223.24</v>
      </c>
    </row>
    <row r="583" spans="1:12" x14ac:dyDescent="0.2">
      <c r="A583" s="4" t="s">
        <v>154</v>
      </c>
      <c r="B583" s="7" t="s">
        <v>427</v>
      </c>
      <c r="C583" s="4">
        <v>18468173</v>
      </c>
      <c r="D583" s="4" t="s">
        <v>2030</v>
      </c>
      <c r="E583" s="4" t="s">
        <v>28</v>
      </c>
      <c r="F583" s="4" t="s">
        <v>16</v>
      </c>
      <c r="G583" s="4">
        <v>2</v>
      </c>
      <c r="H583" s="5">
        <v>228.68</v>
      </c>
      <c r="J583" s="3">
        <v>0</v>
      </c>
      <c r="K583" s="6">
        <f t="shared" si="274"/>
        <v>0</v>
      </c>
      <c r="L583" s="6">
        <f t="shared" si="275"/>
        <v>228.68</v>
      </c>
    </row>
    <row r="584" spans="1:12" x14ac:dyDescent="0.2">
      <c r="A584" s="4" t="s">
        <v>154</v>
      </c>
      <c r="B584" s="7" t="s">
        <v>1074</v>
      </c>
      <c r="C584" s="4">
        <v>26655676</v>
      </c>
      <c r="D584" s="4" t="s">
        <v>2031</v>
      </c>
      <c r="E584" s="4" t="s">
        <v>15</v>
      </c>
      <c r="F584" s="4" t="s">
        <v>16</v>
      </c>
      <c r="G584" s="4">
        <v>1</v>
      </c>
      <c r="H584" s="5">
        <v>8.3800000000000008</v>
      </c>
      <c r="J584" s="3">
        <v>0</v>
      </c>
      <c r="K584" s="6">
        <f t="shared" si="274"/>
        <v>0</v>
      </c>
      <c r="L584" s="6">
        <f t="shared" si="275"/>
        <v>8.3800000000000008</v>
      </c>
    </row>
    <row r="585" spans="1:12" x14ac:dyDescent="0.2">
      <c r="A585" s="4" t="s">
        <v>154</v>
      </c>
      <c r="B585" s="7" t="s">
        <v>2852</v>
      </c>
      <c r="C585" s="4">
        <v>16891826</v>
      </c>
      <c r="D585" s="4" t="s">
        <v>2853</v>
      </c>
      <c r="E585" s="4" t="s">
        <v>21</v>
      </c>
      <c r="F585" s="4" t="s">
        <v>22</v>
      </c>
      <c r="G585" s="4">
        <v>3</v>
      </c>
      <c r="H585" s="5">
        <v>0</v>
      </c>
      <c r="I585" s="5">
        <f>H585</f>
        <v>0</v>
      </c>
      <c r="J585" s="3">
        <v>-658.35</v>
      </c>
      <c r="K585" s="6">
        <f t="shared" si="274"/>
        <v>-658.35</v>
      </c>
      <c r="L585" s="6">
        <f t="shared" si="275"/>
        <v>-658.35</v>
      </c>
    </row>
    <row r="586" spans="1:12" x14ac:dyDescent="0.2">
      <c r="A586" s="4" t="s">
        <v>154</v>
      </c>
      <c r="B586" s="7" t="s">
        <v>2032</v>
      </c>
      <c r="C586" s="4">
        <v>23572419</v>
      </c>
      <c r="D586" s="4" t="s">
        <v>2033</v>
      </c>
      <c r="E586" s="4" t="s">
        <v>15</v>
      </c>
      <c r="F586" s="4" t="s">
        <v>16</v>
      </c>
      <c r="G586" s="4">
        <v>2</v>
      </c>
      <c r="H586" s="5">
        <v>17.149999999999999</v>
      </c>
      <c r="J586" s="3">
        <v>0</v>
      </c>
      <c r="K586" s="6">
        <f t="shared" si="274"/>
        <v>0</v>
      </c>
      <c r="L586" s="6">
        <f t="shared" si="275"/>
        <v>17.149999999999999</v>
      </c>
    </row>
    <row r="587" spans="1:12" x14ac:dyDescent="0.2">
      <c r="A587" s="4" t="s">
        <v>154</v>
      </c>
      <c r="B587" s="7" t="s">
        <v>430</v>
      </c>
      <c r="C587" s="4">
        <v>21263796</v>
      </c>
      <c r="D587" s="4" t="s">
        <v>2034</v>
      </c>
      <c r="E587" s="4" t="s">
        <v>15</v>
      </c>
      <c r="F587" s="4" t="s">
        <v>16</v>
      </c>
      <c r="G587" s="4">
        <v>3</v>
      </c>
      <c r="H587" s="5">
        <v>0</v>
      </c>
      <c r="I587" s="5">
        <f>H587</f>
        <v>0</v>
      </c>
      <c r="J587" s="3">
        <v>-1107125.4920000001</v>
      </c>
      <c r="K587" s="6">
        <f t="shared" si="274"/>
        <v>-1107125.4920000001</v>
      </c>
      <c r="L587" s="6">
        <f t="shared" si="275"/>
        <v>-1107125.4920000001</v>
      </c>
    </row>
    <row r="588" spans="1:12" x14ac:dyDescent="0.2">
      <c r="A588" s="4" t="s">
        <v>154</v>
      </c>
      <c r="B588" s="7" t="s">
        <v>429</v>
      </c>
      <c r="C588" s="4">
        <v>21263796</v>
      </c>
      <c r="D588" s="4" t="s">
        <v>2034</v>
      </c>
      <c r="E588" s="4" t="s">
        <v>15</v>
      </c>
      <c r="F588" s="4" t="s">
        <v>16</v>
      </c>
      <c r="G588" s="4">
        <v>3</v>
      </c>
      <c r="H588" s="5">
        <v>0</v>
      </c>
      <c r="I588" s="5">
        <f>H588</f>
        <v>0</v>
      </c>
      <c r="J588" s="3">
        <v>-166703.171</v>
      </c>
      <c r="K588" s="6">
        <f t="shared" ref="K588:K600" si="276">+I588+J588</f>
        <v>-166703.171</v>
      </c>
      <c r="L588" s="6">
        <f t="shared" ref="L588:L600" si="277">H588+J588</f>
        <v>-166703.171</v>
      </c>
    </row>
    <row r="589" spans="1:12" x14ac:dyDescent="0.2">
      <c r="A589" s="4" t="s">
        <v>154</v>
      </c>
      <c r="B589" s="7" t="s">
        <v>431</v>
      </c>
      <c r="C589" s="4">
        <v>18795356</v>
      </c>
      <c r="D589" s="4" t="s">
        <v>2036</v>
      </c>
      <c r="E589" s="4" t="s">
        <v>28</v>
      </c>
      <c r="F589" s="4" t="s">
        <v>16</v>
      </c>
      <c r="G589" s="4">
        <v>1</v>
      </c>
      <c r="H589" s="5">
        <v>3052.76</v>
      </c>
      <c r="J589" s="3">
        <v>0</v>
      </c>
      <c r="K589" s="6">
        <f t="shared" si="276"/>
        <v>0</v>
      </c>
      <c r="L589" s="6">
        <f t="shared" si="277"/>
        <v>3052.76</v>
      </c>
    </row>
    <row r="590" spans="1:12" x14ac:dyDescent="0.2">
      <c r="A590" s="4" t="s">
        <v>154</v>
      </c>
      <c r="B590" s="7" t="s">
        <v>945</v>
      </c>
      <c r="C590" s="4">
        <v>6751552</v>
      </c>
      <c r="D590" s="4" t="s">
        <v>2037</v>
      </c>
      <c r="E590" s="4" t="s">
        <v>38</v>
      </c>
      <c r="F590" s="4" t="s">
        <v>9</v>
      </c>
      <c r="G590" s="4">
        <v>1</v>
      </c>
      <c r="H590" s="5">
        <v>40.950000000000003</v>
      </c>
      <c r="J590" s="3">
        <v>0</v>
      </c>
      <c r="K590" s="6">
        <f t="shared" si="276"/>
        <v>0</v>
      </c>
      <c r="L590" s="6">
        <f t="shared" si="277"/>
        <v>40.950000000000003</v>
      </c>
    </row>
    <row r="591" spans="1:12" x14ac:dyDescent="0.2">
      <c r="A591" s="4" t="s">
        <v>154</v>
      </c>
      <c r="B591" s="7" t="s">
        <v>1075</v>
      </c>
      <c r="C591" s="4">
        <v>6470286</v>
      </c>
      <c r="D591" s="4" t="s">
        <v>2038</v>
      </c>
      <c r="E591" s="4" t="s">
        <v>17</v>
      </c>
      <c r="F591" s="4" t="s">
        <v>18</v>
      </c>
      <c r="G591" s="4">
        <v>1</v>
      </c>
      <c r="H591" s="5">
        <v>73.3</v>
      </c>
      <c r="J591" s="3">
        <v>0</v>
      </c>
      <c r="K591" s="6">
        <f t="shared" si="276"/>
        <v>0</v>
      </c>
      <c r="L591" s="6">
        <f t="shared" si="277"/>
        <v>73.3</v>
      </c>
    </row>
    <row r="592" spans="1:12" x14ac:dyDescent="0.2">
      <c r="A592" s="4" t="s">
        <v>154</v>
      </c>
      <c r="B592" s="7" t="s">
        <v>1290</v>
      </c>
      <c r="C592" s="4">
        <v>24825087</v>
      </c>
      <c r="D592" s="4" t="s">
        <v>2039</v>
      </c>
      <c r="E592" s="4" t="s">
        <v>15</v>
      </c>
      <c r="F592" s="4" t="s">
        <v>16</v>
      </c>
      <c r="G592" s="4">
        <v>1</v>
      </c>
      <c r="H592" s="5">
        <v>31.27</v>
      </c>
      <c r="J592" s="3">
        <v>0</v>
      </c>
      <c r="K592" s="6">
        <f t="shared" si="276"/>
        <v>0</v>
      </c>
      <c r="L592" s="6">
        <f t="shared" si="277"/>
        <v>31.27</v>
      </c>
    </row>
    <row r="593" spans="1:12" x14ac:dyDescent="0.2">
      <c r="A593" s="4" t="s">
        <v>154</v>
      </c>
      <c r="B593" s="7" t="s">
        <v>946</v>
      </c>
      <c r="C593" s="4">
        <v>6095792</v>
      </c>
      <c r="D593" s="4" t="s">
        <v>2042</v>
      </c>
      <c r="E593" s="4" t="s">
        <v>44</v>
      </c>
      <c r="F593" s="4" t="s">
        <v>7</v>
      </c>
      <c r="G593" s="4">
        <v>1</v>
      </c>
      <c r="H593" s="5">
        <v>90</v>
      </c>
      <c r="J593" s="3">
        <v>0</v>
      </c>
      <c r="K593" s="6">
        <f t="shared" si="276"/>
        <v>0</v>
      </c>
      <c r="L593" s="6">
        <f t="shared" si="277"/>
        <v>90</v>
      </c>
    </row>
    <row r="594" spans="1:12" x14ac:dyDescent="0.2">
      <c r="A594" s="4" t="s">
        <v>154</v>
      </c>
      <c r="B594" s="7" t="s">
        <v>1291</v>
      </c>
      <c r="C594" s="4">
        <v>9502377</v>
      </c>
      <c r="D594" s="4" t="s">
        <v>2043</v>
      </c>
      <c r="E594" s="4" t="s">
        <v>26</v>
      </c>
      <c r="F594" s="4" t="s">
        <v>9</v>
      </c>
      <c r="G594" s="4">
        <v>1</v>
      </c>
      <c r="H594" s="5">
        <v>50.85</v>
      </c>
      <c r="J594" s="3">
        <v>0</v>
      </c>
      <c r="K594" s="6">
        <f t="shared" si="276"/>
        <v>0</v>
      </c>
      <c r="L594" s="6">
        <f t="shared" si="277"/>
        <v>50.85</v>
      </c>
    </row>
    <row r="595" spans="1:12" x14ac:dyDescent="0.2">
      <c r="A595" s="4" t="s">
        <v>154</v>
      </c>
      <c r="B595" s="7" t="s">
        <v>432</v>
      </c>
      <c r="C595" s="4">
        <v>11656828</v>
      </c>
      <c r="D595" s="4" t="s">
        <v>2044</v>
      </c>
      <c r="E595" s="4" t="s">
        <v>13</v>
      </c>
      <c r="F595" s="4" t="s">
        <v>14</v>
      </c>
      <c r="G595" s="4">
        <v>3</v>
      </c>
      <c r="H595" s="5">
        <v>0</v>
      </c>
      <c r="I595" s="5">
        <f>H595</f>
        <v>0</v>
      </c>
      <c r="J595" s="3">
        <v>-77292.936000000002</v>
      </c>
      <c r="K595" s="6">
        <f t="shared" si="276"/>
        <v>-77292.936000000002</v>
      </c>
      <c r="L595" s="6">
        <f t="shared" si="277"/>
        <v>-77292.936000000002</v>
      </c>
    </row>
    <row r="596" spans="1:12" x14ac:dyDescent="0.2">
      <c r="A596" s="4" t="s">
        <v>154</v>
      </c>
      <c r="B596" s="7" t="s">
        <v>1292</v>
      </c>
      <c r="C596" s="4">
        <v>7907762</v>
      </c>
      <c r="D596" s="4" t="s">
        <v>2045</v>
      </c>
      <c r="E596" s="4" t="s">
        <v>38</v>
      </c>
      <c r="F596" s="4" t="s">
        <v>9</v>
      </c>
      <c r="G596" s="4">
        <v>1</v>
      </c>
      <c r="H596" s="5">
        <v>24.29</v>
      </c>
      <c r="J596" s="3">
        <v>0</v>
      </c>
      <c r="K596" s="6">
        <f t="shared" si="276"/>
        <v>0</v>
      </c>
      <c r="L596" s="6">
        <f t="shared" si="277"/>
        <v>24.29</v>
      </c>
    </row>
    <row r="597" spans="1:12" x14ac:dyDescent="0.2">
      <c r="A597" s="4" t="s">
        <v>154</v>
      </c>
      <c r="B597" s="7" t="s">
        <v>1076</v>
      </c>
      <c r="C597" s="4">
        <v>14475396</v>
      </c>
      <c r="D597" s="4" t="s">
        <v>2047</v>
      </c>
      <c r="E597" s="4" t="s">
        <v>38</v>
      </c>
      <c r="F597" s="4" t="s">
        <v>9</v>
      </c>
      <c r="G597" s="4">
        <v>1</v>
      </c>
      <c r="H597" s="5">
        <v>-7.24</v>
      </c>
      <c r="J597" s="3">
        <v>0</v>
      </c>
      <c r="K597" s="6">
        <f t="shared" si="276"/>
        <v>0</v>
      </c>
      <c r="L597" s="6">
        <f t="shared" si="277"/>
        <v>-7.24</v>
      </c>
    </row>
    <row r="598" spans="1:12" x14ac:dyDescent="0.2">
      <c r="A598" s="4" t="s">
        <v>154</v>
      </c>
      <c r="B598" s="7" t="s">
        <v>1077</v>
      </c>
      <c r="C598" s="4">
        <v>14475396</v>
      </c>
      <c r="D598" s="4" t="s">
        <v>2047</v>
      </c>
      <c r="E598" s="4" t="s">
        <v>38</v>
      </c>
      <c r="F598" s="4" t="s">
        <v>9</v>
      </c>
      <c r="G598" s="4">
        <v>1</v>
      </c>
      <c r="H598" s="5">
        <v>-5.96</v>
      </c>
      <c r="J598" s="3">
        <v>0</v>
      </c>
      <c r="K598" s="6">
        <f t="shared" si="276"/>
        <v>0</v>
      </c>
      <c r="L598" s="6">
        <f t="shared" si="277"/>
        <v>-5.96</v>
      </c>
    </row>
    <row r="599" spans="1:12" x14ac:dyDescent="0.2">
      <c r="A599" s="4" t="s">
        <v>154</v>
      </c>
      <c r="B599" s="7" t="s">
        <v>433</v>
      </c>
      <c r="C599" s="4">
        <v>13396735</v>
      </c>
      <c r="D599" s="4" t="s">
        <v>2048</v>
      </c>
      <c r="E599" s="4" t="s">
        <v>44</v>
      </c>
      <c r="F599" s="4" t="s">
        <v>7</v>
      </c>
      <c r="G599" s="4">
        <v>2</v>
      </c>
      <c r="H599" s="5">
        <v>584.11</v>
      </c>
      <c r="J599" s="3">
        <v>0</v>
      </c>
      <c r="K599" s="6">
        <f t="shared" si="276"/>
        <v>0</v>
      </c>
      <c r="L599" s="6">
        <f t="shared" si="277"/>
        <v>584.11</v>
      </c>
    </row>
    <row r="600" spans="1:12" x14ac:dyDescent="0.2">
      <c r="A600" s="4" t="s">
        <v>154</v>
      </c>
      <c r="B600" s="7" t="s">
        <v>2049</v>
      </c>
      <c r="C600" s="4">
        <v>20050271</v>
      </c>
      <c r="D600" s="4" t="s">
        <v>2050</v>
      </c>
      <c r="E600" s="4" t="s">
        <v>30</v>
      </c>
      <c r="F600" s="4" t="s">
        <v>18</v>
      </c>
      <c r="G600" s="4">
        <v>2</v>
      </c>
      <c r="H600" s="5">
        <v>28.73</v>
      </c>
      <c r="J600" s="3">
        <v>0</v>
      </c>
      <c r="K600" s="6">
        <f t="shared" si="276"/>
        <v>0</v>
      </c>
      <c r="L600" s="6">
        <f t="shared" si="277"/>
        <v>28.73</v>
      </c>
    </row>
    <row r="601" spans="1:12" x14ac:dyDescent="0.2">
      <c r="A601" s="4" t="s">
        <v>154</v>
      </c>
      <c r="B601" s="7" t="s">
        <v>437</v>
      </c>
      <c r="C601" s="4">
        <v>11450889</v>
      </c>
      <c r="D601" s="4" t="s">
        <v>2051</v>
      </c>
      <c r="E601" s="4" t="s">
        <v>38</v>
      </c>
      <c r="F601" s="4" t="s">
        <v>9</v>
      </c>
      <c r="G601" s="4">
        <v>3</v>
      </c>
      <c r="H601" s="5">
        <v>0</v>
      </c>
      <c r="I601" s="5">
        <f t="shared" ref="I601:I606" si="278">H601</f>
        <v>0</v>
      </c>
      <c r="J601" s="3">
        <v>-1405113.7790000001</v>
      </c>
      <c r="K601" s="6">
        <f t="shared" ref="K601:K607" si="279">+I601+J601</f>
        <v>-1405113.7790000001</v>
      </c>
      <c r="L601" s="6">
        <f t="shared" ref="L601:L607" si="280">H601+J601</f>
        <v>-1405113.7790000001</v>
      </c>
    </row>
    <row r="602" spans="1:12" x14ac:dyDescent="0.2">
      <c r="A602" s="4" t="s">
        <v>154</v>
      </c>
      <c r="B602" s="7" t="s">
        <v>436</v>
      </c>
      <c r="C602" s="4">
        <v>11450889</v>
      </c>
      <c r="D602" s="4" t="s">
        <v>2051</v>
      </c>
      <c r="E602" s="4" t="s">
        <v>38</v>
      </c>
      <c r="F602" s="4" t="s">
        <v>9</v>
      </c>
      <c r="G602" s="4">
        <v>3</v>
      </c>
      <c r="H602" s="5">
        <v>0</v>
      </c>
      <c r="I602" s="5">
        <f t="shared" si="278"/>
        <v>0</v>
      </c>
      <c r="J602" s="3">
        <v>-158651.17300000001</v>
      </c>
      <c r="K602" s="6">
        <f t="shared" si="279"/>
        <v>-158651.17300000001</v>
      </c>
      <c r="L602" s="6">
        <f t="shared" si="280"/>
        <v>-158651.17300000001</v>
      </c>
    </row>
    <row r="603" spans="1:12" x14ac:dyDescent="0.2">
      <c r="A603" s="4" t="s">
        <v>154</v>
      </c>
      <c r="B603" s="7" t="s">
        <v>439</v>
      </c>
      <c r="C603" s="4">
        <v>11450889</v>
      </c>
      <c r="D603" s="4" t="s">
        <v>2051</v>
      </c>
      <c r="E603" s="4" t="s">
        <v>38</v>
      </c>
      <c r="F603" s="4" t="s">
        <v>9</v>
      </c>
      <c r="G603" s="4">
        <v>3</v>
      </c>
      <c r="H603" s="5">
        <v>0</v>
      </c>
      <c r="I603" s="5">
        <f t="shared" si="278"/>
        <v>0</v>
      </c>
      <c r="J603" s="3">
        <v>-49672.057999999997</v>
      </c>
      <c r="K603" s="6">
        <f t="shared" si="279"/>
        <v>-49672.057999999997</v>
      </c>
      <c r="L603" s="6">
        <f t="shared" si="280"/>
        <v>-49672.057999999997</v>
      </c>
    </row>
    <row r="604" spans="1:12" x14ac:dyDescent="0.2">
      <c r="A604" s="4" t="s">
        <v>154</v>
      </c>
      <c r="B604" s="7" t="s">
        <v>438</v>
      </c>
      <c r="C604" s="4">
        <v>11450889</v>
      </c>
      <c r="D604" s="4" t="s">
        <v>2051</v>
      </c>
      <c r="E604" s="4" t="s">
        <v>38</v>
      </c>
      <c r="F604" s="4" t="s">
        <v>9</v>
      </c>
      <c r="G604" s="4">
        <v>3</v>
      </c>
      <c r="H604" s="5">
        <v>0</v>
      </c>
      <c r="I604" s="5">
        <f t="shared" si="278"/>
        <v>0</v>
      </c>
      <c r="J604" s="3">
        <v>-341452.30900000001</v>
      </c>
      <c r="K604" s="6">
        <f t="shared" si="279"/>
        <v>-341452.30900000001</v>
      </c>
      <c r="L604" s="6">
        <f t="shared" si="280"/>
        <v>-341452.30900000001</v>
      </c>
    </row>
    <row r="605" spans="1:12" x14ac:dyDescent="0.2">
      <c r="A605" s="4" t="s">
        <v>154</v>
      </c>
      <c r="B605" s="7" t="s">
        <v>435</v>
      </c>
      <c r="C605" s="4">
        <v>11450889</v>
      </c>
      <c r="D605" s="4" t="s">
        <v>2051</v>
      </c>
      <c r="E605" s="4" t="s">
        <v>38</v>
      </c>
      <c r="F605" s="4" t="s">
        <v>9</v>
      </c>
      <c r="G605" s="4">
        <v>3</v>
      </c>
      <c r="H605" s="5">
        <v>0</v>
      </c>
      <c r="I605" s="5">
        <f t="shared" si="278"/>
        <v>0</v>
      </c>
      <c r="J605" s="3">
        <v>-395890.48200000002</v>
      </c>
      <c r="K605" s="6">
        <f t="shared" si="279"/>
        <v>-395890.48200000002</v>
      </c>
      <c r="L605" s="6">
        <f t="shared" si="280"/>
        <v>-395890.48200000002</v>
      </c>
    </row>
    <row r="606" spans="1:12" x14ac:dyDescent="0.2">
      <c r="A606" s="4" t="s">
        <v>154</v>
      </c>
      <c r="B606" s="7" t="s">
        <v>434</v>
      </c>
      <c r="C606" s="4">
        <v>11450889</v>
      </c>
      <c r="D606" s="4" t="s">
        <v>2051</v>
      </c>
      <c r="E606" s="4" t="s">
        <v>38</v>
      </c>
      <c r="F606" s="4" t="s">
        <v>9</v>
      </c>
      <c r="G606" s="4">
        <v>3</v>
      </c>
      <c r="H606" s="5">
        <v>0</v>
      </c>
      <c r="I606" s="5">
        <f t="shared" si="278"/>
        <v>0</v>
      </c>
      <c r="J606" s="3">
        <v>-197501.96799999999</v>
      </c>
      <c r="K606" s="6">
        <f t="shared" si="279"/>
        <v>-197501.96799999999</v>
      </c>
      <c r="L606" s="6">
        <f t="shared" si="280"/>
        <v>-197501.96799999999</v>
      </c>
    </row>
    <row r="607" spans="1:12" x14ac:dyDescent="0.2">
      <c r="A607" s="4" t="s">
        <v>154</v>
      </c>
      <c r="B607" s="7" t="s">
        <v>2854</v>
      </c>
      <c r="C607" s="4">
        <v>23038206</v>
      </c>
      <c r="D607" s="4" t="s">
        <v>2855</v>
      </c>
      <c r="E607" s="4" t="s">
        <v>44</v>
      </c>
      <c r="F607" s="4" t="s">
        <v>7</v>
      </c>
      <c r="G607" s="4">
        <v>2</v>
      </c>
      <c r="H607" s="5">
        <v>43.74</v>
      </c>
      <c r="J607" s="3">
        <v>0</v>
      </c>
      <c r="K607" s="6">
        <f t="shared" si="279"/>
        <v>0</v>
      </c>
      <c r="L607" s="6">
        <f t="shared" si="280"/>
        <v>43.74</v>
      </c>
    </row>
    <row r="608" spans="1:12" x14ac:dyDescent="0.2">
      <c r="A608" s="4" t="s">
        <v>154</v>
      </c>
      <c r="B608" s="7" t="s">
        <v>1079</v>
      </c>
      <c r="C608" s="4">
        <v>19471947</v>
      </c>
      <c r="D608" s="4" t="s">
        <v>2053</v>
      </c>
      <c r="E608" s="4" t="s">
        <v>41</v>
      </c>
      <c r="F608" s="4" t="s">
        <v>35</v>
      </c>
      <c r="G608" s="4">
        <v>1</v>
      </c>
      <c r="H608" s="5">
        <v>11.55</v>
      </c>
      <c r="J608" s="3">
        <v>0</v>
      </c>
      <c r="K608" s="6">
        <f t="shared" ref="K608:K630" si="281">+I608+J608</f>
        <v>0</v>
      </c>
      <c r="L608" s="6">
        <f t="shared" ref="L608:L630" si="282">H608+J608</f>
        <v>11.55</v>
      </c>
    </row>
    <row r="609" spans="1:12" x14ac:dyDescent="0.2">
      <c r="A609" s="4" t="s">
        <v>154</v>
      </c>
      <c r="B609" s="7" t="s">
        <v>1078</v>
      </c>
      <c r="C609" s="4">
        <v>19471947</v>
      </c>
      <c r="D609" s="4" t="s">
        <v>2053</v>
      </c>
      <c r="E609" s="4" t="s">
        <v>41</v>
      </c>
      <c r="F609" s="4" t="s">
        <v>35</v>
      </c>
      <c r="G609" s="4">
        <v>1</v>
      </c>
      <c r="H609" s="5">
        <v>11.55</v>
      </c>
      <c r="J609" s="3">
        <v>0</v>
      </c>
      <c r="K609" s="6">
        <f t="shared" si="281"/>
        <v>0</v>
      </c>
      <c r="L609" s="6">
        <f t="shared" si="282"/>
        <v>11.55</v>
      </c>
    </row>
    <row r="610" spans="1:12" x14ac:dyDescent="0.2">
      <c r="A610" s="4" t="s">
        <v>154</v>
      </c>
      <c r="B610" s="7" t="s">
        <v>440</v>
      </c>
      <c r="C610" s="4">
        <v>15929278</v>
      </c>
      <c r="D610" s="4" t="s">
        <v>2054</v>
      </c>
      <c r="E610" s="4" t="s">
        <v>38</v>
      </c>
      <c r="F610" s="4" t="s">
        <v>9</v>
      </c>
      <c r="G610" s="4">
        <v>3</v>
      </c>
      <c r="H610" s="5">
        <v>0</v>
      </c>
      <c r="I610" s="5">
        <f>H610</f>
        <v>0</v>
      </c>
      <c r="J610" s="3">
        <v>-149500.51500000001</v>
      </c>
      <c r="K610" s="6">
        <f t="shared" si="281"/>
        <v>-149500.51500000001</v>
      </c>
      <c r="L610" s="6">
        <f t="shared" si="282"/>
        <v>-149500.51500000001</v>
      </c>
    </row>
    <row r="611" spans="1:12" x14ac:dyDescent="0.2">
      <c r="A611" s="4" t="s">
        <v>154</v>
      </c>
      <c r="B611" s="7" t="s">
        <v>441</v>
      </c>
      <c r="C611" s="4">
        <v>21751641</v>
      </c>
      <c r="D611" s="4" t="s">
        <v>2055</v>
      </c>
      <c r="E611" s="4" t="s">
        <v>44</v>
      </c>
      <c r="F611" s="4" t="s">
        <v>7</v>
      </c>
      <c r="G611" s="4">
        <v>2</v>
      </c>
      <c r="H611" s="5">
        <v>26484.57</v>
      </c>
      <c r="J611" s="3">
        <v>0</v>
      </c>
      <c r="K611" s="6">
        <f t="shared" si="281"/>
        <v>0</v>
      </c>
      <c r="L611" s="6">
        <f t="shared" si="282"/>
        <v>26484.57</v>
      </c>
    </row>
    <row r="612" spans="1:12" x14ac:dyDescent="0.2">
      <c r="A612" s="4" t="s">
        <v>154</v>
      </c>
      <c r="B612" s="7" t="s">
        <v>1293</v>
      </c>
      <c r="C612" s="4">
        <v>19534448</v>
      </c>
      <c r="D612" s="4" t="s">
        <v>2056</v>
      </c>
      <c r="E612" s="4" t="s">
        <v>6</v>
      </c>
      <c r="F612" s="4" t="s">
        <v>7</v>
      </c>
      <c r="G612" s="4">
        <v>1</v>
      </c>
      <c r="H612" s="5">
        <v>60.55</v>
      </c>
      <c r="J612" s="3">
        <v>0</v>
      </c>
      <c r="K612" s="6">
        <f t="shared" si="281"/>
        <v>0</v>
      </c>
      <c r="L612" s="6">
        <f t="shared" si="282"/>
        <v>60.55</v>
      </c>
    </row>
    <row r="613" spans="1:12" x14ac:dyDescent="0.2">
      <c r="A613" s="4" t="s">
        <v>154</v>
      </c>
      <c r="B613" s="7" t="s">
        <v>1294</v>
      </c>
      <c r="C613" s="4">
        <v>15321588</v>
      </c>
      <c r="D613" s="4" t="s">
        <v>2057</v>
      </c>
      <c r="E613" s="4" t="s">
        <v>6</v>
      </c>
      <c r="F613" s="4" t="s">
        <v>7</v>
      </c>
      <c r="G613" s="4">
        <v>1</v>
      </c>
      <c r="H613" s="5">
        <v>50.85</v>
      </c>
      <c r="J613" s="3">
        <v>0</v>
      </c>
      <c r="K613" s="6">
        <f t="shared" si="281"/>
        <v>0</v>
      </c>
      <c r="L613" s="6">
        <f t="shared" si="282"/>
        <v>50.85</v>
      </c>
    </row>
    <row r="614" spans="1:12" x14ac:dyDescent="0.2">
      <c r="A614" s="4" t="s">
        <v>154</v>
      </c>
      <c r="B614" s="7" t="s">
        <v>2857</v>
      </c>
      <c r="C614" s="4">
        <v>6286541</v>
      </c>
      <c r="D614" s="4" t="s">
        <v>2058</v>
      </c>
      <c r="E614" s="4" t="s">
        <v>75</v>
      </c>
      <c r="F614" s="4" t="s">
        <v>35</v>
      </c>
      <c r="G614" s="4">
        <v>1</v>
      </c>
      <c r="H614" s="5">
        <v>35.020000000000003</v>
      </c>
      <c r="J614" s="3">
        <v>0</v>
      </c>
      <c r="K614" s="6">
        <f t="shared" si="281"/>
        <v>0</v>
      </c>
      <c r="L614" s="6">
        <f t="shared" si="282"/>
        <v>35.020000000000003</v>
      </c>
    </row>
    <row r="615" spans="1:12" x14ac:dyDescent="0.2">
      <c r="A615" s="4" t="s">
        <v>154</v>
      </c>
      <c r="B615" s="7" t="s">
        <v>2856</v>
      </c>
      <c r="C615" s="4">
        <v>6286541</v>
      </c>
      <c r="D615" s="4" t="s">
        <v>2058</v>
      </c>
      <c r="E615" s="4" t="s">
        <v>75</v>
      </c>
      <c r="F615" s="4" t="s">
        <v>35</v>
      </c>
      <c r="G615" s="4">
        <v>1</v>
      </c>
      <c r="H615" s="5">
        <v>21.08</v>
      </c>
      <c r="J615" s="3">
        <v>0</v>
      </c>
      <c r="K615" s="6">
        <f t="shared" si="281"/>
        <v>0</v>
      </c>
      <c r="L615" s="6">
        <f t="shared" si="282"/>
        <v>21.08</v>
      </c>
    </row>
    <row r="616" spans="1:12" x14ac:dyDescent="0.2">
      <c r="A616" s="4" t="s">
        <v>154</v>
      </c>
      <c r="B616" s="7" t="s">
        <v>442</v>
      </c>
      <c r="C616" s="4">
        <v>5619016</v>
      </c>
      <c r="D616" s="4" t="s">
        <v>2060</v>
      </c>
      <c r="E616" s="4" t="s">
        <v>33</v>
      </c>
      <c r="F616" s="4" t="s">
        <v>12</v>
      </c>
      <c r="G616" s="4">
        <v>3</v>
      </c>
      <c r="H616" s="5">
        <v>0</v>
      </c>
      <c r="I616" s="5">
        <f>H616</f>
        <v>0</v>
      </c>
      <c r="J616" s="3">
        <v>-411431.511</v>
      </c>
      <c r="K616" s="6">
        <f t="shared" si="281"/>
        <v>-411431.511</v>
      </c>
      <c r="L616" s="6">
        <f t="shared" si="282"/>
        <v>-411431.511</v>
      </c>
    </row>
    <row r="617" spans="1:12" x14ac:dyDescent="0.2">
      <c r="A617" s="4" t="s">
        <v>154</v>
      </c>
      <c r="B617" s="7" t="s">
        <v>3013</v>
      </c>
      <c r="C617" s="4">
        <v>13067504</v>
      </c>
      <c r="D617" s="4" t="s">
        <v>3012</v>
      </c>
      <c r="E617" s="4" t="s">
        <v>25</v>
      </c>
      <c r="F617" s="4" t="s">
        <v>12</v>
      </c>
      <c r="G617" s="4">
        <v>1</v>
      </c>
      <c r="H617" s="5">
        <v>12.3</v>
      </c>
      <c r="J617" s="3">
        <v>0</v>
      </c>
      <c r="K617" s="6">
        <f t="shared" si="281"/>
        <v>0</v>
      </c>
      <c r="L617" s="6">
        <f t="shared" si="282"/>
        <v>12.3</v>
      </c>
    </row>
    <row r="618" spans="1:12" x14ac:dyDescent="0.2">
      <c r="A618" s="4" t="s">
        <v>154</v>
      </c>
      <c r="B618" s="7" t="s">
        <v>1080</v>
      </c>
      <c r="C618" s="4">
        <v>6206884</v>
      </c>
      <c r="D618" s="4" t="s">
        <v>2061</v>
      </c>
      <c r="E618" s="4" t="s">
        <v>25</v>
      </c>
      <c r="F618" s="4" t="s">
        <v>12</v>
      </c>
      <c r="G618" s="4">
        <v>1</v>
      </c>
      <c r="H618" s="5">
        <v>75.31</v>
      </c>
      <c r="J618" s="3">
        <v>0</v>
      </c>
      <c r="K618" s="6">
        <f t="shared" si="281"/>
        <v>0</v>
      </c>
      <c r="L618" s="6">
        <f t="shared" si="282"/>
        <v>75.31</v>
      </c>
    </row>
    <row r="619" spans="1:12" x14ac:dyDescent="0.2">
      <c r="A619" s="4" t="s">
        <v>154</v>
      </c>
      <c r="B619" s="7" t="s">
        <v>2858</v>
      </c>
      <c r="C619" s="4">
        <v>25446477</v>
      </c>
      <c r="D619" s="4" t="s">
        <v>2859</v>
      </c>
      <c r="E619" s="4" t="s">
        <v>30</v>
      </c>
      <c r="F619" s="4" t="s">
        <v>18</v>
      </c>
      <c r="G619" s="4">
        <v>2</v>
      </c>
      <c r="H619" s="5">
        <v>21.65</v>
      </c>
      <c r="J619" s="3">
        <v>0</v>
      </c>
      <c r="K619" s="6">
        <f t="shared" si="281"/>
        <v>0</v>
      </c>
      <c r="L619" s="6">
        <f t="shared" si="282"/>
        <v>21.65</v>
      </c>
    </row>
    <row r="620" spans="1:12" x14ac:dyDescent="0.2">
      <c r="A620" s="4" t="s">
        <v>154</v>
      </c>
      <c r="B620" s="7" t="s">
        <v>3014</v>
      </c>
      <c r="C620" s="4">
        <v>24266766</v>
      </c>
      <c r="D620" s="4" t="s">
        <v>3015</v>
      </c>
      <c r="E620" s="4" t="s">
        <v>23</v>
      </c>
      <c r="F620" s="4" t="s">
        <v>9</v>
      </c>
      <c r="G620" s="4">
        <v>1</v>
      </c>
      <c r="H620" s="5">
        <v>7.38</v>
      </c>
      <c r="J620" s="3">
        <v>0</v>
      </c>
      <c r="K620" s="6">
        <f t="shared" si="281"/>
        <v>0</v>
      </c>
      <c r="L620" s="6">
        <f t="shared" si="282"/>
        <v>7.38</v>
      </c>
    </row>
    <row r="621" spans="1:12" x14ac:dyDescent="0.2">
      <c r="A621" s="4" t="s">
        <v>154</v>
      </c>
      <c r="B621" s="7" t="s">
        <v>2064</v>
      </c>
      <c r="C621" s="4">
        <v>5027985</v>
      </c>
      <c r="D621" s="4" t="s">
        <v>2063</v>
      </c>
      <c r="E621" s="4" t="s">
        <v>10</v>
      </c>
      <c r="F621" s="4" t="s">
        <v>7</v>
      </c>
      <c r="G621" s="4">
        <v>1</v>
      </c>
      <c r="H621" s="5">
        <v>52.78</v>
      </c>
      <c r="J621" s="3">
        <v>0</v>
      </c>
      <c r="K621" s="6">
        <f t="shared" si="281"/>
        <v>0</v>
      </c>
      <c r="L621" s="6">
        <f t="shared" si="282"/>
        <v>52.78</v>
      </c>
    </row>
    <row r="622" spans="1:12" x14ac:dyDescent="0.2">
      <c r="A622" s="4" t="s">
        <v>154</v>
      </c>
      <c r="B622" s="7" t="s">
        <v>1295</v>
      </c>
      <c r="C622" s="4">
        <v>24955487</v>
      </c>
      <c r="D622" s="4" t="s">
        <v>2065</v>
      </c>
      <c r="E622" s="4" t="s">
        <v>41</v>
      </c>
      <c r="F622" s="4" t="s">
        <v>35</v>
      </c>
      <c r="G622" s="4">
        <v>1</v>
      </c>
      <c r="H622" s="5">
        <v>23.54</v>
      </c>
      <c r="J622" s="3">
        <v>0</v>
      </c>
      <c r="K622" s="6">
        <f t="shared" si="281"/>
        <v>0</v>
      </c>
      <c r="L622" s="6">
        <f t="shared" si="282"/>
        <v>23.54</v>
      </c>
    </row>
    <row r="623" spans="1:12" x14ac:dyDescent="0.2">
      <c r="A623" s="4" t="s">
        <v>154</v>
      </c>
      <c r="B623" s="7" t="s">
        <v>947</v>
      </c>
      <c r="C623" s="4">
        <v>24955487</v>
      </c>
      <c r="D623" s="4" t="s">
        <v>2065</v>
      </c>
      <c r="E623" s="4" t="s">
        <v>41</v>
      </c>
      <c r="F623" s="4" t="s">
        <v>35</v>
      </c>
      <c r="G623" s="4">
        <v>1</v>
      </c>
      <c r="H623" s="5">
        <v>40.619999999999997</v>
      </c>
      <c r="J623" s="3">
        <v>0</v>
      </c>
      <c r="K623" s="6">
        <f t="shared" si="281"/>
        <v>0</v>
      </c>
      <c r="L623" s="6">
        <f t="shared" si="282"/>
        <v>40.619999999999997</v>
      </c>
    </row>
    <row r="624" spans="1:12" x14ac:dyDescent="0.2">
      <c r="A624" s="4" t="s">
        <v>154</v>
      </c>
      <c r="B624" s="7" t="s">
        <v>1296</v>
      </c>
      <c r="C624" s="4">
        <v>4071017</v>
      </c>
      <c r="D624" s="4" t="s">
        <v>2067</v>
      </c>
      <c r="E624" s="4" t="s">
        <v>41</v>
      </c>
      <c r="F624" s="4" t="s">
        <v>35</v>
      </c>
      <c r="G624" s="4">
        <v>1</v>
      </c>
      <c r="H624" s="5">
        <v>27.34</v>
      </c>
      <c r="J624" s="3">
        <v>0</v>
      </c>
      <c r="K624" s="6">
        <f t="shared" si="281"/>
        <v>0</v>
      </c>
      <c r="L624" s="6">
        <f t="shared" si="282"/>
        <v>27.34</v>
      </c>
    </row>
    <row r="625" spans="1:12" x14ac:dyDescent="0.2">
      <c r="A625" s="4" t="s">
        <v>154</v>
      </c>
      <c r="B625" s="7" t="s">
        <v>1297</v>
      </c>
      <c r="C625" s="4">
        <v>14161919</v>
      </c>
      <c r="D625" s="4" t="s">
        <v>2069</v>
      </c>
      <c r="E625" s="4" t="s">
        <v>41</v>
      </c>
      <c r="F625" s="4" t="s">
        <v>35</v>
      </c>
      <c r="G625" s="4">
        <v>1</v>
      </c>
      <c r="H625" s="5">
        <v>27.34</v>
      </c>
      <c r="J625" s="3">
        <v>0</v>
      </c>
      <c r="K625" s="6">
        <f t="shared" si="281"/>
        <v>0</v>
      </c>
      <c r="L625" s="6">
        <f t="shared" si="282"/>
        <v>27.34</v>
      </c>
    </row>
    <row r="626" spans="1:12" x14ac:dyDescent="0.2">
      <c r="A626" s="4" t="s">
        <v>154</v>
      </c>
      <c r="B626" s="7" t="s">
        <v>445</v>
      </c>
      <c r="C626" s="4">
        <v>20386800</v>
      </c>
      <c r="D626" s="4" t="s">
        <v>2070</v>
      </c>
      <c r="E626" s="4" t="s">
        <v>11</v>
      </c>
      <c r="F626" s="4" t="s">
        <v>12</v>
      </c>
      <c r="G626" s="4">
        <v>2</v>
      </c>
      <c r="H626" s="5">
        <v>105463.35</v>
      </c>
      <c r="J626" s="3">
        <v>0</v>
      </c>
      <c r="K626" s="6">
        <f t="shared" si="281"/>
        <v>0</v>
      </c>
      <c r="L626" s="6">
        <f t="shared" si="282"/>
        <v>105463.35</v>
      </c>
    </row>
    <row r="627" spans="1:12" x14ac:dyDescent="0.2">
      <c r="A627" s="4" t="s">
        <v>154</v>
      </c>
      <c r="B627" s="7" t="s">
        <v>443</v>
      </c>
      <c r="C627" s="4">
        <v>20386800</v>
      </c>
      <c r="D627" s="4" t="s">
        <v>2070</v>
      </c>
      <c r="E627" s="4" t="s">
        <v>11</v>
      </c>
      <c r="F627" s="4" t="s">
        <v>12</v>
      </c>
      <c r="G627" s="4">
        <v>2</v>
      </c>
      <c r="H627" s="5">
        <v>109198.63</v>
      </c>
      <c r="J627" s="3">
        <v>0</v>
      </c>
      <c r="K627" s="6">
        <f t="shared" si="281"/>
        <v>0</v>
      </c>
      <c r="L627" s="6">
        <f t="shared" si="282"/>
        <v>109198.63</v>
      </c>
    </row>
    <row r="628" spans="1:12" x14ac:dyDescent="0.2">
      <c r="A628" s="4" t="s">
        <v>154</v>
      </c>
      <c r="B628" s="7" t="s">
        <v>444</v>
      </c>
      <c r="C628" s="4">
        <v>20386800</v>
      </c>
      <c r="D628" s="4" t="s">
        <v>2070</v>
      </c>
      <c r="E628" s="4" t="s">
        <v>11</v>
      </c>
      <c r="F628" s="4" t="s">
        <v>12</v>
      </c>
      <c r="G628" s="4">
        <v>2</v>
      </c>
      <c r="H628" s="5">
        <v>99746.46</v>
      </c>
      <c r="J628" s="3">
        <v>0</v>
      </c>
      <c r="K628" s="6">
        <f t="shared" si="281"/>
        <v>0</v>
      </c>
      <c r="L628" s="6">
        <f t="shared" si="282"/>
        <v>99746.46</v>
      </c>
    </row>
    <row r="629" spans="1:12" x14ac:dyDescent="0.2">
      <c r="A629" s="4" t="s">
        <v>154</v>
      </c>
      <c r="B629" s="7" t="s">
        <v>446</v>
      </c>
      <c r="C629" s="4">
        <v>20088685</v>
      </c>
      <c r="D629" s="4" t="s">
        <v>2071</v>
      </c>
      <c r="E629" s="4" t="s">
        <v>23</v>
      </c>
      <c r="F629" s="4" t="s">
        <v>9</v>
      </c>
      <c r="G629" s="4">
        <v>2</v>
      </c>
      <c r="H629" s="5">
        <v>-5586.22</v>
      </c>
      <c r="J629" s="3">
        <v>0</v>
      </c>
      <c r="K629" s="6">
        <f t="shared" si="281"/>
        <v>0</v>
      </c>
      <c r="L629" s="6">
        <f t="shared" si="282"/>
        <v>-5586.22</v>
      </c>
    </row>
    <row r="630" spans="1:12" x14ac:dyDescent="0.2">
      <c r="A630" s="4" t="s">
        <v>154</v>
      </c>
      <c r="B630" s="7" t="s">
        <v>1298</v>
      </c>
      <c r="C630" s="4">
        <v>2094859</v>
      </c>
      <c r="D630" s="4" t="s">
        <v>2073</v>
      </c>
      <c r="E630" s="4" t="s">
        <v>11</v>
      </c>
      <c r="F630" s="4" t="s">
        <v>12</v>
      </c>
      <c r="G630" s="4">
        <v>1</v>
      </c>
      <c r="H630" s="5">
        <v>39.770000000000003</v>
      </c>
      <c r="J630" s="3">
        <v>0</v>
      </c>
      <c r="K630" s="6">
        <f t="shared" si="281"/>
        <v>0</v>
      </c>
      <c r="L630" s="6">
        <f t="shared" si="282"/>
        <v>39.770000000000003</v>
      </c>
    </row>
    <row r="631" spans="1:12" x14ac:dyDescent="0.2">
      <c r="A631" s="4" t="s">
        <v>154</v>
      </c>
      <c r="B631" s="7" t="s">
        <v>1299</v>
      </c>
      <c r="C631" s="4">
        <v>18609158</v>
      </c>
      <c r="D631" s="4" t="s">
        <v>2074</v>
      </c>
      <c r="E631" s="4" t="s">
        <v>41</v>
      </c>
      <c r="F631" s="4" t="s">
        <v>35</v>
      </c>
      <c r="G631" s="4">
        <v>1</v>
      </c>
      <c r="H631" s="5">
        <v>17.23</v>
      </c>
      <c r="J631" s="3">
        <v>0</v>
      </c>
      <c r="K631" s="6">
        <f t="shared" ref="K631:K636" si="283">+I631+J631</f>
        <v>0</v>
      </c>
      <c r="L631" s="6">
        <f t="shared" ref="L631:L636" si="284">H631+J631</f>
        <v>17.23</v>
      </c>
    </row>
    <row r="632" spans="1:12" x14ac:dyDescent="0.2">
      <c r="A632" s="4" t="s">
        <v>154</v>
      </c>
      <c r="B632" s="7" t="s">
        <v>1081</v>
      </c>
      <c r="C632" s="4">
        <v>18609158</v>
      </c>
      <c r="D632" s="4" t="s">
        <v>2074</v>
      </c>
      <c r="E632" s="4" t="s">
        <v>41</v>
      </c>
      <c r="F632" s="4" t="s">
        <v>35</v>
      </c>
      <c r="G632" s="4">
        <v>1</v>
      </c>
      <c r="H632" s="5">
        <v>37.97</v>
      </c>
      <c r="J632" s="3">
        <v>0</v>
      </c>
      <c r="K632" s="6">
        <f t="shared" si="283"/>
        <v>0</v>
      </c>
      <c r="L632" s="6">
        <f t="shared" si="284"/>
        <v>37.97</v>
      </c>
    </row>
    <row r="633" spans="1:12" x14ac:dyDescent="0.2">
      <c r="A633" s="4" t="s">
        <v>154</v>
      </c>
      <c r="B633" s="7" t="s">
        <v>447</v>
      </c>
      <c r="C633" s="4">
        <v>18196069</v>
      </c>
      <c r="D633" s="4" t="s">
        <v>2075</v>
      </c>
      <c r="E633" s="4" t="s">
        <v>15</v>
      </c>
      <c r="F633" s="4" t="s">
        <v>16</v>
      </c>
      <c r="G633" s="4">
        <v>1</v>
      </c>
      <c r="H633" s="5">
        <v>1509.25</v>
      </c>
      <c r="J633" s="3">
        <v>0</v>
      </c>
      <c r="K633" s="6">
        <f t="shared" si="283"/>
        <v>0</v>
      </c>
      <c r="L633" s="6">
        <f t="shared" si="284"/>
        <v>1509.25</v>
      </c>
    </row>
    <row r="634" spans="1:12" x14ac:dyDescent="0.2">
      <c r="A634" s="4" t="s">
        <v>154</v>
      </c>
      <c r="B634" s="7" t="s">
        <v>1082</v>
      </c>
      <c r="C634" s="4">
        <v>5944882</v>
      </c>
      <c r="D634" s="4" t="s">
        <v>2076</v>
      </c>
      <c r="E634" s="4" t="s">
        <v>37</v>
      </c>
      <c r="F634" s="4" t="s">
        <v>9</v>
      </c>
      <c r="G634" s="4">
        <v>1</v>
      </c>
      <c r="H634" s="5">
        <v>73.7</v>
      </c>
      <c r="J634" s="3">
        <v>0</v>
      </c>
      <c r="K634" s="6">
        <f t="shared" si="283"/>
        <v>0</v>
      </c>
      <c r="L634" s="6">
        <f t="shared" si="284"/>
        <v>73.7</v>
      </c>
    </row>
    <row r="635" spans="1:12" x14ac:dyDescent="0.2">
      <c r="A635" s="4" t="s">
        <v>154</v>
      </c>
      <c r="B635" s="7" t="s">
        <v>448</v>
      </c>
      <c r="C635" s="4">
        <v>13523336</v>
      </c>
      <c r="D635" s="4" t="s">
        <v>2077</v>
      </c>
      <c r="E635" s="4" t="s">
        <v>38</v>
      </c>
      <c r="F635" s="4" t="s">
        <v>9</v>
      </c>
      <c r="G635" s="4">
        <v>1</v>
      </c>
      <c r="H635" s="5">
        <v>783.59</v>
      </c>
      <c r="J635" s="3">
        <v>0</v>
      </c>
      <c r="K635" s="6">
        <f t="shared" si="283"/>
        <v>0</v>
      </c>
      <c r="L635" s="6">
        <f t="shared" si="284"/>
        <v>783.59</v>
      </c>
    </row>
    <row r="636" spans="1:12" x14ac:dyDescent="0.2">
      <c r="A636" s="4" t="s">
        <v>154</v>
      </c>
      <c r="B636" s="7" t="s">
        <v>449</v>
      </c>
      <c r="C636" s="4">
        <v>13523336</v>
      </c>
      <c r="D636" s="4" t="s">
        <v>2077</v>
      </c>
      <c r="E636" s="4" t="s">
        <v>38</v>
      </c>
      <c r="F636" s="4" t="s">
        <v>9</v>
      </c>
      <c r="G636" s="4">
        <v>1</v>
      </c>
      <c r="H636" s="5">
        <v>748.2</v>
      </c>
      <c r="J636" s="3">
        <v>0</v>
      </c>
      <c r="K636" s="6">
        <f t="shared" si="283"/>
        <v>0</v>
      </c>
      <c r="L636" s="6">
        <f t="shared" si="284"/>
        <v>748.2</v>
      </c>
    </row>
    <row r="637" spans="1:12" x14ac:dyDescent="0.2">
      <c r="A637" s="4" t="s">
        <v>154</v>
      </c>
      <c r="B637" s="7" t="s">
        <v>450</v>
      </c>
      <c r="C637" s="4">
        <v>4273034</v>
      </c>
      <c r="D637" s="4" t="s">
        <v>2079</v>
      </c>
      <c r="E637" s="4" t="s">
        <v>33</v>
      </c>
      <c r="F637" s="4" t="s">
        <v>12</v>
      </c>
      <c r="G637" s="4">
        <v>3</v>
      </c>
      <c r="H637" s="5">
        <v>0</v>
      </c>
      <c r="I637" s="5">
        <f t="shared" ref="I637:I642" si="285">H637</f>
        <v>0</v>
      </c>
      <c r="J637" s="3">
        <v>-49244.133999999998</v>
      </c>
      <c r="K637" s="6">
        <f t="shared" ref="K637:K668" si="286">+I637+J637</f>
        <v>-49244.133999999998</v>
      </c>
      <c r="L637" s="6">
        <f t="shared" ref="L637:L668" si="287">H637+J637</f>
        <v>-49244.133999999998</v>
      </c>
    </row>
    <row r="638" spans="1:12" x14ac:dyDescent="0.2">
      <c r="A638" s="4" t="s">
        <v>154</v>
      </c>
      <c r="B638" s="7" t="s">
        <v>451</v>
      </c>
      <c r="C638" s="4">
        <v>4491043</v>
      </c>
      <c r="D638" s="4" t="s">
        <v>2080</v>
      </c>
      <c r="E638" s="4" t="s">
        <v>15</v>
      </c>
      <c r="F638" s="4" t="s">
        <v>16</v>
      </c>
      <c r="G638" s="4">
        <v>3</v>
      </c>
      <c r="H638" s="5">
        <v>0</v>
      </c>
      <c r="I638" s="5">
        <f t="shared" si="285"/>
        <v>0</v>
      </c>
      <c r="J638" s="3">
        <v>-49540.964</v>
      </c>
      <c r="K638" s="6">
        <f t="shared" si="286"/>
        <v>-49540.964</v>
      </c>
      <c r="L638" s="6">
        <f t="shared" si="287"/>
        <v>-49540.964</v>
      </c>
    </row>
    <row r="639" spans="1:12" x14ac:dyDescent="0.2">
      <c r="A639" s="4" t="s">
        <v>154</v>
      </c>
      <c r="B639" s="7" t="s">
        <v>452</v>
      </c>
      <c r="C639" s="4">
        <v>4219805</v>
      </c>
      <c r="D639" s="4" t="s">
        <v>2081</v>
      </c>
      <c r="E639" s="4" t="s">
        <v>41</v>
      </c>
      <c r="F639" s="4" t="s">
        <v>35</v>
      </c>
      <c r="G639" s="4">
        <v>3</v>
      </c>
      <c r="H639" s="5">
        <v>0</v>
      </c>
      <c r="I639" s="5">
        <f t="shared" si="285"/>
        <v>0</v>
      </c>
      <c r="J639" s="3">
        <v>-79590.165999999997</v>
      </c>
      <c r="K639" s="6">
        <f t="shared" si="286"/>
        <v>-79590.165999999997</v>
      </c>
      <c r="L639" s="6">
        <f t="shared" si="287"/>
        <v>-79590.165999999997</v>
      </c>
    </row>
    <row r="640" spans="1:12" x14ac:dyDescent="0.2">
      <c r="A640" s="4" t="s">
        <v>154</v>
      </c>
      <c r="B640" s="7" t="s">
        <v>453</v>
      </c>
      <c r="C640" s="4">
        <v>4286174</v>
      </c>
      <c r="D640" s="4" t="s">
        <v>2082</v>
      </c>
      <c r="E640" s="4" t="s">
        <v>33</v>
      </c>
      <c r="F640" s="4" t="s">
        <v>12</v>
      </c>
      <c r="G640" s="4">
        <v>3</v>
      </c>
      <c r="H640" s="5">
        <v>0</v>
      </c>
      <c r="I640" s="5">
        <f t="shared" si="285"/>
        <v>0</v>
      </c>
      <c r="J640" s="3">
        <v>-1171672.3529999999</v>
      </c>
      <c r="K640" s="6">
        <f t="shared" si="286"/>
        <v>-1171672.3529999999</v>
      </c>
      <c r="L640" s="6">
        <f t="shared" si="287"/>
        <v>-1171672.3529999999</v>
      </c>
    </row>
    <row r="641" spans="1:12" x14ac:dyDescent="0.2">
      <c r="A641" s="4" t="s">
        <v>154</v>
      </c>
      <c r="B641" s="7" t="s">
        <v>454</v>
      </c>
      <c r="C641" s="4">
        <v>10091273</v>
      </c>
      <c r="D641" s="4" t="s">
        <v>2083</v>
      </c>
      <c r="E641" s="4" t="s">
        <v>10</v>
      </c>
      <c r="F641" s="4" t="s">
        <v>7</v>
      </c>
      <c r="G641" s="4">
        <v>3</v>
      </c>
      <c r="H641" s="5">
        <v>0</v>
      </c>
      <c r="I641" s="5">
        <f t="shared" si="285"/>
        <v>0</v>
      </c>
      <c r="J641" s="3">
        <v>-77050.817999999999</v>
      </c>
      <c r="K641" s="6">
        <f t="shared" si="286"/>
        <v>-77050.817999999999</v>
      </c>
      <c r="L641" s="6">
        <f t="shared" si="287"/>
        <v>-77050.817999999999</v>
      </c>
    </row>
    <row r="642" spans="1:12" x14ac:dyDescent="0.2">
      <c r="A642" s="4" t="s">
        <v>154</v>
      </c>
      <c r="B642" s="7" t="s">
        <v>3076</v>
      </c>
      <c r="C642" s="4">
        <v>12303355</v>
      </c>
      <c r="D642" s="4" t="s">
        <v>3077</v>
      </c>
      <c r="E642" s="4" t="s">
        <v>25</v>
      </c>
      <c r="F642" s="4" t="s">
        <v>12</v>
      </c>
      <c r="G642" s="4">
        <v>3</v>
      </c>
      <c r="H642" s="5">
        <v>0</v>
      </c>
      <c r="I642" s="5">
        <f t="shared" si="285"/>
        <v>0</v>
      </c>
      <c r="J642" s="3">
        <v>-3441.3069999999998</v>
      </c>
      <c r="K642" s="6">
        <f t="shared" si="286"/>
        <v>-3441.3069999999998</v>
      </c>
      <c r="L642" s="6">
        <f t="shared" si="287"/>
        <v>-3441.3069999999998</v>
      </c>
    </row>
    <row r="643" spans="1:12" x14ac:dyDescent="0.2">
      <c r="A643" s="4" t="s">
        <v>154</v>
      </c>
      <c r="B643" s="7" t="s">
        <v>948</v>
      </c>
      <c r="C643" s="4">
        <v>26301515</v>
      </c>
      <c r="D643" s="4" t="s">
        <v>2089</v>
      </c>
      <c r="E643" s="4" t="s">
        <v>21</v>
      </c>
      <c r="F643" s="4" t="s">
        <v>22</v>
      </c>
      <c r="G643" s="4">
        <v>1</v>
      </c>
      <c r="H643" s="5">
        <v>79</v>
      </c>
      <c r="J643" s="3">
        <v>0</v>
      </c>
      <c r="K643" s="6">
        <f t="shared" si="286"/>
        <v>0</v>
      </c>
      <c r="L643" s="6">
        <f t="shared" si="287"/>
        <v>79</v>
      </c>
    </row>
    <row r="644" spans="1:12" x14ac:dyDescent="0.2">
      <c r="A644" s="4" t="s">
        <v>154</v>
      </c>
      <c r="B644" s="7" t="s">
        <v>949</v>
      </c>
      <c r="C644" s="4">
        <v>14115179</v>
      </c>
      <c r="D644" s="4" t="s">
        <v>2090</v>
      </c>
      <c r="E644" s="4" t="s">
        <v>44</v>
      </c>
      <c r="F644" s="4" t="s">
        <v>7</v>
      </c>
      <c r="G644" s="4">
        <v>1</v>
      </c>
      <c r="H644" s="5">
        <v>88.29</v>
      </c>
      <c r="J644" s="3">
        <v>0</v>
      </c>
      <c r="K644" s="6">
        <f t="shared" si="286"/>
        <v>0</v>
      </c>
      <c r="L644" s="6">
        <f t="shared" si="287"/>
        <v>88.29</v>
      </c>
    </row>
    <row r="645" spans="1:12" x14ac:dyDescent="0.2">
      <c r="A645" s="4" t="s">
        <v>154</v>
      </c>
      <c r="B645" s="7" t="s">
        <v>2860</v>
      </c>
      <c r="C645" s="4">
        <v>26943769</v>
      </c>
      <c r="D645" s="4" t="s">
        <v>2861</v>
      </c>
      <c r="E645" s="4" t="s">
        <v>31</v>
      </c>
      <c r="F645" s="4" t="s">
        <v>22</v>
      </c>
      <c r="G645" s="4">
        <v>1</v>
      </c>
      <c r="H645" s="5">
        <v>12.02</v>
      </c>
      <c r="J645" s="3">
        <v>0</v>
      </c>
      <c r="K645" s="6">
        <f t="shared" si="286"/>
        <v>0</v>
      </c>
      <c r="L645" s="6">
        <f t="shared" si="287"/>
        <v>12.02</v>
      </c>
    </row>
    <row r="646" spans="1:12" x14ac:dyDescent="0.2">
      <c r="A646" s="4" t="s">
        <v>154</v>
      </c>
      <c r="B646" s="7" t="s">
        <v>3017</v>
      </c>
      <c r="C646" s="4">
        <v>21568085</v>
      </c>
      <c r="D646" s="4" t="s">
        <v>3016</v>
      </c>
      <c r="E646" s="4" t="s">
        <v>26</v>
      </c>
      <c r="F646" s="4" t="s">
        <v>9</v>
      </c>
      <c r="G646" s="4">
        <v>1</v>
      </c>
      <c r="H646" s="5">
        <v>12.3</v>
      </c>
      <c r="J646" s="3">
        <v>0</v>
      </c>
      <c r="K646" s="6">
        <f t="shared" si="286"/>
        <v>0</v>
      </c>
      <c r="L646" s="6">
        <f t="shared" si="287"/>
        <v>12.3</v>
      </c>
    </row>
    <row r="647" spans="1:12" x14ac:dyDescent="0.2">
      <c r="A647" s="4" t="s">
        <v>154</v>
      </c>
      <c r="B647" s="7" t="s">
        <v>2864</v>
      </c>
      <c r="C647" s="4">
        <v>20525258</v>
      </c>
      <c r="D647" s="4" t="s">
        <v>2863</v>
      </c>
      <c r="E647" s="4" t="s">
        <v>23</v>
      </c>
      <c r="F647" s="4" t="s">
        <v>9</v>
      </c>
      <c r="G647" s="4">
        <v>3</v>
      </c>
      <c r="H647" s="5">
        <v>0</v>
      </c>
      <c r="I647" s="5">
        <f>H647</f>
        <v>0</v>
      </c>
      <c r="J647" s="3">
        <v>-7605.0659999999998</v>
      </c>
      <c r="K647" s="6">
        <f t="shared" si="286"/>
        <v>-7605.0659999999998</v>
      </c>
      <c r="L647" s="6">
        <f t="shared" si="287"/>
        <v>-7605.0659999999998</v>
      </c>
    </row>
    <row r="648" spans="1:12" x14ac:dyDescent="0.2">
      <c r="A648" s="4" t="s">
        <v>154</v>
      </c>
      <c r="B648" s="7" t="s">
        <v>455</v>
      </c>
      <c r="C648" s="4">
        <v>10384636</v>
      </c>
      <c r="D648" s="4" t="s">
        <v>2091</v>
      </c>
      <c r="E648" s="4" t="s">
        <v>38</v>
      </c>
      <c r="F648" s="4" t="s">
        <v>9</v>
      </c>
      <c r="G648" s="4">
        <v>2</v>
      </c>
      <c r="H648" s="5">
        <v>351.83</v>
      </c>
      <c r="J648" s="3">
        <v>0</v>
      </c>
      <c r="K648" s="6">
        <f t="shared" si="286"/>
        <v>0</v>
      </c>
      <c r="L648" s="6">
        <f t="shared" si="287"/>
        <v>351.83</v>
      </c>
    </row>
    <row r="649" spans="1:12" x14ac:dyDescent="0.2">
      <c r="A649" s="4" t="s">
        <v>154</v>
      </c>
      <c r="B649" s="7" t="s">
        <v>456</v>
      </c>
      <c r="C649" s="4">
        <v>10384636</v>
      </c>
      <c r="D649" s="4" t="s">
        <v>2091</v>
      </c>
      <c r="E649" s="4" t="s">
        <v>38</v>
      </c>
      <c r="F649" s="4" t="s">
        <v>9</v>
      </c>
      <c r="G649" s="4">
        <v>2</v>
      </c>
      <c r="H649" s="5">
        <v>351.73</v>
      </c>
      <c r="J649" s="3">
        <v>0</v>
      </c>
      <c r="K649" s="6">
        <f t="shared" si="286"/>
        <v>0</v>
      </c>
      <c r="L649" s="6">
        <f t="shared" si="287"/>
        <v>351.73</v>
      </c>
    </row>
    <row r="650" spans="1:12" x14ac:dyDescent="0.2">
      <c r="A650" s="4" t="s">
        <v>154</v>
      </c>
      <c r="B650" s="7" t="s">
        <v>457</v>
      </c>
      <c r="C650" s="4">
        <v>9095756</v>
      </c>
      <c r="D650" s="4" t="s">
        <v>2092</v>
      </c>
      <c r="E650" s="4" t="s">
        <v>23</v>
      </c>
      <c r="F650" s="4" t="s">
        <v>9</v>
      </c>
      <c r="G650" s="4">
        <v>3</v>
      </c>
      <c r="H650" s="5">
        <v>0</v>
      </c>
      <c r="I650" s="5">
        <f>H650</f>
        <v>0</v>
      </c>
      <c r="J650" s="3">
        <v>-123064.658</v>
      </c>
      <c r="K650" s="6">
        <f t="shared" si="286"/>
        <v>-123064.658</v>
      </c>
      <c r="L650" s="6">
        <f t="shared" si="287"/>
        <v>-123064.658</v>
      </c>
    </row>
    <row r="651" spans="1:12" x14ac:dyDescent="0.2">
      <c r="A651" s="4" t="s">
        <v>154</v>
      </c>
      <c r="B651" s="7" t="s">
        <v>3018</v>
      </c>
      <c r="C651" s="4">
        <v>13762136</v>
      </c>
      <c r="D651" s="4" t="s">
        <v>3019</v>
      </c>
      <c r="E651" s="4" t="s">
        <v>31</v>
      </c>
      <c r="F651" s="4" t="s">
        <v>22</v>
      </c>
      <c r="G651" s="4">
        <v>1</v>
      </c>
      <c r="H651" s="5">
        <v>30.13</v>
      </c>
      <c r="J651" s="3">
        <v>0</v>
      </c>
      <c r="K651" s="6">
        <f t="shared" si="286"/>
        <v>0</v>
      </c>
      <c r="L651" s="6">
        <f t="shared" si="287"/>
        <v>30.13</v>
      </c>
    </row>
    <row r="652" spans="1:12" x14ac:dyDescent="0.2">
      <c r="A652" s="4" t="s">
        <v>154</v>
      </c>
      <c r="B652" s="7" t="s">
        <v>459</v>
      </c>
      <c r="C652" s="4">
        <v>19422431</v>
      </c>
      <c r="D652" s="4" t="s">
        <v>2093</v>
      </c>
      <c r="E652" s="4" t="s">
        <v>28</v>
      </c>
      <c r="F652" s="4" t="s">
        <v>16</v>
      </c>
      <c r="G652" s="4">
        <v>3</v>
      </c>
      <c r="H652" s="5">
        <v>0</v>
      </c>
      <c r="I652" s="5">
        <f>H652</f>
        <v>0</v>
      </c>
      <c r="J652" s="3">
        <v>-13703.701999999999</v>
      </c>
      <c r="K652" s="6">
        <f t="shared" si="286"/>
        <v>-13703.701999999999</v>
      </c>
      <c r="L652" s="6">
        <f t="shared" si="287"/>
        <v>-13703.701999999999</v>
      </c>
    </row>
    <row r="653" spans="1:12" x14ac:dyDescent="0.2">
      <c r="A653" s="4" t="s">
        <v>154</v>
      </c>
      <c r="B653" s="7" t="s">
        <v>458</v>
      </c>
      <c r="C653" s="4">
        <v>19422431</v>
      </c>
      <c r="D653" s="4" t="s">
        <v>2093</v>
      </c>
      <c r="E653" s="4" t="s">
        <v>28</v>
      </c>
      <c r="F653" s="4" t="s">
        <v>16</v>
      </c>
      <c r="G653" s="4">
        <v>3</v>
      </c>
      <c r="H653" s="5">
        <v>0</v>
      </c>
      <c r="I653" s="5">
        <f>H653</f>
        <v>0</v>
      </c>
      <c r="J653" s="3">
        <v>-3129.5349999999999</v>
      </c>
      <c r="K653" s="6">
        <f t="shared" si="286"/>
        <v>-3129.5349999999999</v>
      </c>
      <c r="L653" s="6">
        <f t="shared" si="287"/>
        <v>-3129.5349999999999</v>
      </c>
    </row>
    <row r="654" spans="1:12" x14ac:dyDescent="0.2">
      <c r="A654" s="4" t="s">
        <v>154</v>
      </c>
      <c r="B654" s="7" t="s">
        <v>460</v>
      </c>
      <c r="C654" s="4">
        <v>19590523</v>
      </c>
      <c r="D654" s="4" t="s">
        <v>2095</v>
      </c>
      <c r="E654" s="4" t="s">
        <v>21</v>
      </c>
      <c r="F654" s="4" t="s">
        <v>22</v>
      </c>
      <c r="G654" s="4">
        <v>2</v>
      </c>
      <c r="H654" s="5">
        <v>17258.560000000001</v>
      </c>
      <c r="J654" s="3">
        <v>0</v>
      </c>
      <c r="K654" s="6">
        <f t="shared" si="286"/>
        <v>0</v>
      </c>
      <c r="L654" s="6">
        <f t="shared" si="287"/>
        <v>17258.560000000001</v>
      </c>
    </row>
    <row r="655" spans="1:12" x14ac:dyDescent="0.2">
      <c r="A655" s="4" t="s">
        <v>154</v>
      </c>
      <c r="B655" s="7" t="s">
        <v>1300</v>
      </c>
      <c r="C655" s="4">
        <v>15938663</v>
      </c>
      <c r="D655" s="4" t="s">
        <v>2096</v>
      </c>
      <c r="E655" s="4" t="s">
        <v>28</v>
      </c>
      <c r="F655" s="4" t="s">
        <v>16</v>
      </c>
      <c r="G655" s="4">
        <v>1</v>
      </c>
      <c r="H655" s="5">
        <v>19.88</v>
      </c>
      <c r="J655" s="3">
        <v>0</v>
      </c>
      <c r="K655" s="6">
        <f t="shared" si="286"/>
        <v>0</v>
      </c>
      <c r="L655" s="6">
        <f t="shared" si="287"/>
        <v>19.88</v>
      </c>
    </row>
    <row r="656" spans="1:12" x14ac:dyDescent="0.2">
      <c r="A656" s="4" t="s">
        <v>154</v>
      </c>
      <c r="B656" s="7" t="s">
        <v>2098</v>
      </c>
      <c r="C656" s="4">
        <v>3896698</v>
      </c>
      <c r="D656" s="4" t="s">
        <v>2097</v>
      </c>
      <c r="E656" s="4" t="s">
        <v>34</v>
      </c>
      <c r="F656" s="4" t="s">
        <v>35</v>
      </c>
      <c r="G656" s="4">
        <v>1</v>
      </c>
      <c r="H656" s="5">
        <v>8.57</v>
      </c>
      <c r="J656" s="3">
        <v>0</v>
      </c>
      <c r="K656" s="6">
        <f t="shared" si="286"/>
        <v>0</v>
      </c>
      <c r="L656" s="6">
        <f t="shared" si="287"/>
        <v>8.57</v>
      </c>
    </row>
    <row r="657" spans="1:12" x14ac:dyDescent="0.2">
      <c r="A657" s="4" t="s">
        <v>154</v>
      </c>
      <c r="B657" s="7" t="s">
        <v>461</v>
      </c>
      <c r="C657" s="4">
        <v>7984726</v>
      </c>
      <c r="D657" s="4" t="s">
        <v>2100</v>
      </c>
      <c r="E657" s="4" t="s">
        <v>21</v>
      </c>
      <c r="F657" s="4" t="s">
        <v>22</v>
      </c>
      <c r="G657" s="4">
        <v>1</v>
      </c>
      <c r="H657" s="5">
        <v>2344.1</v>
      </c>
      <c r="J657" s="3">
        <v>0</v>
      </c>
      <c r="K657" s="6">
        <f t="shared" si="286"/>
        <v>0</v>
      </c>
      <c r="L657" s="6">
        <f t="shared" si="287"/>
        <v>2344.1</v>
      </c>
    </row>
    <row r="658" spans="1:12" x14ac:dyDescent="0.2">
      <c r="A658" s="4" t="s">
        <v>154</v>
      </c>
      <c r="B658" s="7" t="s">
        <v>2865</v>
      </c>
      <c r="C658" s="4">
        <v>15157023</v>
      </c>
      <c r="D658" s="4" t="s">
        <v>2866</v>
      </c>
      <c r="E658" s="4" t="s">
        <v>44</v>
      </c>
      <c r="F658" s="4" t="s">
        <v>7</v>
      </c>
      <c r="G658" s="4">
        <v>3</v>
      </c>
      <c r="H658" s="5">
        <v>0</v>
      </c>
      <c r="I658" s="5">
        <f>H658</f>
        <v>0</v>
      </c>
      <c r="J658" s="3">
        <v>-8670.4639999999999</v>
      </c>
      <c r="K658" s="6">
        <f t="shared" si="286"/>
        <v>-8670.4639999999999</v>
      </c>
      <c r="L658" s="6">
        <f t="shared" si="287"/>
        <v>-8670.4639999999999</v>
      </c>
    </row>
    <row r="659" spans="1:12" x14ac:dyDescent="0.2">
      <c r="A659" s="4" t="s">
        <v>154</v>
      </c>
      <c r="B659" s="7" t="s">
        <v>463</v>
      </c>
      <c r="C659" s="4">
        <v>19892342</v>
      </c>
      <c r="D659" s="4" t="s">
        <v>2101</v>
      </c>
      <c r="E659" s="4" t="s">
        <v>21</v>
      </c>
      <c r="F659" s="4" t="s">
        <v>22</v>
      </c>
      <c r="G659" s="4">
        <v>3</v>
      </c>
      <c r="H659" s="5">
        <v>0</v>
      </c>
      <c r="I659" s="5">
        <f>H659</f>
        <v>0</v>
      </c>
      <c r="J659" s="3">
        <v>-305540.48499999999</v>
      </c>
      <c r="K659" s="6">
        <f t="shared" si="286"/>
        <v>-305540.48499999999</v>
      </c>
      <c r="L659" s="6">
        <f t="shared" si="287"/>
        <v>-305540.48499999999</v>
      </c>
    </row>
    <row r="660" spans="1:12" x14ac:dyDescent="0.2">
      <c r="A660" s="4" t="s">
        <v>154</v>
      </c>
      <c r="B660" s="7" t="s">
        <v>462</v>
      </c>
      <c r="C660" s="4">
        <v>19892342</v>
      </c>
      <c r="D660" s="4" t="s">
        <v>2101</v>
      </c>
      <c r="E660" s="4" t="s">
        <v>21</v>
      </c>
      <c r="F660" s="4" t="s">
        <v>22</v>
      </c>
      <c r="G660" s="4">
        <v>3</v>
      </c>
      <c r="H660" s="5">
        <v>0</v>
      </c>
      <c r="I660" s="5">
        <f>H660</f>
        <v>0</v>
      </c>
      <c r="J660" s="3">
        <v>-177368.883</v>
      </c>
      <c r="K660" s="6">
        <f t="shared" si="286"/>
        <v>-177368.883</v>
      </c>
      <c r="L660" s="6">
        <f t="shared" si="287"/>
        <v>-177368.883</v>
      </c>
    </row>
    <row r="661" spans="1:12" x14ac:dyDescent="0.2">
      <c r="A661" s="4" t="s">
        <v>154</v>
      </c>
      <c r="B661" s="7" t="s">
        <v>1301</v>
      </c>
      <c r="C661" s="4">
        <v>15186435</v>
      </c>
      <c r="D661" s="4" t="s">
        <v>2102</v>
      </c>
      <c r="E661" s="4" t="s">
        <v>23</v>
      </c>
      <c r="F661" s="4" t="s">
        <v>9</v>
      </c>
      <c r="G661" s="4">
        <v>2</v>
      </c>
      <c r="H661" s="5">
        <v>54.68</v>
      </c>
      <c r="J661" s="3">
        <v>0</v>
      </c>
      <c r="K661" s="6">
        <f t="shared" si="286"/>
        <v>0</v>
      </c>
      <c r="L661" s="6">
        <f t="shared" si="287"/>
        <v>54.68</v>
      </c>
    </row>
    <row r="662" spans="1:12" x14ac:dyDescent="0.2">
      <c r="A662" s="4" t="s">
        <v>154</v>
      </c>
      <c r="B662" s="7" t="s">
        <v>2104</v>
      </c>
      <c r="C662" s="4">
        <v>24162445</v>
      </c>
      <c r="D662" s="4" t="s">
        <v>2103</v>
      </c>
      <c r="E662" s="4" t="s">
        <v>75</v>
      </c>
      <c r="F662" s="4" t="s">
        <v>35</v>
      </c>
      <c r="G662" s="4">
        <v>2</v>
      </c>
      <c r="H662" s="5">
        <v>17.79</v>
      </c>
      <c r="J662" s="3">
        <v>0</v>
      </c>
      <c r="K662" s="6">
        <f t="shared" si="286"/>
        <v>0</v>
      </c>
      <c r="L662" s="6">
        <f t="shared" si="287"/>
        <v>17.79</v>
      </c>
    </row>
    <row r="663" spans="1:12" x14ac:dyDescent="0.2">
      <c r="A663" s="4" t="s">
        <v>154</v>
      </c>
      <c r="B663" s="7" t="s">
        <v>465</v>
      </c>
      <c r="C663" s="4">
        <v>14914981</v>
      </c>
      <c r="D663" s="4" t="s">
        <v>2105</v>
      </c>
      <c r="E663" s="4" t="s">
        <v>36</v>
      </c>
      <c r="F663" s="4" t="s">
        <v>16</v>
      </c>
      <c r="G663" s="4">
        <v>3</v>
      </c>
      <c r="H663" s="5">
        <v>0</v>
      </c>
      <c r="I663" s="5">
        <f>H663</f>
        <v>0</v>
      </c>
      <c r="J663" s="3">
        <v>-12599.959000000001</v>
      </c>
      <c r="K663" s="6">
        <f t="shared" si="286"/>
        <v>-12599.959000000001</v>
      </c>
      <c r="L663" s="6">
        <f t="shared" si="287"/>
        <v>-12599.959000000001</v>
      </c>
    </row>
    <row r="664" spans="1:12" x14ac:dyDescent="0.2">
      <c r="A664" s="4" t="s">
        <v>154</v>
      </c>
      <c r="B664" s="7" t="s">
        <v>464</v>
      </c>
      <c r="C664" s="4">
        <v>14914981</v>
      </c>
      <c r="D664" s="4" t="s">
        <v>2105</v>
      </c>
      <c r="E664" s="4" t="s">
        <v>36</v>
      </c>
      <c r="F664" s="4" t="s">
        <v>16</v>
      </c>
      <c r="G664" s="4">
        <v>3</v>
      </c>
      <c r="H664" s="5">
        <v>0</v>
      </c>
      <c r="I664" s="5">
        <f>H664</f>
        <v>0</v>
      </c>
      <c r="J664" s="3">
        <v>-77489.126999999993</v>
      </c>
      <c r="K664" s="6">
        <f t="shared" si="286"/>
        <v>-77489.126999999993</v>
      </c>
      <c r="L664" s="6">
        <f t="shared" si="287"/>
        <v>-77489.126999999993</v>
      </c>
    </row>
    <row r="665" spans="1:12" x14ac:dyDescent="0.2">
      <c r="A665" s="4" t="s">
        <v>154</v>
      </c>
      <c r="B665" s="7" t="s">
        <v>1302</v>
      </c>
      <c r="C665" s="4">
        <v>18560763</v>
      </c>
      <c r="D665" s="4" t="s">
        <v>2106</v>
      </c>
      <c r="E665" s="4" t="s">
        <v>25</v>
      </c>
      <c r="F665" s="4" t="s">
        <v>12</v>
      </c>
      <c r="G665" s="4">
        <v>1</v>
      </c>
      <c r="H665" s="5">
        <v>39.770000000000003</v>
      </c>
      <c r="J665" s="3">
        <v>0</v>
      </c>
      <c r="K665" s="6">
        <f t="shared" si="286"/>
        <v>0</v>
      </c>
      <c r="L665" s="6">
        <f t="shared" si="287"/>
        <v>39.770000000000003</v>
      </c>
    </row>
    <row r="666" spans="1:12" x14ac:dyDescent="0.2">
      <c r="A666" s="4" t="s">
        <v>154</v>
      </c>
      <c r="B666" s="7" t="s">
        <v>2108</v>
      </c>
      <c r="C666" s="4">
        <v>23536985</v>
      </c>
      <c r="D666" s="4" t="s">
        <v>2107</v>
      </c>
      <c r="E666" s="4" t="s">
        <v>26</v>
      </c>
      <c r="F666" s="4" t="s">
        <v>9</v>
      </c>
      <c r="G666" s="4">
        <v>2</v>
      </c>
      <c r="H666" s="5">
        <v>52.78</v>
      </c>
      <c r="J666" s="3">
        <v>0</v>
      </c>
      <c r="K666" s="6">
        <f t="shared" si="286"/>
        <v>0</v>
      </c>
      <c r="L666" s="6">
        <f t="shared" si="287"/>
        <v>52.78</v>
      </c>
    </row>
    <row r="667" spans="1:12" x14ac:dyDescent="0.2">
      <c r="A667" s="4" t="s">
        <v>154</v>
      </c>
      <c r="B667" s="7" t="s">
        <v>466</v>
      </c>
      <c r="C667" s="4">
        <v>15949976</v>
      </c>
      <c r="D667" s="4" t="s">
        <v>2109</v>
      </c>
      <c r="E667" s="4" t="s">
        <v>36</v>
      </c>
      <c r="F667" s="4" t="s">
        <v>16</v>
      </c>
      <c r="G667" s="4">
        <v>3</v>
      </c>
      <c r="H667" s="5">
        <v>0</v>
      </c>
      <c r="I667" s="5">
        <f>H667</f>
        <v>0</v>
      </c>
      <c r="J667" s="3">
        <v>-226114.20699999999</v>
      </c>
      <c r="K667" s="6">
        <f t="shared" si="286"/>
        <v>-226114.20699999999</v>
      </c>
      <c r="L667" s="6">
        <f t="shared" si="287"/>
        <v>-226114.20699999999</v>
      </c>
    </row>
    <row r="668" spans="1:12" x14ac:dyDescent="0.2">
      <c r="A668" s="4" t="s">
        <v>154</v>
      </c>
      <c r="B668" s="7" t="s">
        <v>467</v>
      </c>
      <c r="C668" s="4">
        <v>14859483</v>
      </c>
      <c r="D668" s="4" t="s">
        <v>2110</v>
      </c>
      <c r="E668" s="4" t="s">
        <v>28</v>
      </c>
      <c r="F668" s="4" t="s">
        <v>16</v>
      </c>
      <c r="G668" s="4">
        <v>2</v>
      </c>
      <c r="H668" s="5">
        <v>-760.79</v>
      </c>
      <c r="J668" s="3">
        <v>0</v>
      </c>
      <c r="K668" s="6">
        <f t="shared" si="286"/>
        <v>0</v>
      </c>
      <c r="L668" s="6">
        <f t="shared" si="287"/>
        <v>-760.79</v>
      </c>
    </row>
    <row r="669" spans="1:12" x14ac:dyDescent="0.2">
      <c r="A669" s="4" t="s">
        <v>154</v>
      </c>
      <c r="B669" s="7" t="s">
        <v>1303</v>
      </c>
      <c r="C669" s="4">
        <v>2147254</v>
      </c>
      <c r="D669" s="4" t="s">
        <v>2114</v>
      </c>
      <c r="E669" s="4" t="s">
        <v>20</v>
      </c>
      <c r="F669" s="4" t="s">
        <v>18</v>
      </c>
      <c r="G669" s="4">
        <v>1</v>
      </c>
      <c r="H669" s="5">
        <v>37.979999999999997</v>
      </c>
      <c r="J669" s="3">
        <v>0</v>
      </c>
      <c r="K669" s="6">
        <f t="shared" ref="K669:K700" si="288">+I669+J669</f>
        <v>0</v>
      </c>
      <c r="L669" s="6">
        <f t="shared" ref="L669:L700" si="289">H669+J669</f>
        <v>37.979999999999997</v>
      </c>
    </row>
    <row r="670" spans="1:12" x14ac:dyDescent="0.2">
      <c r="A670" s="4" t="s">
        <v>154</v>
      </c>
      <c r="B670" s="7" t="s">
        <v>2115</v>
      </c>
      <c r="C670" s="4">
        <v>24173284</v>
      </c>
      <c r="D670" s="4" t="s">
        <v>2116</v>
      </c>
      <c r="E670" s="4" t="s">
        <v>23</v>
      </c>
      <c r="F670" s="4" t="s">
        <v>9</v>
      </c>
      <c r="G670" s="4">
        <v>1</v>
      </c>
      <c r="H670" s="5">
        <v>7.93</v>
      </c>
      <c r="J670" s="3">
        <v>0</v>
      </c>
      <c r="K670" s="6">
        <f t="shared" si="288"/>
        <v>0</v>
      </c>
      <c r="L670" s="6">
        <f t="shared" si="289"/>
        <v>7.93</v>
      </c>
    </row>
    <row r="671" spans="1:12" x14ac:dyDescent="0.2">
      <c r="A671" s="4" t="s">
        <v>154</v>
      </c>
      <c r="B671" s="7" t="s">
        <v>468</v>
      </c>
      <c r="C671" s="4">
        <v>20384443</v>
      </c>
      <c r="D671" s="4" t="s">
        <v>2117</v>
      </c>
      <c r="E671" s="4" t="s">
        <v>6</v>
      </c>
      <c r="F671" s="4" t="s">
        <v>7</v>
      </c>
      <c r="G671" s="4">
        <v>3</v>
      </c>
      <c r="H671" s="5">
        <v>0</v>
      </c>
      <c r="I671" s="5">
        <f>H671</f>
        <v>0</v>
      </c>
      <c r="J671" s="3">
        <v>-330.73899999999998</v>
      </c>
      <c r="K671" s="6">
        <f t="shared" si="288"/>
        <v>-330.73899999999998</v>
      </c>
      <c r="L671" s="6">
        <f t="shared" si="289"/>
        <v>-330.73899999999998</v>
      </c>
    </row>
    <row r="672" spans="1:12" x14ac:dyDescent="0.2">
      <c r="A672" s="4" t="s">
        <v>154</v>
      </c>
      <c r="B672" s="7" t="s">
        <v>469</v>
      </c>
      <c r="C672" s="4">
        <v>14501336</v>
      </c>
      <c r="D672" s="4" t="s">
        <v>2118</v>
      </c>
      <c r="E672" s="4" t="s">
        <v>11</v>
      </c>
      <c r="F672" s="4" t="s">
        <v>12</v>
      </c>
      <c r="G672" s="4">
        <v>1</v>
      </c>
      <c r="H672" s="5">
        <v>464.27</v>
      </c>
      <c r="J672" s="3">
        <v>0</v>
      </c>
      <c r="K672" s="6">
        <f t="shared" si="288"/>
        <v>0</v>
      </c>
      <c r="L672" s="6">
        <f t="shared" si="289"/>
        <v>464.27</v>
      </c>
    </row>
    <row r="673" spans="1:12" x14ac:dyDescent="0.2">
      <c r="A673" s="4" t="s">
        <v>154</v>
      </c>
      <c r="B673" s="7" t="s">
        <v>470</v>
      </c>
      <c r="C673" s="4">
        <v>7551018</v>
      </c>
      <c r="D673" s="4" t="s">
        <v>2119</v>
      </c>
      <c r="E673" s="4" t="s">
        <v>76</v>
      </c>
      <c r="F673" s="4" t="s">
        <v>35</v>
      </c>
      <c r="G673" s="4">
        <v>2</v>
      </c>
      <c r="H673" s="5">
        <v>3882.12</v>
      </c>
      <c r="J673" s="3">
        <v>0</v>
      </c>
      <c r="K673" s="6">
        <f t="shared" si="288"/>
        <v>0</v>
      </c>
      <c r="L673" s="6">
        <f t="shared" si="289"/>
        <v>3882.12</v>
      </c>
    </row>
    <row r="674" spans="1:12" x14ac:dyDescent="0.2">
      <c r="A674" s="4" t="s">
        <v>154</v>
      </c>
      <c r="B674" s="7" t="s">
        <v>471</v>
      </c>
      <c r="C674" s="4">
        <v>1330956</v>
      </c>
      <c r="D674" s="4" t="s">
        <v>2121</v>
      </c>
      <c r="E674" s="4" t="s">
        <v>28</v>
      </c>
      <c r="F674" s="4" t="s">
        <v>16</v>
      </c>
      <c r="G674" s="4">
        <v>2</v>
      </c>
      <c r="H674" s="5">
        <v>-1591.04</v>
      </c>
      <c r="J674" s="3">
        <v>0</v>
      </c>
      <c r="K674" s="6">
        <f t="shared" si="288"/>
        <v>0</v>
      </c>
      <c r="L674" s="6">
        <f t="shared" si="289"/>
        <v>-1591.04</v>
      </c>
    </row>
    <row r="675" spans="1:12" x14ac:dyDescent="0.2">
      <c r="A675" s="4" t="s">
        <v>154</v>
      </c>
      <c r="B675" s="7" t="s">
        <v>472</v>
      </c>
      <c r="C675" s="4">
        <v>1330956</v>
      </c>
      <c r="D675" s="4" t="s">
        <v>2121</v>
      </c>
      <c r="E675" s="4" t="s">
        <v>28</v>
      </c>
      <c r="F675" s="4" t="s">
        <v>16</v>
      </c>
      <c r="G675" s="4">
        <v>2</v>
      </c>
      <c r="H675" s="5">
        <v>-1581.47</v>
      </c>
      <c r="J675" s="3">
        <v>0</v>
      </c>
      <c r="K675" s="6">
        <f t="shared" si="288"/>
        <v>0</v>
      </c>
      <c r="L675" s="6">
        <f t="shared" si="289"/>
        <v>-1581.47</v>
      </c>
    </row>
    <row r="676" spans="1:12" x14ac:dyDescent="0.2">
      <c r="A676" s="4" t="s">
        <v>154</v>
      </c>
      <c r="B676" s="7" t="s">
        <v>1304</v>
      </c>
      <c r="C676" s="4">
        <v>7089255</v>
      </c>
      <c r="D676" s="4" t="s">
        <v>2122</v>
      </c>
      <c r="E676" s="4" t="s">
        <v>21</v>
      </c>
      <c r="F676" s="4" t="s">
        <v>22</v>
      </c>
      <c r="G676" s="4">
        <v>2</v>
      </c>
      <c r="H676" s="5">
        <v>60.55</v>
      </c>
      <c r="J676" s="3">
        <v>0</v>
      </c>
      <c r="K676" s="6">
        <f t="shared" si="288"/>
        <v>0</v>
      </c>
      <c r="L676" s="6">
        <f t="shared" si="289"/>
        <v>60.55</v>
      </c>
    </row>
    <row r="677" spans="1:12" x14ac:dyDescent="0.2">
      <c r="A677" s="4" t="s">
        <v>154</v>
      </c>
      <c r="B677" s="7" t="s">
        <v>880</v>
      </c>
      <c r="C677" s="4">
        <v>17581737</v>
      </c>
      <c r="D677" s="4" t="s">
        <v>2126</v>
      </c>
      <c r="E677" s="4" t="s">
        <v>21</v>
      </c>
      <c r="F677" s="4" t="s">
        <v>22</v>
      </c>
      <c r="G677" s="4">
        <v>3</v>
      </c>
      <c r="H677" s="5">
        <v>0</v>
      </c>
      <c r="I677" s="5">
        <f>H677</f>
        <v>0</v>
      </c>
      <c r="J677" s="3">
        <v>-325342.80300000001</v>
      </c>
      <c r="K677" s="6">
        <f t="shared" si="288"/>
        <v>-325342.80300000001</v>
      </c>
      <c r="L677" s="6">
        <f t="shared" si="289"/>
        <v>-325342.80300000001</v>
      </c>
    </row>
    <row r="678" spans="1:12" x14ac:dyDescent="0.2">
      <c r="A678" s="4" t="s">
        <v>154</v>
      </c>
      <c r="B678" s="7" t="s">
        <v>878</v>
      </c>
      <c r="C678" s="4">
        <v>17581737</v>
      </c>
      <c r="D678" s="4" t="s">
        <v>2126</v>
      </c>
      <c r="E678" s="4" t="s">
        <v>21</v>
      </c>
      <c r="F678" s="4" t="s">
        <v>22</v>
      </c>
      <c r="G678" s="4">
        <v>3</v>
      </c>
      <c r="H678" s="5">
        <v>0</v>
      </c>
      <c r="I678" s="5">
        <f>H678</f>
        <v>0</v>
      </c>
      <c r="J678" s="3">
        <v>-256967.503</v>
      </c>
      <c r="K678" s="6">
        <f t="shared" si="288"/>
        <v>-256967.503</v>
      </c>
      <c r="L678" s="6">
        <f t="shared" si="289"/>
        <v>-256967.503</v>
      </c>
    </row>
    <row r="679" spans="1:12" x14ac:dyDescent="0.2">
      <c r="A679" s="4" t="s">
        <v>154</v>
      </c>
      <c r="B679" s="7" t="s">
        <v>877</v>
      </c>
      <c r="C679" s="4">
        <v>17581737</v>
      </c>
      <c r="D679" s="4" t="s">
        <v>2126</v>
      </c>
      <c r="E679" s="4" t="s">
        <v>21</v>
      </c>
      <c r="F679" s="4" t="s">
        <v>22</v>
      </c>
      <c r="G679" s="4">
        <v>3</v>
      </c>
      <c r="H679" s="5">
        <v>0</v>
      </c>
      <c r="I679" s="5">
        <f>H679</f>
        <v>0</v>
      </c>
      <c r="J679" s="3">
        <v>-318849.16600000003</v>
      </c>
      <c r="K679" s="6">
        <f t="shared" si="288"/>
        <v>-318849.16600000003</v>
      </c>
      <c r="L679" s="6">
        <f t="shared" si="289"/>
        <v>-318849.16600000003</v>
      </c>
    </row>
    <row r="680" spans="1:12" x14ac:dyDescent="0.2">
      <c r="A680" s="4" t="s">
        <v>154</v>
      </c>
      <c r="B680" s="7" t="s">
        <v>879</v>
      </c>
      <c r="C680" s="4">
        <v>17581737</v>
      </c>
      <c r="D680" s="4" t="s">
        <v>2126</v>
      </c>
      <c r="E680" s="4" t="s">
        <v>21</v>
      </c>
      <c r="F680" s="4" t="s">
        <v>22</v>
      </c>
      <c r="G680" s="4">
        <v>3</v>
      </c>
      <c r="H680" s="5">
        <v>0</v>
      </c>
      <c r="I680" s="5">
        <f>H680</f>
        <v>0</v>
      </c>
      <c r="J680" s="3">
        <v>-611293.73899999994</v>
      </c>
      <c r="K680" s="6">
        <f t="shared" si="288"/>
        <v>-611293.73899999994</v>
      </c>
      <c r="L680" s="6">
        <f t="shared" si="289"/>
        <v>-611293.73899999994</v>
      </c>
    </row>
    <row r="681" spans="1:12" x14ac:dyDescent="0.2">
      <c r="A681" s="4" t="s">
        <v>154</v>
      </c>
      <c r="B681" s="7" t="s">
        <v>1305</v>
      </c>
      <c r="C681" s="4">
        <v>2038579</v>
      </c>
      <c r="D681" s="4" t="s">
        <v>2127</v>
      </c>
      <c r="E681" s="4" t="s">
        <v>25</v>
      </c>
      <c r="F681" s="4" t="s">
        <v>12</v>
      </c>
      <c r="G681" s="4">
        <v>1</v>
      </c>
      <c r="H681" s="5">
        <v>48.96</v>
      </c>
      <c r="J681" s="3">
        <v>0</v>
      </c>
      <c r="K681" s="6">
        <f t="shared" si="288"/>
        <v>0</v>
      </c>
      <c r="L681" s="6">
        <f t="shared" si="289"/>
        <v>48.96</v>
      </c>
    </row>
    <row r="682" spans="1:12" x14ac:dyDescent="0.2">
      <c r="A682" s="4" t="s">
        <v>154</v>
      </c>
      <c r="B682" s="7" t="s">
        <v>2129</v>
      </c>
      <c r="C682" s="4">
        <v>2080872</v>
      </c>
      <c r="D682" s="4" t="s">
        <v>2128</v>
      </c>
      <c r="E682" s="4" t="s">
        <v>41</v>
      </c>
      <c r="F682" s="4" t="s">
        <v>35</v>
      </c>
      <c r="G682" s="4">
        <v>1</v>
      </c>
      <c r="H682" s="5">
        <v>17.95</v>
      </c>
      <c r="J682" s="3">
        <v>0</v>
      </c>
      <c r="K682" s="6">
        <f t="shared" si="288"/>
        <v>0</v>
      </c>
      <c r="L682" s="6">
        <f t="shared" si="289"/>
        <v>17.95</v>
      </c>
    </row>
    <row r="683" spans="1:12" x14ac:dyDescent="0.2">
      <c r="A683" s="4" t="s">
        <v>154</v>
      </c>
      <c r="B683" s="7" t="s">
        <v>2130</v>
      </c>
      <c r="C683" s="4">
        <v>2080872</v>
      </c>
      <c r="D683" s="4" t="s">
        <v>2128</v>
      </c>
      <c r="E683" s="4" t="s">
        <v>41</v>
      </c>
      <c r="F683" s="4" t="s">
        <v>35</v>
      </c>
      <c r="G683" s="4">
        <v>1</v>
      </c>
      <c r="H683" s="5">
        <v>17.95</v>
      </c>
      <c r="J683" s="3">
        <v>0</v>
      </c>
      <c r="K683" s="6">
        <f t="shared" si="288"/>
        <v>0</v>
      </c>
      <c r="L683" s="6">
        <f t="shared" si="289"/>
        <v>17.95</v>
      </c>
    </row>
    <row r="684" spans="1:12" x14ac:dyDescent="0.2">
      <c r="A684" s="4" t="s">
        <v>154</v>
      </c>
      <c r="B684" s="7" t="s">
        <v>474</v>
      </c>
      <c r="C684" s="4">
        <v>20048594</v>
      </c>
      <c r="D684" s="4" t="s">
        <v>2131</v>
      </c>
      <c r="E684" s="4" t="s">
        <v>38</v>
      </c>
      <c r="F684" s="4" t="s">
        <v>9</v>
      </c>
      <c r="G684" s="4">
        <v>3</v>
      </c>
      <c r="H684" s="5">
        <v>0</v>
      </c>
      <c r="I684" s="5">
        <f>H684</f>
        <v>0</v>
      </c>
      <c r="J684" s="3">
        <v>-11818.898999999999</v>
      </c>
      <c r="K684" s="6">
        <f t="shared" si="288"/>
        <v>-11818.898999999999</v>
      </c>
      <c r="L684" s="6">
        <f t="shared" si="289"/>
        <v>-11818.898999999999</v>
      </c>
    </row>
    <row r="685" spans="1:12" x14ac:dyDescent="0.2">
      <c r="A685" s="4" t="s">
        <v>154</v>
      </c>
      <c r="B685" s="7" t="s">
        <v>473</v>
      </c>
      <c r="C685" s="4">
        <v>20048594</v>
      </c>
      <c r="D685" s="4" t="s">
        <v>2131</v>
      </c>
      <c r="E685" s="4" t="s">
        <v>38</v>
      </c>
      <c r="F685" s="4" t="s">
        <v>9</v>
      </c>
      <c r="G685" s="4">
        <v>3</v>
      </c>
      <c r="H685" s="5">
        <v>0</v>
      </c>
      <c r="I685" s="5">
        <f>H685</f>
        <v>0</v>
      </c>
      <c r="J685" s="3">
        <v>-11987.633</v>
      </c>
      <c r="K685" s="6">
        <f t="shared" si="288"/>
        <v>-11987.633</v>
      </c>
      <c r="L685" s="6">
        <f t="shared" si="289"/>
        <v>-11987.633</v>
      </c>
    </row>
    <row r="686" spans="1:12" x14ac:dyDescent="0.2">
      <c r="A686" s="4" t="s">
        <v>154</v>
      </c>
      <c r="B686" s="7" t="s">
        <v>475</v>
      </c>
      <c r="C686" s="4">
        <v>20048594</v>
      </c>
      <c r="D686" s="4" t="s">
        <v>2131</v>
      </c>
      <c r="E686" s="4" t="s">
        <v>38</v>
      </c>
      <c r="F686" s="4" t="s">
        <v>9</v>
      </c>
      <c r="G686" s="4">
        <v>3</v>
      </c>
      <c r="H686" s="5">
        <v>0</v>
      </c>
      <c r="I686" s="5">
        <f>H686</f>
        <v>0</v>
      </c>
      <c r="J686" s="3">
        <v>-11710.049000000001</v>
      </c>
      <c r="K686" s="6">
        <f t="shared" si="288"/>
        <v>-11710.049000000001</v>
      </c>
      <c r="L686" s="6">
        <f t="shared" si="289"/>
        <v>-11710.049000000001</v>
      </c>
    </row>
    <row r="687" spans="1:12" x14ac:dyDescent="0.2">
      <c r="A687" s="4" t="s">
        <v>154</v>
      </c>
      <c r="B687" s="7" t="s">
        <v>476</v>
      </c>
      <c r="C687" s="4">
        <v>14532624</v>
      </c>
      <c r="D687" s="4" t="s">
        <v>2132</v>
      </c>
      <c r="E687" s="4" t="s">
        <v>28</v>
      </c>
      <c r="F687" s="4" t="s">
        <v>16</v>
      </c>
      <c r="G687" s="4">
        <v>2</v>
      </c>
      <c r="H687" s="5">
        <v>-1090.79</v>
      </c>
      <c r="J687" s="3">
        <v>0</v>
      </c>
      <c r="K687" s="6">
        <f t="shared" si="288"/>
        <v>0</v>
      </c>
      <c r="L687" s="6">
        <f t="shared" si="289"/>
        <v>-1090.79</v>
      </c>
    </row>
    <row r="688" spans="1:12" x14ac:dyDescent="0.2">
      <c r="A688" s="4" t="s">
        <v>154</v>
      </c>
      <c r="B688" s="7" t="s">
        <v>1083</v>
      </c>
      <c r="C688" s="4">
        <v>9834269</v>
      </c>
      <c r="D688" s="4" t="s">
        <v>2133</v>
      </c>
      <c r="E688" s="4" t="s">
        <v>8</v>
      </c>
      <c r="F688" s="4" t="s">
        <v>9</v>
      </c>
      <c r="G688" s="4">
        <v>1</v>
      </c>
      <c r="H688" s="5">
        <v>34.64</v>
      </c>
      <c r="J688" s="3">
        <v>0</v>
      </c>
      <c r="K688" s="6">
        <f t="shared" si="288"/>
        <v>0</v>
      </c>
      <c r="L688" s="6">
        <f t="shared" si="289"/>
        <v>34.64</v>
      </c>
    </row>
    <row r="689" spans="1:12" x14ac:dyDescent="0.2">
      <c r="A689" s="4" t="s">
        <v>154</v>
      </c>
      <c r="B689" s="7" t="s">
        <v>477</v>
      </c>
      <c r="C689" s="4">
        <v>13862573</v>
      </c>
      <c r="D689" s="4" t="s">
        <v>2134</v>
      </c>
      <c r="E689" s="4" t="s">
        <v>39</v>
      </c>
      <c r="F689" s="4" t="s">
        <v>14</v>
      </c>
      <c r="G689" s="4">
        <v>3</v>
      </c>
      <c r="H689" s="5">
        <v>0</v>
      </c>
      <c r="I689" s="5">
        <f>H689</f>
        <v>0</v>
      </c>
      <c r="J689" s="3">
        <v>-287700.27399999998</v>
      </c>
      <c r="K689" s="6">
        <f t="shared" si="288"/>
        <v>-287700.27399999998</v>
      </c>
      <c r="L689" s="6">
        <f t="shared" si="289"/>
        <v>-287700.27399999998</v>
      </c>
    </row>
    <row r="690" spans="1:12" x14ac:dyDescent="0.2">
      <c r="A690" s="4" t="s">
        <v>154</v>
      </c>
      <c r="B690" s="7" t="s">
        <v>950</v>
      </c>
      <c r="C690" s="4">
        <v>7635502</v>
      </c>
      <c r="D690" s="4" t="s">
        <v>2135</v>
      </c>
      <c r="E690" s="4" t="s">
        <v>26</v>
      </c>
      <c r="F690" s="4" t="s">
        <v>9</v>
      </c>
      <c r="G690" s="4">
        <v>2</v>
      </c>
      <c r="H690" s="5">
        <v>83.89</v>
      </c>
      <c r="J690" s="3">
        <v>0</v>
      </c>
      <c r="K690" s="6">
        <f t="shared" si="288"/>
        <v>0</v>
      </c>
      <c r="L690" s="6">
        <f t="shared" si="289"/>
        <v>83.89</v>
      </c>
    </row>
    <row r="691" spans="1:12" x14ac:dyDescent="0.2">
      <c r="A691" s="4" t="s">
        <v>154</v>
      </c>
      <c r="B691" s="7" t="s">
        <v>3080</v>
      </c>
      <c r="C691" s="4">
        <v>15675940</v>
      </c>
      <c r="D691" s="4" t="s">
        <v>3079</v>
      </c>
      <c r="E691" s="4" t="s">
        <v>26</v>
      </c>
      <c r="F691" s="4" t="s">
        <v>9</v>
      </c>
      <c r="G691" s="4">
        <v>1</v>
      </c>
      <c r="H691" s="5">
        <v>18.350000000000001</v>
      </c>
      <c r="J691" s="3">
        <v>0</v>
      </c>
      <c r="K691" s="6">
        <f t="shared" si="288"/>
        <v>0</v>
      </c>
      <c r="L691" s="6">
        <f t="shared" si="289"/>
        <v>18.350000000000001</v>
      </c>
    </row>
    <row r="692" spans="1:12" x14ac:dyDescent="0.2">
      <c r="A692" s="4" t="s">
        <v>154</v>
      </c>
      <c r="B692" s="7" t="s">
        <v>1306</v>
      </c>
      <c r="C692" s="4">
        <v>22982004</v>
      </c>
      <c r="D692" s="4" t="s">
        <v>2136</v>
      </c>
      <c r="E692" s="4" t="s">
        <v>41</v>
      </c>
      <c r="F692" s="4" t="s">
        <v>35</v>
      </c>
      <c r="G692" s="4">
        <v>1</v>
      </c>
      <c r="H692" s="5">
        <v>32.28</v>
      </c>
      <c r="J692" s="3">
        <v>0</v>
      </c>
      <c r="K692" s="6">
        <f t="shared" si="288"/>
        <v>0</v>
      </c>
      <c r="L692" s="6">
        <f t="shared" si="289"/>
        <v>32.28</v>
      </c>
    </row>
    <row r="693" spans="1:12" x14ac:dyDescent="0.2">
      <c r="A693" s="4" t="s">
        <v>154</v>
      </c>
      <c r="B693" s="7" t="s">
        <v>1307</v>
      </c>
      <c r="C693" s="4">
        <v>22982004</v>
      </c>
      <c r="D693" s="4" t="s">
        <v>2136</v>
      </c>
      <c r="E693" s="4" t="s">
        <v>41</v>
      </c>
      <c r="F693" s="4" t="s">
        <v>35</v>
      </c>
      <c r="G693" s="4">
        <v>1</v>
      </c>
      <c r="H693" s="5">
        <v>32.28</v>
      </c>
      <c r="J693" s="3">
        <v>0</v>
      </c>
      <c r="K693" s="6">
        <f t="shared" si="288"/>
        <v>0</v>
      </c>
      <c r="L693" s="6">
        <f t="shared" si="289"/>
        <v>32.28</v>
      </c>
    </row>
    <row r="694" spans="1:12" x14ac:dyDescent="0.2">
      <c r="A694" s="4" t="s">
        <v>154</v>
      </c>
      <c r="B694" s="7" t="s">
        <v>478</v>
      </c>
      <c r="C694" s="4">
        <v>13235951</v>
      </c>
      <c r="D694" s="4" t="s">
        <v>2137</v>
      </c>
      <c r="E694" s="4" t="s">
        <v>17</v>
      </c>
      <c r="F694" s="4" t="s">
        <v>18</v>
      </c>
      <c r="G694" s="4">
        <v>2</v>
      </c>
      <c r="H694" s="5">
        <v>793.39</v>
      </c>
      <c r="J694" s="3">
        <v>0</v>
      </c>
      <c r="K694" s="6">
        <f t="shared" si="288"/>
        <v>0</v>
      </c>
      <c r="L694" s="6">
        <f t="shared" si="289"/>
        <v>793.39</v>
      </c>
    </row>
    <row r="695" spans="1:12" x14ac:dyDescent="0.2">
      <c r="A695" s="4" t="s">
        <v>154</v>
      </c>
      <c r="B695" s="7" t="s">
        <v>1308</v>
      </c>
      <c r="C695" s="4">
        <v>20137047</v>
      </c>
      <c r="D695" s="4" t="s">
        <v>2138</v>
      </c>
      <c r="E695" s="4" t="s">
        <v>41</v>
      </c>
      <c r="F695" s="4" t="s">
        <v>35</v>
      </c>
      <c r="G695" s="4">
        <v>1</v>
      </c>
      <c r="H695" s="5">
        <v>32.28</v>
      </c>
      <c r="J695" s="3">
        <v>0</v>
      </c>
      <c r="K695" s="6">
        <f t="shared" si="288"/>
        <v>0</v>
      </c>
      <c r="L695" s="6">
        <f t="shared" si="289"/>
        <v>32.28</v>
      </c>
    </row>
    <row r="696" spans="1:12" x14ac:dyDescent="0.2">
      <c r="A696" s="4" t="s">
        <v>154</v>
      </c>
      <c r="B696" s="7" t="s">
        <v>1084</v>
      </c>
      <c r="C696" s="4">
        <v>21251855</v>
      </c>
      <c r="D696" s="4" t="s">
        <v>2139</v>
      </c>
      <c r="E696" s="4" t="s">
        <v>10</v>
      </c>
      <c r="F696" s="4" t="s">
        <v>7</v>
      </c>
      <c r="G696" s="4">
        <v>2</v>
      </c>
      <c r="H696" s="5">
        <v>24.7</v>
      </c>
      <c r="J696" s="3">
        <v>0</v>
      </c>
      <c r="K696" s="6">
        <f t="shared" si="288"/>
        <v>0</v>
      </c>
      <c r="L696" s="6">
        <f t="shared" si="289"/>
        <v>24.7</v>
      </c>
    </row>
    <row r="697" spans="1:12" x14ac:dyDescent="0.2">
      <c r="A697" s="4" t="s">
        <v>154</v>
      </c>
      <c r="B697" s="7" t="s">
        <v>479</v>
      </c>
      <c r="C697" s="4">
        <v>19091859</v>
      </c>
      <c r="D697" s="4" t="s">
        <v>2141</v>
      </c>
      <c r="E697" s="4" t="s">
        <v>11</v>
      </c>
      <c r="F697" s="4" t="s">
        <v>12</v>
      </c>
      <c r="G697" s="4">
        <v>3</v>
      </c>
      <c r="H697" s="5">
        <v>0</v>
      </c>
      <c r="I697" s="5">
        <f>H697</f>
        <v>0</v>
      </c>
      <c r="J697" s="3">
        <v>-66792.081000000006</v>
      </c>
      <c r="K697" s="6">
        <f t="shared" si="288"/>
        <v>-66792.081000000006</v>
      </c>
      <c r="L697" s="6">
        <f t="shared" si="289"/>
        <v>-66792.081000000006</v>
      </c>
    </row>
    <row r="698" spans="1:12" x14ac:dyDescent="0.2">
      <c r="A698" s="4" t="s">
        <v>154</v>
      </c>
      <c r="B698" s="7" t="s">
        <v>2869</v>
      </c>
      <c r="C698" s="4">
        <v>6998113</v>
      </c>
      <c r="D698" s="4" t="s">
        <v>2142</v>
      </c>
      <c r="E698" s="4" t="s">
        <v>42</v>
      </c>
      <c r="F698" s="4" t="s">
        <v>7</v>
      </c>
      <c r="G698" s="4">
        <v>1</v>
      </c>
      <c r="H698" s="5">
        <v>23.39</v>
      </c>
      <c r="J698" s="3">
        <v>0</v>
      </c>
      <c r="K698" s="6">
        <f t="shared" si="288"/>
        <v>0</v>
      </c>
      <c r="L698" s="6">
        <f t="shared" si="289"/>
        <v>23.39</v>
      </c>
    </row>
    <row r="699" spans="1:12" x14ac:dyDescent="0.2">
      <c r="A699" s="4" t="s">
        <v>154</v>
      </c>
      <c r="B699" s="7" t="s">
        <v>480</v>
      </c>
      <c r="C699" s="4">
        <v>6998113</v>
      </c>
      <c r="D699" s="4" t="s">
        <v>2142</v>
      </c>
      <c r="E699" s="4" t="s">
        <v>42</v>
      </c>
      <c r="F699" s="4" t="s">
        <v>7</v>
      </c>
      <c r="G699" s="4">
        <v>1</v>
      </c>
      <c r="H699" s="5">
        <v>279.89</v>
      </c>
      <c r="J699" s="3">
        <v>0</v>
      </c>
      <c r="K699" s="6">
        <f t="shared" si="288"/>
        <v>0</v>
      </c>
      <c r="L699" s="6">
        <f t="shared" si="289"/>
        <v>279.89</v>
      </c>
    </row>
    <row r="700" spans="1:12" x14ac:dyDescent="0.2">
      <c r="A700" s="4" t="s">
        <v>154</v>
      </c>
      <c r="B700" s="7" t="s">
        <v>481</v>
      </c>
      <c r="C700" s="4">
        <v>14114158</v>
      </c>
      <c r="D700" s="4" t="s">
        <v>2143</v>
      </c>
      <c r="E700" s="4" t="s">
        <v>30</v>
      </c>
      <c r="F700" s="4" t="s">
        <v>18</v>
      </c>
      <c r="G700" s="4">
        <v>2</v>
      </c>
      <c r="H700" s="5">
        <v>-5413.49</v>
      </c>
      <c r="J700" s="3">
        <v>0</v>
      </c>
      <c r="K700" s="6">
        <f t="shared" si="288"/>
        <v>0</v>
      </c>
      <c r="L700" s="6">
        <f t="shared" si="289"/>
        <v>-5413.49</v>
      </c>
    </row>
    <row r="701" spans="1:12" x14ac:dyDescent="0.2">
      <c r="A701" s="4" t="s">
        <v>154</v>
      </c>
      <c r="B701" s="7" t="s">
        <v>881</v>
      </c>
      <c r="C701" s="4">
        <v>11070838</v>
      </c>
      <c r="D701" s="4" t="s">
        <v>2145</v>
      </c>
      <c r="E701" s="4" t="s">
        <v>44</v>
      </c>
      <c r="F701" s="4" t="s">
        <v>7</v>
      </c>
      <c r="G701" s="4">
        <v>3</v>
      </c>
      <c r="H701" s="5">
        <v>0</v>
      </c>
      <c r="I701" s="5">
        <f>H701</f>
        <v>0</v>
      </c>
      <c r="J701" s="3">
        <v>-15283.607</v>
      </c>
      <c r="K701" s="6">
        <f t="shared" ref="K701:K732" si="290">+I701+J701</f>
        <v>-15283.607</v>
      </c>
      <c r="L701" s="6">
        <f t="shared" ref="L701:L732" si="291">H701+J701</f>
        <v>-15283.607</v>
      </c>
    </row>
    <row r="702" spans="1:12" x14ac:dyDescent="0.2">
      <c r="A702" s="4" t="s">
        <v>154</v>
      </c>
      <c r="B702" s="7" t="s">
        <v>882</v>
      </c>
      <c r="C702" s="4">
        <v>11070838</v>
      </c>
      <c r="D702" s="4" t="s">
        <v>2145</v>
      </c>
      <c r="E702" s="4" t="s">
        <v>44</v>
      </c>
      <c r="F702" s="4" t="s">
        <v>7</v>
      </c>
      <c r="G702" s="4">
        <v>3</v>
      </c>
      <c r="H702" s="5">
        <v>0</v>
      </c>
      <c r="I702" s="5">
        <f>H702</f>
        <v>0</v>
      </c>
      <c r="J702" s="3">
        <v>-92826.493000000002</v>
      </c>
      <c r="K702" s="6">
        <f t="shared" si="290"/>
        <v>-92826.493000000002</v>
      </c>
      <c r="L702" s="6">
        <f t="shared" si="291"/>
        <v>-92826.493000000002</v>
      </c>
    </row>
    <row r="703" spans="1:12" x14ac:dyDescent="0.2">
      <c r="A703" s="4" t="s">
        <v>154</v>
      </c>
      <c r="B703" s="7" t="s">
        <v>2147</v>
      </c>
      <c r="C703" s="4">
        <v>7932456</v>
      </c>
      <c r="D703" s="4" t="s">
        <v>2148</v>
      </c>
      <c r="E703" s="4" t="s">
        <v>76</v>
      </c>
      <c r="F703" s="4" t="s">
        <v>35</v>
      </c>
      <c r="G703" s="4">
        <v>1</v>
      </c>
      <c r="H703" s="5">
        <v>22.69</v>
      </c>
      <c r="J703" s="3">
        <v>0</v>
      </c>
      <c r="K703" s="6">
        <f t="shared" si="290"/>
        <v>0</v>
      </c>
      <c r="L703" s="6">
        <f t="shared" si="291"/>
        <v>22.69</v>
      </c>
    </row>
    <row r="704" spans="1:12" x14ac:dyDescent="0.2">
      <c r="A704" s="4" t="s">
        <v>154</v>
      </c>
      <c r="B704" s="7" t="s">
        <v>482</v>
      </c>
      <c r="C704" s="4">
        <v>8996053</v>
      </c>
      <c r="D704" s="4" t="s">
        <v>2149</v>
      </c>
      <c r="E704" s="4" t="s">
        <v>23</v>
      </c>
      <c r="F704" s="4" t="s">
        <v>9</v>
      </c>
      <c r="G704" s="4">
        <v>1</v>
      </c>
      <c r="H704" s="5">
        <v>-1.64</v>
      </c>
      <c r="J704" s="3">
        <v>0</v>
      </c>
      <c r="K704" s="6">
        <f t="shared" si="290"/>
        <v>0</v>
      </c>
      <c r="L704" s="6">
        <f t="shared" si="291"/>
        <v>-1.64</v>
      </c>
    </row>
    <row r="705" spans="1:12" x14ac:dyDescent="0.2">
      <c r="A705" s="4" t="s">
        <v>154</v>
      </c>
      <c r="B705" s="7" t="s">
        <v>1309</v>
      </c>
      <c r="C705" s="4">
        <v>23650688</v>
      </c>
      <c r="D705" s="4" t="s">
        <v>2151</v>
      </c>
      <c r="E705" s="4" t="s">
        <v>11</v>
      </c>
      <c r="F705" s="4" t="s">
        <v>12</v>
      </c>
      <c r="G705" s="4">
        <v>1</v>
      </c>
      <c r="H705" s="5">
        <v>41.57</v>
      </c>
      <c r="J705" s="3">
        <v>0</v>
      </c>
      <c r="K705" s="6">
        <f t="shared" si="290"/>
        <v>0</v>
      </c>
      <c r="L705" s="6">
        <f t="shared" si="291"/>
        <v>41.57</v>
      </c>
    </row>
    <row r="706" spans="1:12" x14ac:dyDescent="0.2">
      <c r="A706" s="4" t="s">
        <v>154</v>
      </c>
      <c r="B706" s="7" t="s">
        <v>3022</v>
      </c>
      <c r="C706" s="4">
        <v>25229129</v>
      </c>
      <c r="D706" s="4" t="s">
        <v>3020</v>
      </c>
      <c r="E706" s="4" t="s">
        <v>75</v>
      </c>
      <c r="F706" s="4" t="s">
        <v>35</v>
      </c>
      <c r="G706" s="4">
        <v>1</v>
      </c>
      <c r="H706" s="5">
        <v>27.39</v>
      </c>
      <c r="J706" s="3">
        <v>0</v>
      </c>
      <c r="K706" s="6">
        <f t="shared" si="290"/>
        <v>0</v>
      </c>
      <c r="L706" s="6">
        <f t="shared" si="291"/>
        <v>27.39</v>
      </c>
    </row>
    <row r="707" spans="1:12" x14ac:dyDescent="0.2">
      <c r="A707" s="4" t="s">
        <v>154</v>
      </c>
      <c r="B707" s="7" t="s">
        <v>3021</v>
      </c>
      <c r="C707" s="4">
        <v>25229129</v>
      </c>
      <c r="D707" s="4" t="s">
        <v>3020</v>
      </c>
      <c r="E707" s="4" t="s">
        <v>75</v>
      </c>
      <c r="F707" s="4" t="s">
        <v>35</v>
      </c>
      <c r="G707" s="4">
        <v>1</v>
      </c>
      <c r="H707" s="5">
        <v>27.39</v>
      </c>
      <c r="J707" s="3">
        <v>0</v>
      </c>
      <c r="K707" s="6">
        <f t="shared" si="290"/>
        <v>0</v>
      </c>
      <c r="L707" s="6">
        <f t="shared" si="291"/>
        <v>27.39</v>
      </c>
    </row>
    <row r="708" spans="1:12" x14ac:dyDescent="0.2">
      <c r="A708" s="4" t="s">
        <v>154</v>
      </c>
      <c r="B708" s="7" t="s">
        <v>3081</v>
      </c>
      <c r="C708" s="4">
        <v>21383574</v>
      </c>
      <c r="D708" s="4" t="s">
        <v>3082</v>
      </c>
      <c r="E708" s="4" t="s">
        <v>34</v>
      </c>
      <c r="F708" s="4" t="s">
        <v>35</v>
      </c>
      <c r="G708" s="4">
        <v>1</v>
      </c>
      <c r="H708" s="5">
        <v>18.829999999999998</v>
      </c>
      <c r="J708" s="3">
        <v>0</v>
      </c>
      <c r="K708" s="6">
        <f t="shared" si="290"/>
        <v>0</v>
      </c>
      <c r="L708" s="6">
        <f t="shared" si="291"/>
        <v>18.829999999999998</v>
      </c>
    </row>
    <row r="709" spans="1:12" x14ac:dyDescent="0.2">
      <c r="A709" s="4" t="s">
        <v>154</v>
      </c>
      <c r="B709" s="7" t="s">
        <v>483</v>
      </c>
      <c r="C709" s="4">
        <v>18721536</v>
      </c>
      <c r="D709" s="4" t="s">
        <v>2152</v>
      </c>
      <c r="E709" s="4" t="s">
        <v>28</v>
      </c>
      <c r="F709" s="4" t="s">
        <v>16</v>
      </c>
      <c r="G709" s="4">
        <v>2</v>
      </c>
      <c r="H709" s="5">
        <v>-20501.89</v>
      </c>
      <c r="J709" s="3">
        <v>0</v>
      </c>
      <c r="K709" s="6">
        <f t="shared" si="290"/>
        <v>0</v>
      </c>
      <c r="L709" s="6">
        <f t="shared" si="291"/>
        <v>-20501.89</v>
      </c>
    </row>
    <row r="710" spans="1:12" x14ac:dyDescent="0.2">
      <c r="A710" s="4" t="s">
        <v>154</v>
      </c>
      <c r="B710" s="7" t="s">
        <v>1310</v>
      </c>
      <c r="C710" s="4">
        <v>15927656</v>
      </c>
      <c r="D710" s="4" t="s">
        <v>2153</v>
      </c>
      <c r="E710" s="4" t="s">
        <v>34</v>
      </c>
      <c r="F710" s="4" t="s">
        <v>35</v>
      </c>
      <c r="G710" s="4">
        <v>1</v>
      </c>
      <c r="H710" s="5">
        <v>23.54</v>
      </c>
      <c r="J710" s="3">
        <v>0</v>
      </c>
      <c r="K710" s="6">
        <f t="shared" si="290"/>
        <v>0</v>
      </c>
      <c r="L710" s="6">
        <f t="shared" si="291"/>
        <v>23.54</v>
      </c>
    </row>
    <row r="711" spans="1:12" x14ac:dyDescent="0.2">
      <c r="A711" s="4" t="s">
        <v>154</v>
      </c>
      <c r="B711" s="7" t="s">
        <v>1311</v>
      </c>
      <c r="C711" s="4">
        <v>15927656</v>
      </c>
      <c r="D711" s="4" t="s">
        <v>2153</v>
      </c>
      <c r="E711" s="4" t="s">
        <v>34</v>
      </c>
      <c r="F711" s="4" t="s">
        <v>35</v>
      </c>
      <c r="G711" s="4">
        <v>1</v>
      </c>
      <c r="H711" s="5">
        <v>17.23</v>
      </c>
      <c r="J711" s="3">
        <v>0</v>
      </c>
      <c r="K711" s="6">
        <f t="shared" si="290"/>
        <v>0</v>
      </c>
      <c r="L711" s="6">
        <f t="shared" si="291"/>
        <v>17.23</v>
      </c>
    </row>
    <row r="712" spans="1:12" x14ac:dyDescent="0.2">
      <c r="A712" s="4" t="s">
        <v>154</v>
      </c>
      <c r="B712" s="7" t="s">
        <v>484</v>
      </c>
      <c r="C712" s="4">
        <v>18470432</v>
      </c>
      <c r="D712" s="4" t="s">
        <v>2155</v>
      </c>
      <c r="E712" s="4" t="s">
        <v>28</v>
      </c>
      <c r="F712" s="4" t="s">
        <v>16</v>
      </c>
      <c r="G712" s="4">
        <v>2</v>
      </c>
      <c r="H712" s="5">
        <v>-2504.98</v>
      </c>
      <c r="J712" s="3">
        <v>0</v>
      </c>
      <c r="K712" s="6">
        <f t="shared" si="290"/>
        <v>0</v>
      </c>
      <c r="L712" s="6">
        <f t="shared" si="291"/>
        <v>-2504.98</v>
      </c>
    </row>
    <row r="713" spans="1:12" x14ac:dyDescent="0.2">
      <c r="A713" s="4" t="s">
        <v>154</v>
      </c>
      <c r="B713" s="7" t="s">
        <v>1085</v>
      </c>
      <c r="C713" s="4">
        <v>19838051</v>
      </c>
      <c r="D713" s="4" t="s">
        <v>2156</v>
      </c>
      <c r="E713" s="4" t="s">
        <v>8</v>
      </c>
      <c r="F713" s="4" t="s">
        <v>9</v>
      </c>
      <c r="G713" s="4">
        <v>1</v>
      </c>
      <c r="H713" s="5">
        <v>23.11</v>
      </c>
      <c r="J713" s="3">
        <v>0</v>
      </c>
      <c r="K713" s="6">
        <f t="shared" si="290"/>
        <v>0</v>
      </c>
      <c r="L713" s="6">
        <f t="shared" si="291"/>
        <v>23.11</v>
      </c>
    </row>
    <row r="714" spans="1:12" x14ac:dyDescent="0.2">
      <c r="A714" s="4" t="s">
        <v>154</v>
      </c>
      <c r="B714" s="7" t="s">
        <v>487</v>
      </c>
      <c r="C714" s="4">
        <v>19955799</v>
      </c>
      <c r="D714" s="4" t="s">
        <v>2157</v>
      </c>
      <c r="E714" s="4" t="s">
        <v>23</v>
      </c>
      <c r="F714" s="4" t="s">
        <v>9</v>
      </c>
      <c r="G714" s="4">
        <v>1</v>
      </c>
      <c r="H714" s="5">
        <v>25836.74</v>
      </c>
      <c r="J714" s="3">
        <v>0</v>
      </c>
      <c r="K714" s="6">
        <f t="shared" si="290"/>
        <v>0</v>
      </c>
      <c r="L714" s="6">
        <f t="shared" si="291"/>
        <v>25836.74</v>
      </c>
    </row>
    <row r="715" spans="1:12" x14ac:dyDescent="0.2">
      <c r="A715" s="4" t="s">
        <v>154</v>
      </c>
      <c r="B715" s="7" t="s">
        <v>488</v>
      </c>
      <c r="C715" s="4">
        <v>19955799</v>
      </c>
      <c r="D715" s="4" t="s">
        <v>2157</v>
      </c>
      <c r="E715" s="4" t="s">
        <v>23</v>
      </c>
      <c r="F715" s="4" t="s">
        <v>9</v>
      </c>
      <c r="G715" s="4">
        <v>1</v>
      </c>
      <c r="H715" s="5">
        <v>5835.23</v>
      </c>
      <c r="J715" s="3">
        <v>0</v>
      </c>
      <c r="K715" s="6">
        <f t="shared" si="290"/>
        <v>0</v>
      </c>
      <c r="L715" s="6">
        <f t="shared" si="291"/>
        <v>5835.23</v>
      </c>
    </row>
    <row r="716" spans="1:12" x14ac:dyDescent="0.2">
      <c r="A716" s="4" t="s">
        <v>154</v>
      </c>
      <c r="B716" s="7" t="s">
        <v>485</v>
      </c>
      <c r="C716" s="4">
        <v>19955799</v>
      </c>
      <c r="D716" s="4" t="s">
        <v>2157</v>
      </c>
      <c r="E716" s="4" t="s">
        <v>23</v>
      </c>
      <c r="F716" s="4" t="s">
        <v>9</v>
      </c>
      <c r="G716" s="4">
        <v>1</v>
      </c>
      <c r="H716" s="5">
        <v>5835.24</v>
      </c>
      <c r="J716" s="3">
        <v>0</v>
      </c>
      <c r="K716" s="6">
        <f t="shared" si="290"/>
        <v>0</v>
      </c>
      <c r="L716" s="6">
        <f t="shared" si="291"/>
        <v>5835.24</v>
      </c>
    </row>
    <row r="717" spans="1:12" x14ac:dyDescent="0.2">
      <c r="A717" s="4" t="s">
        <v>154</v>
      </c>
      <c r="B717" s="7" t="s">
        <v>486</v>
      </c>
      <c r="C717" s="4">
        <v>19955799</v>
      </c>
      <c r="D717" s="4" t="s">
        <v>2157</v>
      </c>
      <c r="E717" s="4" t="s">
        <v>23</v>
      </c>
      <c r="F717" s="4" t="s">
        <v>9</v>
      </c>
      <c r="G717" s="4">
        <v>1</v>
      </c>
      <c r="H717" s="5">
        <v>6136.04</v>
      </c>
      <c r="J717" s="3">
        <v>0</v>
      </c>
      <c r="K717" s="6">
        <f t="shared" si="290"/>
        <v>0</v>
      </c>
      <c r="L717" s="6">
        <f t="shared" si="291"/>
        <v>6136.04</v>
      </c>
    </row>
    <row r="718" spans="1:12" x14ac:dyDescent="0.2">
      <c r="A718" s="4" t="s">
        <v>154</v>
      </c>
      <c r="B718" s="7" t="s">
        <v>3023</v>
      </c>
      <c r="C718" s="4">
        <v>23279160</v>
      </c>
      <c r="D718" s="4" t="s">
        <v>3024</v>
      </c>
      <c r="E718" s="4" t="s">
        <v>21</v>
      </c>
      <c r="F718" s="4" t="s">
        <v>22</v>
      </c>
      <c r="G718" s="4">
        <v>2</v>
      </c>
      <c r="H718" s="5">
        <v>56.83</v>
      </c>
      <c r="J718" s="3">
        <v>0</v>
      </c>
      <c r="K718" s="6">
        <f t="shared" si="290"/>
        <v>0</v>
      </c>
      <c r="L718" s="6">
        <f t="shared" si="291"/>
        <v>56.83</v>
      </c>
    </row>
    <row r="719" spans="1:12" x14ac:dyDescent="0.2">
      <c r="A719" s="4" t="s">
        <v>154</v>
      </c>
      <c r="B719" s="7" t="s">
        <v>1312</v>
      </c>
      <c r="C719" s="4">
        <v>7424091</v>
      </c>
      <c r="D719" s="4" t="s">
        <v>2158</v>
      </c>
      <c r="E719" s="4" t="s">
        <v>76</v>
      </c>
      <c r="F719" s="4" t="s">
        <v>35</v>
      </c>
      <c r="G719" s="4">
        <v>1</v>
      </c>
      <c r="H719" s="5">
        <v>30.28</v>
      </c>
      <c r="J719" s="3">
        <v>0</v>
      </c>
      <c r="K719" s="6">
        <f t="shared" si="290"/>
        <v>0</v>
      </c>
      <c r="L719" s="6">
        <f t="shared" si="291"/>
        <v>30.28</v>
      </c>
    </row>
    <row r="720" spans="1:12" x14ac:dyDescent="0.2">
      <c r="A720" s="4" t="s">
        <v>154</v>
      </c>
      <c r="B720" s="7" t="s">
        <v>1313</v>
      </c>
      <c r="C720" s="4">
        <v>7424091</v>
      </c>
      <c r="D720" s="4" t="s">
        <v>2158</v>
      </c>
      <c r="E720" s="4" t="s">
        <v>76</v>
      </c>
      <c r="F720" s="4" t="s">
        <v>35</v>
      </c>
      <c r="G720" s="4">
        <v>1</v>
      </c>
      <c r="H720" s="5">
        <v>30.28</v>
      </c>
      <c r="J720" s="3">
        <v>0</v>
      </c>
      <c r="K720" s="6">
        <f t="shared" si="290"/>
        <v>0</v>
      </c>
      <c r="L720" s="6">
        <f t="shared" si="291"/>
        <v>30.28</v>
      </c>
    </row>
    <row r="721" spans="1:12" x14ac:dyDescent="0.2">
      <c r="A721" s="4" t="s">
        <v>154</v>
      </c>
      <c r="B721" s="7" t="s">
        <v>951</v>
      </c>
      <c r="C721" s="4">
        <v>9319689</v>
      </c>
      <c r="D721" s="4" t="s">
        <v>2159</v>
      </c>
      <c r="E721" s="4" t="s">
        <v>8</v>
      </c>
      <c r="F721" s="4" t="s">
        <v>9</v>
      </c>
      <c r="G721" s="4">
        <v>2</v>
      </c>
      <c r="H721" s="5">
        <v>90</v>
      </c>
      <c r="J721" s="3">
        <v>0</v>
      </c>
      <c r="K721" s="6">
        <f t="shared" si="290"/>
        <v>0</v>
      </c>
      <c r="L721" s="6">
        <f t="shared" si="291"/>
        <v>90</v>
      </c>
    </row>
    <row r="722" spans="1:12" x14ac:dyDescent="0.2">
      <c r="A722" s="4" t="s">
        <v>154</v>
      </c>
      <c r="B722" s="7" t="s">
        <v>1086</v>
      </c>
      <c r="C722" s="4">
        <v>12307340</v>
      </c>
      <c r="D722" s="4" t="s">
        <v>2161</v>
      </c>
      <c r="E722" s="4" t="s">
        <v>21</v>
      </c>
      <c r="F722" s="4" t="s">
        <v>22</v>
      </c>
      <c r="G722" s="4">
        <v>1</v>
      </c>
      <c r="H722" s="5">
        <v>20.96</v>
      </c>
      <c r="J722" s="3">
        <v>0</v>
      </c>
      <c r="K722" s="6">
        <f t="shared" si="290"/>
        <v>0</v>
      </c>
      <c r="L722" s="6">
        <f t="shared" si="291"/>
        <v>20.96</v>
      </c>
    </row>
    <row r="723" spans="1:12" x14ac:dyDescent="0.2">
      <c r="A723" s="4" t="s">
        <v>154</v>
      </c>
      <c r="B723" s="7" t="s">
        <v>1314</v>
      </c>
      <c r="C723" s="4">
        <v>21330769</v>
      </c>
      <c r="D723" s="4" t="s">
        <v>2162</v>
      </c>
      <c r="E723" s="4" t="s">
        <v>75</v>
      </c>
      <c r="F723" s="4" t="s">
        <v>35</v>
      </c>
      <c r="G723" s="4">
        <v>1</v>
      </c>
      <c r="H723" s="5">
        <v>12.15</v>
      </c>
      <c r="J723" s="3">
        <v>0</v>
      </c>
      <c r="K723" s="6">
        <f t="shared" si="290"/>
        <v>0</v>
      </c>
      <c r="L723" s="6">
        <f t="shared" si="291"/>
        <v>12.15</v>
      </c>
    </row>
    <row r="724" spans="1:12" x14ac:dyDescent="0.2">
      <c r="A724" s="4" t="s">
        <v>154</v>
      </c>
      <c r="B724" s="7" t="s">
        <v>1315</v>
      </c>
      <c r="C724" s="4">
        <v>21330769</v>
      </c>
      <c r="D724" s="4" t="s">
        <v>2162</v>
      </c>
      <c r="E724" s="4" t="s">
        <v>75</v>
      </c>
      <c r="F724" s="4" t="s">
        <v>35</v>
      </c>
      <c r="G724" s="4">
        <v>1</v>
      </c>
      <c r="H724" s="5">
        <v>12.15</v>
      </c>
      <c r="J724" s="3">
        <v>0</v>
      </c>
      <c r="K724" s="6">
        <f t="shared" si="290"/>
        <v>0</v>
      </c>
      <c r="L724" s="6">
        <f t="shared" si="291"/>
        <v>12.15</v>
      </c>
    </row>
    <row r="725" spans="1:12" x14ac:dyDescent="0.2">
      <c r="A725" s="4" t="s">
        <v>154</v>
      </c>
      <c r="B725" s="7" t="s">
        <v>1316</v>
      </c>
      <c r="C725" s="4">
        <v>25024981</v>
      </c>
      <c r="D725" s="4" t="s">
        <v>2163</v>
      </c>
      <c r="E725" s="4" t="s">
        <v>75</v>
      </c>
      <c r="F725" s="4" t="s">
        <v>35</v>
      </c>
      <c r="G725" s="4">
        <v>1</v>
      </c>
      <c r="H725" s="5">
        <v>17.23</v>
      </c>
      <c r="J725" s="3">
        <v>0</v>
      </c>
      <c r="K725" s="6">
        <f t="shared" si="290"/>
        <v>0</v>
      </c>
      <c r="L725" s="6">
        <f t="shared" si="291"/>
        <v>17.23</v>
      </c>
    </row>
    <row r="726" spans="1:12" x14ac:dyDescent="0.2">
      <c r="A726" s="4" t="s">
        <v>154</v>
      </c>
      <c r="B726" s="7" t="s">
        <v>952</v>
      </c>
      <c r="C726" s="4">
        <v>25024981</v>
      </c>
      <c r="D726" s="4" t="s">
        <v>2163</v>
      </c>
      <c r="E726" s="4" t="s">
        <v>75</v>
      </c>
      <c r="F726" s="4" t="s">
        <v>35</v>
      </c>
      <c r="G726" s="4">
        <v>1</v>
      </c>
      <c r="H726" s="5">
        <v>40.950000000000003</v>
      </c>
      <c r="J726" s="3">
        <v>0</v>
      </c>
      <c r="K726" s="6">
        <f t="shared" si="290"/>
        <v>0</v>
      </c>
      <c r="L726" s="6">
        <f t="shared" si="291"/>
        <v>40.950000000000003</v>
      </c>
    </row>
    <row r="727" spans="1:12" x14ac:dyDescent="0.2">
      <c r="A727" s="4" t="s">
        <v>154</v>
      </c>
      <c r="B727" s="7" t="s">
        <v>489</v>
      </c>
      <c r="C727" s="4">
        <v>23593212</v>
      </c>
      <c r="D727" s="4" t="s">
        <v>2164</v>
      </c>
      <c r="E727" s="4" t="s">
        <v>15</v>
      </c>
      <c r="F727" s="4" t="s">
        <v>16</v>
      </c>
      <c r="G727" s="4">
        <v>3</v>
      </c>
      <c r="H727" s="5">
        <v>0</v>
      </c>
      <c r="I727" s="5">
        <f>H727</f>
        <v>0</v>
      </c>
      <c r="J727" s="3">
        <v>-262580.45400000003</v>
      </c>
      <c r="K727" s="6">
        <f t="shared" si="290"/>
        <v>-262580.45400000003</v>
      </c>
      <c r="L727" s="6">
        <f t="shared" si="291"/>
        <v>-262580.45400000003</v>
      </c>
    </row>
    <row r="728" spans="1:12" x14ac:dyDescent="0.2">
      <c r="A728" s="4" t="s">
        <v>154</v>
      </c>
      <c r="B728" s="7" t="s">
        <v>490</v>
      </c>
      <c r="C728" s="4">
        <v>23593212</v>
      </c>
      <c r="D728" s="4" t="s">
        <v>2164</v>
      </c>
      <c r="E728" s="4" t="s">
        <v>15</v>
      </c>
      <c r="F728" s="4" t="s">
        <v>16</v>
      </c>
      <c r="G728" s="4">
        <v>3</v>
      </c>
      <c r="H728" s="5">
        <v>0</v>
      </c>
      <c r="I728" s="5">
        <f>H728</f>
        <v>0</v>
      </c>
      <c r="J728" s="3">
        <v>-38790.76</v>
      </c>
      <c r="K728" s="6">
        <f t="shared" si="290"/>
        <v>-38790.76</v>
      </c>
      <c r="L728" s="6">
        <f t="shared" si="291"/>
        <v>-38790.76</v>
      </c>
    </row>
    <row r="729" spans="1:12" x14ac:dyDescent="0.2">
      <c r="A729" s="4" t="s">
        <v>154</v>
      </c>
      <c r="B729" s="7" t="s">
        <v>491</v>
      </c>
      <c r="C729" s="4">
        <v>23593212</v>
      </c>
      <c r="D729" s="4" t="s">
        <v>2164</v>
      </c>
      <c r="E729" s="4" t="s">
        <v>15</v>
      </c>
      <c r="F729" s="4" t="s">
        <v>16</v>
      </c>
      <c r="G729" s="4">
        <v>3</v>
      </c>
      <c r="H729" s="5">
        <v>0</v>
      </c>
      <c r="I729" s="5">
        <f>H729</f>
        <v>0</v>
      </c>
      <c r="J729" s="3">
        <v>-104486.075</v>
      </c>
      <c r="K729" s="6">
        <f t="shared" si="290"/>
        <v>-104486.075</v>
      </c>
      <c r="L729" s="6">
        <f t="shared" si="291"/>
        <v>-104486.075</v>
      </c>
    </row>
    <row r="730" spans="1:12" x14ac:dyDescent="0.2">
      <c r="A730" s="4" t="s">
        <v>154</v>
      </c>
      <c r="B730" s="7" t="s">
        <v>492</v>
      </c>
      <c r="C730" s="4">
        <v>23593212</v>
      </c>
      <c r="D730" s="4" t="s">
        <v>2164</v>
      </c>
      <c r="E730" s="4" t="s">
        <v>15</v>
      </c>
      <c r="F730" s="4" t="s">
        <v>16</v>
      </c>
      <c r="G730" s="4">
        <v>3</v>
      </c>
      <c r="H730" s="5">
        <v>0</v>
      </c>
      <c r="I730" s="5">
        <f>H730</f>
        <v>0</v>
      </c>
      <c r="J730" s="3">
        <v>-52430.254999999997</v>
      </c>
      <c r="K730" s="6">
        <f t="shared" si="290"/>
        <v>-52430.254999999997</v>
      </c>
      <c r="L730" s="6">
        <f t="shared" si="291"/>
        <v>-52430.254999999997</v>
      </c>
    </row>
    <row r="731" spans="1:12" x14ac:dyDescent="0.2">
      <c r="A731" s="4" t="s">
        <v>154</v>
      </c>
      <c r="B731" s="7" t="s">
        <v>493</v>
      </c>
      <c r="C731" s="4">
        <v>6123306</v>
      </c>
      <c r="D731" s="4" t="s">
        <v>2166</v>
      </c>
      <c r="E731" s="4" t="s">
        <v>20</v>
      </c>
      <c r="F731" s="4" t="s">
        <v>18</v>
      </c>
      <c r="G731" s="4">
        <v>2</v>
      </c>
      <c r="H731" s="5">
        <v>705.13</v>
      </c>
      <c r="J731" s="3">
        <v>0</v>
      </c>
      <c r="K731" s="6">
        <f t="shared" si="290"/>
        <v>0</v>
      </c>
      <c r="L731" s="6">
        <f t="shared" si="291"/>
        <v>705.13</v>
      </c>
    </row>
    <row r="732" spans="1:12" x14ac:dyDescent="0.2">
      <c r="A732" s="4" t="s">
        <v>154</v>
      </c>
      <c r="B732" s="7" t="s">
        <v>3026</v>
      </c>
      <c r="C732" s="4">
        <v>15945184</v>
      </c>
      <c r="D732" s="4" t="s">
        <v>3025</v>
      </c>
      <c r="E732" s="4" t="s">
        <v>30</v>
      </c>
      <c r="F732" s="4" t="s">
        <v>18</v>
      </c>
      <c r="G732" s="4">
        <v>3</v>
      </c>
      <c r="H732" s="5">
        <v>0</v>
      </c>
      <c r="I732" s="5">
        <f>H732</f>
        <v>0</v>
      </c>
      <c r="J732" s="3">
        <v>-17082.011999999999</v>
      </c>
      <c r="K732" s="6">
        <f t="shared" si="290"/>
        <v>-17082.011999999999</v>
      </c>
      <c r="L732" s="6">
        <f t="shared" si="291"/>
        <v>-17082.011999999999</v>
      </c>
    </row>
    <row r="733" spans="1:12" x14ac:dyDescent="0.2">
      <c r="A733" s="4" t="s">
        <v>154</v>
      </c>
      <c r="B733" s="7" t="s">
        <v>1317</v>
      </c>
      <c r="C733" s="4">
        <v>1500960</v>
      </c>
      <c r="D733" s="4" t="s">
        <v>2167</v>
      </c>
      <c r="E733" s="4" t="s">
        <v>25</v>
      </c>
      <c r="F733" s="4" t="s">
        <v>12</v>
      </c>
      <c r="G733" s="4">
        <v>1</v>
      </c>
      <c r="H733" s="5">
        <v>64.56</v>
      </c>
      <c r="J733" s="3">
        <v>0</v>
      </c>
      <c r="K733" s="6">
        <f t="shared" ref="K733:K758" si="292">+I733+J733</f>
        <v>0</v>
      </c>
      <c r="L733" s="6">
        <f t="shared" ref="L733:L758" si="293">H733+J733</f>
        <v>64.56</v>
      </c>
    </row>
    <row r="734" spans="1:12" x14ac:dyDescent="0.2">
      <c r="A734" s="4" t="s">
        <v>154</v>
      </c>
      <c r="B734" s="7" t="s">
        <v>1319</v>
      </c>
      <c r="C734" s="4">
        <v>17768336</v>
      </c>
      <c r="D734" s="4" t="s">
        <v>2168</v>
      </c>
      <c r="E734" s="4" t="s">
        <v>76</v>
      </c>
      <c r="F734" s="4" t="s">
        <v>35</v>
      </c>
      <c r="G734" s="4">
        <v>1</v>
      </c>
      <c r="H734" s="5">
        <v>18.989999999999998</v>
      </c>
      <c r="J734" s="3">
        <v>0</v>
      </c>
      <c r="K734" s="6">
        <f t="shared" si="292"/>
        <v>0</v>
      </c>
      <c r="L734" s="6">
        <f t="shared" si="293"/>
        <v>18.989999999999998</v>
      </c>
    </row>
    <row r="735" spans="1:12" x14ac:dyDescent="0.2">
      <c r="A735" s="4" t="s">
        <v>154</v>
      </c>
      <c r="B735" s="7" t="s">
        <v>1318</v>
      </c>
      <c r="C735" s="4">
        <v>17768336</v>
      </c>
      <c r="D735" s="4" t="s">
        <v>2168</v>
      </c>
      <c r="E735" s="4" t="s">
        <v>76</v>
      </c>
      <c r="F735" s="4" t="s">
        <v>35</v>
      </c>
      <c r="G735" s="4">
        <v>1</v>
      </c>
      <c r="H735" s="5">
        <v>18.989999999999998</v>
      </c>
      <c r="J735" s="3">
        <v>0</v>
      </c>
      <c r="K735" s="6">
        <f t="shared" si="292"/>
        <v>0</v>
      </c>
      <c r="L735" s="6">
        <f t="shared" si="293"/>
        <v>18.989999999999998</v>
      </c>
    </row>
    <row r="736" spans="1:12" x14ac:dyDescent="0.2">
      <c r="A736" s="4" t="s">
        <v>154</v>
      </c>
      <c r="B736" s="7" t="s">
        <v>1320</v>
      </c>
      <c r="C736" s="4">
        <v>16086549</v>
      </c>
      <c r="D736" s="4" t="s">
        <v>2171</v>
      </c>
      <c r="E736" s="4" t="s">
        <v>34</v>
      </c>
      <c r="F736" s="4" t="s">
        <v>35</v>
      </c>
      <c r="G736" s="4">
        <v>1</v>
      </c>
      <c r="H736" s="5">
        <v>32.28</v>
      </c>
      <c r="J736" s="3">
        <v>0</v>
      </c>
      <c r="K736" s="6">
        <f t="shared" si="292"/>
        <v>0</v>
      </c>
      <c r="L736" s="6">
        <f t="shared" si="293"/>
        <v>32.28</v>
      </c>
    </row>
    <row r="737" spans="1:12" x14ac:dyDescent="0.2">
      <c r="A737" s="4" t="s">
        <v>154</v>
      </c>
      <c r="B737" s="7" t="s">
        <v>494</v>
      </c>
      <c r="C737" s="4">
        <v>1099979</v>
      </c>
      <c r="D737" s="4" t="s">
        <v>2172</v>
      </c>
      <c r="E737" s="4" t="s">
        <v>28</v>
      </c>
      <c r="F737" s="4" t="s">
        <v>16</v>
      </c>
      <c r="G737" s="4">
        <v>1</v>
      </c>
      <c r="H737" s="5">
        <v>-2572.77</v>
      </c>
      <c r="J737" s="3">
        <v>0</v>
      </c>
      <c r="K737" s="6">
        <f t="shared" si="292"/>
        <v>0</v>
      </c>
      <c r="L737" s="6">
        <f t="shared" si="293"/>
        <v>-2572.77</v>
      </c>
    </row>
    <row r="738" spans="1:12" x14ac:dyDescent="0.2">
      <c r="A738" s="4" t="s">
        <v>154</v>
      </c>
      <c r="B738" s="7" t="s">
        <v>495</v>
      </c>
      <c r="C738" s="4">
        <v>5395769</v>
      </c>
      <c r="D738" s="4" t="s">
        <v>2173</v>
      </c>
      <c r="E738" s="4" t="s">
        <v>15</v>
      </c>
      <c r="F738" s="4" t="s">
        <v>16</v>
      </c>
      <c r="G738" s="4">
        <v>3</v>
      </c>
      <c r="H738" s="5">
        <v>0</v>
      </c>
      <c r="I738" s="5">
        <f>H738</f>
        <v>0</v>
      </c>
      <c r="J738" s="3">
        <v>-84666.133000000002</v>
      </c>
      <c r="K738" s="6">
        <f t="shared" si="292"/>
        <v>-84666.133000000002</v>
      </c>
      <c r="L738" s="6">
        <f t="shared" si="293"/>
        <v>-84666.133000000002</v>
      </c>
    </row>
    <row r="739" spans="1:12" x14ac:dyDescent="0.2">
      <c r="A739" s="4" t="s">
        <v>154</v>
      </c>
      <c r="B739" s="7" t="s">
        <v>496</v>
      </c>
      <c r="C739" s="4">
        <v>1458386</v>
      </c>
      <c r="D739" s="4" t="s">
        <v>2174</v>
      </c>
      <c r="E739" s="4" t="s">
        <v>34</v>
      </c>
      <c r="F739" s="4" t="s">
        <v>35</v>
      </c>
      <c r="G739" s="4">
        <v>1</v>
      </c>
      <c r="H739" s="5">
        <v>8579.75</v>
      </c>
      <c r="J739" s="3">
        <v>0</v>
      </c>
      <c r="K739" s="6">
        <f t="shared" si="292"/>
        <v>0</v>
      </c>
      <c r="L739" s="6">
        <f t="shared" si="293"/>
        <v>8579.75</v>
      </c>
    </row>
    <row r="740" spans="1:12" x14ac:dyDescent="0.2">
      <c r="A740" s="4" t="s">
        <v>154</v>
      </c>
      <c r="B740" s="7" t="s">
        <v>2175</v>
      </c>
      <c r="C740" s="4">
        <v>13104520</v>
      </c>
      <c r="D740" s="4" t="s">
        <v>2176</v>
      </c>
      <c r="E740" s="4" t="s">
        <v>41</v>
      </c>
      <c r="F740" s="4" t="s">
        <v>35</v>
      </c>
      <c r="G740" s="4">
        <v>2</v>
      </c>
      <c r="H740" s="5">
        <v>1560.93</v>
      </c>
      <c r="J740" s="3">
        <v>0</v>
      </c>
      <c r="K740" s="6">
        <f t="shared" si="292"/>
        <v>0</v>
      </c>
      <c r="L740" s="6">
        <f t="shared" si="293"/>
        <v>1560.93</v>
      </c>
    </row>
    <row r="741" spans="1:12" x14ac:dyDescent="0.2">
      <c r="A741" s="4" t="s">
        <v>154</v>
      </c>
      <c r="B741" s="7" t="s">
        <v>497</v>
      </c>
      <c r="C741" s="4">
        <v>9407387</v>
      </c>
      <c r="D741" s="4" t="s">
        <v>2177</v>
      </c>
      <c r="E741" s="4" t="s">
        <v>39</v>
      </c>
      <c r="F741" s="4" t="s">
        <v>14</v>
      </c>
      <c r="G741" s="4">
        <v>3</v>
      </c>
      <c r="H741" s="5">
        <v>0</v>
      </c>
      <c r="I741" s="5">
        <f>H741</f>
        <v>0</v>
      </c>
      <c r="J741" s="3">
        <v>-9.7170000000000005</v>
      </c>
      <c r="K741" s="6">
        <f t="shared" si="292"/>
        <v>-9.7170000000000005</v>
      </c>
      <c r="L741" s="6">
        <f t="shared" si="293"/>
        <v>-9.7170000000000005</v>
      </c>
    </row>
    <row r="742" spans="1:12" x14ac:dyDescent="0.2">
      <c r="A742" s="4" t="s">
        <v>154</v>
      </c>
      <c r="B742" s="7" t="s">
        <v>498</v>
      </c>
      <c r="C742" s="4">
        <v>19397881</v>
      </c>
      <c r="D742" s="4" t="s">
        <v>2178</v>
      </c>
      <c r="E742" s="4" t="s">
        <v>28</v>
      </c>
      <c r="F742" s="4" t="s">
        <v>16</v>
      </c>
      <c r="G742" s="4">
        <v>3</v>
      </c>
      <c r="H742" s="5">
        <v>0</v>
      </c>
      <c r="I742" s="5">
        <f>H742</f>
        <v>0</v>
      </c>
      <c r="J742" s="3">
        <v>-16308.834999999999</v>
      </c>
      <c r="K742" s="6">
        <f t="shared" si="292"/>
        <v>-16308.834999999999</v>
      </c>
      <c r="L742" s="6">
        <f t="shared" si="293"/>
        <v>-16308.834999999999</v>
      </c>
    </row>
    <row r="743" spans="1:12" x14ac:dyDescent="0.2">
      <c r="A743" s="4" t="s">
        <v>154</v>
      </c>
      <c r="B743" s="7" t="s">
        <v>499</v>
      </c>
      <c r="C743" s="4">
        <v>19397881</v>
      </c>
      <c r="D743" s="4" t="s">
        <v>2178</v>
      </c>
      <c r="E743" s="4" t="s">
        <v>28</v>
      </c>
      <c r="F743" s="4" t="s">
        <v>16</v>
      </c>
      <c r="G743" s="4">
        <v>3</v>
      </c>
      <c r="H743" s="5">
        <v>0</v>
      </c>
      <c r="I743" s="5">
        <f>H743</f>
        <v>0</v>
      </c>
      <c r="J743" s="3">
        <v>-1186.828</v>
      </c>
      <c r="K743" s="6">
        <f t="shared" si="292"/>
        <v>-1186.828</v>
      </c>
      <c r="L743" s="6">
        <f t="shared" si="293"/>
        <v>-1186.828</v>
      </c>
    </row>
    <row r="744" spans="1:12" x14ac:dyDescent="0.2">
      <c r="A744" s="4" t="s">
        <v>154</v>
      </c>
      <c r="B744" s="7" t="s">
        <v>500</v>
      </c>
      <c r="C744" s="4">
        <v>19397881</v>
      </c>
      <c r="D744" s="4" t="s">
        <v>2178</v>
      </c>
      <c r="E744" s="4" t="s">
        <v>28</v>
      </c>
      <c r="F744" s="4" t="s">
        <v>16</v>
      </c>
      <c r="G744" s="4">
        <v>3</v>
      </c>
      <c r="H744" s="5">
        <v>0</v>
      </c>
      <c r="I744" s="5">
        <f>H744</f>
        <v>0</v>
      </c>
      <c r="J744" s="3">
        <v>-180251.27299999999</v>
      </c>
      <c r="K744" s="6">
        <f t="shared" si="292"/>
        <v>-180251.27299999999</v>
      </c>
      <c r="L744" s="6">
        <f t="shared" si="293"/>
        <v>-180251.27299999999</v>
      </c>
    </row>
    <row r="745" spans="1:12" x14ac:dyDescent="0.2">
      <c r="A745" s="4" t="s">
        <v>154</v>
      </c>
      <c r="B745" s="7" t="s">
        <v>1321</v>
      </c>
      <c r="C745" s="4">
        <v>1591500</v>
      </c>
      <c r="D745" s="4" t="s">
        <v>2179</v>
      </c>
      <c r="E745" s="4" t="s">
        <v>41</v>
      </c>
      <c r="F745" s="4" t="s">
        <v>35</v>
      </c>
      <c r="G745" s="4">
        <v>1</v>
      </c>
      <c r="H745" s="5">
        <v>20.79</v>
      </c>
      <c r="J745" s="3">
        <v>0</v>
      </c>
      <c r="K745" s="6">
        <f t="shared" si="292"/>
        <v>0</v>
      </c>
      <c r="L745" s="6">
        <f t="shared" si="293"/>
        <v>20.79</v>
      </c>
    </row>
    <row r="746" spans="1:12" x14ac:dyDescent="0.2">
      <c r="A746" s="4" t="s">
        <v>154</v>
      </c>
      <c r="B746" s="7" t="s">
        <v>501</v>
      </c>
      <c r="C746" s="4">
        <v>16639224</v>
      </c>
      <c r="D746" s="4" t="s">
        <v>2181</v>
      </c>
      <c r="E746" s="4" t="s">
        <v>36</v>
      </c>
      <c r="F746" s="4" t="s">
        <v>16</v>
      </c>
      <c r="G746" s="4">
        <v>3</v>
      </c>
      <c r="H746" s="5">
        <v>0</v>
      </c>
      <c r="I746" s="5">
        <f t="shared" ref="I746:I751" si="294">H746</f>
        <v>0</v>
      </c>
      <c r="J746" s="3">
        <v>-20920.704000000002</v>
      </c>
      <c r="K746" s="6">
        <f t="shared" si="292"/>
        <v>-20920.704000000002</v>
      </c>
      <c r="L746" s="6">
        <f t="shared" si="293"/>
        <v>-20920.704000000002</v>
      </c>
    </row>
    <row r="747" spans="1:12" x14ac:dyDescent="0.2">
      <c r="A747" s="4" t="s">
        <v>154</v>
      </c>
      <c r="B747" s="7" t="s">
        <v>502</v>
      </c>
      <c r="C747" s="4">
        <v>16639224</v>
      </c>
      <c r="D747" s="4" t="s">
        <v>2181</v>
      </c>
      <c r="E747" s="4" t="s">
        <v>36</v>
      </c>
      <c r="F747" s="4" t="s">
        <v>16</v>
      </c>
      <c r="G747" s="4">
        <v>3</v>
      </c>
      <c r="H747" s="5">
        <v>0</v>
      </c>
      <c r="I747" s="5">
        <f t="shared" si="294"/>
        <v>0</v>
      </c>
      <c r="J747" s="3">
        <v>-19056.356</v>
      </c>
      <c r="K747" s="6">
        <f t="shared" si="292"/>
        <v>-19056.356</v>
      </c>
      <c r="L747" s="6">
        <f t="shared" si="293"/>
        <v>-19056.356</v>
      </c>
    </row>
    <row r="748" spans="1:12" x14ac:dyDescent="0.2">
      <c r="A748" s="4" t="s">
        <v>154</v>
      </c>
      <c r="B748" s="7" t="s">
        <v>503</v>
      </c>
      <c r="C748" s="4">
        <v>16639224</v>
      </c>
      <c r="D748" s="4" t="s">
        <v>2181</v>
      </c>
      <c r="E748" s="4" t="s">
        <v>36</v>
      </c>
      <c r="F748" s="4" t="s">
        <v>16</v>
      </c>
      <c r="G748" s="4">
        <v>3</v>
      </c>
      <c r="H748" s="5">
        <v>0</v>
      </c>
      <c r="I748" s="5">
        <f t="shared" si="294"/>
        <v>0</v>
      </c>
      <c r="J748" s="3">
        <v>-26292.263999999999</v>
      </c>
      <c r="K748" s="6">
        <f t="shared" si="292"/>
        <v>-26292.263999999999</v>
      </c>
      <c r="L748" s="6">
        <f t="shared" si="293"/>
        <v>-26292.263999999999</v>
      </c>
    </row>
    <row r="749" spans="1:12" x14ac:dyDescent="0.2">
      <c r="A749" s="4" t="s">
        <v>154</v>
      </c>
      <c r="B749" s="7" t="s">
        <v>504</v>
      </c>
      <c r="C749" s="4">
        <v>7796732</v>
      </c>
      <c r="D749" s="4" t="s">
        <v>2182</v>
      </c>
      <c r="E749" s="4" t="s">
        <v>28</v>
      </c>
      <c r="F749" s="4" t="s">
        <v>16</v>
      </c>
      <c r="G749" s="4">
        <v>3</v>
      </c>
      <c r="H749" s="5">
        <v>0</v>
      </c>
      <c r="I749" s="5">
        <f t="shared" si="294"/>
        <v>0</v>
      </c>
      <c r="J749" s="3">
        <v>-712778.60199999996</v>
      </c>
      <c r="K749" s="6">
        <f t="shared" si="292"/>
        <v>-712778.60199999996</v>
      </c>
      <c r="L749" s="6">
        <f t="shared" si="293"/>
        <v>-712778.60199999996</v>
      </c>
    </row>
    <row r="750" spans="1:12" x14ac:dyDescent="0.2">
      <c r="A750" s="4" t="s">
        <v>154</v>
      </c>
      <c r="B750" s="7" t="s">
        <v>505</v>
      </c>
      <c r="C750" s="4">
        <v>13357481</v>
      </c>
      <c r="D750" s="4" t="s">
        <v>2183</v>
      </c>
      <c r="E750" s="4" t="s">
        <v>31</v>
      </c>
      <c r="F750" s="4" t="s">
        <v>22</v>
      </c>
      <c r="G750" s="4">
        <v>3</v>
      </c>
      <c r="H750" s="5">
        <v>0</v>
      </c>
      <c r="I750" s="5">
        <f t="shared" si="294"/>
        <v>0</v>
      </c>
      <c r="J750" s="3">
        <v>-23123.858</v>
      </c>
      <c r="K750" s="6">
        <f t="shared" si="292"/>
        <v>-23123.858</v>
      </c>
      <c r="L750" s="6">
        <f t="shared" si="293"/>
        <v>-23123.858</v>
      </c>
    </row>
    <row r="751" spans="1:12" x14ac:dyDescent="0.2">
      <c r="A751" s="4" t="s">
        <v>154</v>
      </c>
      <c r="B751" s="7" t="s">
        <v>506</v>
      </c>
      <c r="C751" s="4">
        <v>13357481</v>
      </c>
      <c r="D751" s="4" t="s">
        <v>2183</v>
      </c>
      <c r="E751" s="4" t="s">
        <v>31</v>
      </c>
      <c r="F751" s="4" t="s">
        <v>22</v>
      </c>
      <c r="G751" s="4">
        <v>3</v>
      </c>
      <c r="H751" s="5">
        <v>0</v>
      </c>
      <c r="I751" s="5">
        <f t="shared" si="294"/>
        <v>0</v>
      </c>
      <c r="J751" s="3">
        <v>-38238.207000000002</v>
      </c>
      <c r="K751" s="6">
        <f t="shared" si="292"/>
        <v>-38238.207000000002</v>
      </c>
      <c r="L751" s="6">
        <f t="shared" si="293"/>
        <v>-38238.207000000002</v>
      </c>
    </row>
    <row r="752" spans="1:12" x14ac:dyDescent="0.2">
      <c r="A752" s="4" t="s">
        <v>154</v>
      </c>
      <c r="B752" s="7" t="s">
        <v>1087</v>
      </c>
      <c r="C752" s="4">
        <v>17062254</v>
      </c>
      <c r="D752" s="4" t="s">
        <v>2184</v>
      </c>
      <c r="E752" s="4" t="s">
        <v>41</v>
      </c>
      <c r="F752" s="4" t="s">
        <v>35</v>
      </c>
      <c r="G752" s="4">
        <v>2</v>
      </c>
      <c r="H752" s="5">
        <v>11.55</v>
      </c>
      <c r="J752" s="3">
        <v>0</v>
      </c>
      <c r="K752" s="6">
        <f t="shared" si="292"/>
        <v>0</v>
      </c>
      <c r="L752" s="6">
        <f t="shared" si="293"/>
        <v>11.55</v>
      </c>
    </row>
    <row r="753" spans="1:12" x14ac:dyDescent="0.2">
      <c r="A753" s="4" t="s">
        <v>154</v>
      </c>
      <c r="B753" s="7" t="s">
        <v>1088</v>
      </c>
      <c r="C753" s="4">
        <v>17062254</v>
      </c>
      <c r="D753" s="4" t="s">
        <v>2184</v>
      </c>
      <c r="E753" s="4" t="s">
        <v>41</v>
      </c>
      <c r="F753" s="4" t="s">
        <v>35</v>
      </c>
      <c r="G753" s="4">
        <v>2</v>
      </c>
      <c r="H753" s="5">
        <v>11.55</v>
      </c>
      <c r="J753" s="3">
        <v>0</v>
      </c>
      <c r="K753" s="6">
        <f t="shared" si="292"/>
        <v>0</v>
      </c>
      <c r="L753" s="6">
        <f t="shared" si="293"/>
        <v>11.55</v>
      </c>
    </row>
    <row r="754" spans="1:12" x14ac:dyDescent="0.2">
      <c r="A754" s="4" t="s">
        <v>154</v>
      </c>
      <c r="B754" s="7" t="s">
        <v>507</v>
      </c>
      <c r="C754" s="4">
        <v>15185990</v>
      </c>
      <c r="D754" s="4" t="s">
        <v>2185</v>
      </c>
      <c r="E754" s="4" t="s">
        <v>6</v>
      </c>
      <c r="F754" s="4" t="s">
        <v>7</v>
      </c>
      <c r="G754" s="4">
        <v>3</v>
      </c>
      <c r="H754" s="5">
        <v>0</v>
      </c>
      <c r="I754" s="5">
        <f>H754</f>
        <v>0</v>
      </c>
      <c r="J754" s="3">
        <v>-403.80200000000002</v>
      </c>
      <c r="K754" s="6">
        <f t="shared" si="292"/>
        <v>-403.80200000000002</v>
      </c>
      <c r="L754" s="6">
        <f t="shared" si="293"/>
        <v>-403.80200000000002</v>
      </c>
    </row>
    <row r="755" spans="1:12" x14ac:dyDescent="0.2">
      <c r="A755" s="4" t="s">
        <v>154</v>
      </c>
      <c r="B755" s="7" t="s">
        <v>508</v>
      </c>
      <c r="C755" s="4">
        <v>15185990</v>
      </c>
      <c r="D755" s="4" t="s">
        <v>2185</v>
      </c>
      <c r="E755" s="4" t="s">
        <v>6</v>
      </c>
      <c r="F755" s="4" t="s">
        <v>7</v>
      </c>
      <c r="G755" s="4">
        <v>3</v>
      </c>
      <c r="H755" s="5">
        <v>0</v>
      </c>
      <c r="I755" s="5">
        <f>H755</f>
        <v>0</v>
      </c>
      <c r="J755" s="3">
        <v>-6.0460000000000003</v>
      </c>
      <c r="K755" s="6">
        <f t="shared" si="292"/>
        <v>-6.0460000000000003</v>
      </c>
      <c r="L755" s="6">
        <f t="shared" si="293"/>
        <v>-6.0460000000000003</v>
      </c>
    </row>
    <row r="756" spans="1:12" x14ac:dyDescent="0.2">
      <c r="A756" s="4" t="s">
        <v>154</v>
      </c>
      <c r="B756" s="7" t="s">
        <v>953</v>
      </c>
      <c r="C756" s="4">
        <v>7651571</v>
      </c>
      <c r="D756" s="4" t="s">
        <v>2186</v>
      </c>
      <c r="E756" s="4" t="s">
        <v>21</v>
      </c>
      <c r="F756" s="4" t="s">
        <v>22</v>
      </c>
      <c r="G756" s="4">
        <v>1</v>
      </c>
      <c r="H756" s="5">
        <v>61.72</v>
      </c>
      <c r="J756" s="3">
        <v>0</v>
      </c>
      <c r="K756" s="6">
        <f t="shared" si="292"/>
        <v>0</v>
      </c>
      <c r="L756" s="6">
        <f t="shared" si="293"/>
        <v>61.72</v>
      </c>
    </row>
    <row r="757" spans="1:12" x14ac:dyDescent="0.2">
      <c r="A757" s="4" t="s">
        <v>154</v>
      </c>
      <c r="B757" s="7" t="s">
        <v>1089</v>
      </c>
      <c r="C757" s="4">
        <v>13342232</v>
      </c>
      <c r="D757" s="4" t="s">
        <v>2190</v>
      </c>
      <c r="E757" s="4" t="s">
        <v>15</v>
      </c>
      <c r="F757" s="4" t="s">
        <v>16</v>
      </c>
      <c r="G757" s="4">
        <v>1</v>
      </c>
      <c r="H757" s="5">
        <v>26.31</v>
      </c>
      <c r="J757" s="3">
        <v>0</v>
      </c>
      <c r="K757" s="6">
        <f t="shared" si="292"/>
        <v>0</v>
      </c>
      <c r="L757" s="6">
        <f t="shared" si="293"/>
        <v>26.31</v>
      </c>
    </row>
    <row r="758" spans="1:12" x14ac:dyDescent="0.2">
      <c r="A758" s="4" t="s">
        <v>154</v>
      </c>
      <c r="B758" s="7" t="s">
        <v>509</v>
      </c>
      <c r="C758" s="4">
        <v>17334507</v>
      </c>
      <c r="D758" s="4" t="s">
        <v>2191</v>
      </c>
      <c r="E758" s="4" t="s">
        <v>23</v>
      </c>
      <c r="F758" s="4" t="s">
        <v>9</v>
      </c>
      <c r="G758" s="4">
        <v>1</v>
      </c>
      <c r="H758" s="5">
        <v>131.83000000000001</v>
      </c>
      <c r="J758" s="3">
        <v>0</v>
      </c>
      <c r="K758" s="6">
        <f t="shared" si="292"/>
        <v>0</v>
      </c>
      <c r="L758" s="6">
        <f t="shared" si="293"/>
        <v>131.83000000000001</v>
      </c>
    </row>
    <row r="759" spans="1:12" x14ac:dyDescent="0.2">
      <c r="A759" s="4" t="s">
        <v>154</v>
      </c>
      <c r="B759" s="7" t="s">
        <v>511</v>
      </c>
      <c r="C759" s="4">
        <v>17739232</v>
      </c>
      <c r="D759" s="4" t="s">
        <v>2193</v>
      </c>
      <c r="E759" s="4" t="s">
        <v>6</v>
      </c>
      <c r="F759" s="4" t="s">
        <v>7</v>
      </c>
      <c r="G759" s="4">
        <v>3</v>
      </c>
      <c r="H759" s="5">
        <v>0</v>
      </c>
      <c r="I759" s="5">
        <f>H759</f>
        <v>0</v>
      </c>
      <c r="J759" s="3">
        <v>-887849.77800000005</v>
      </c>
      <c r="K759" s="6">
        <f t="shared" ref="K759:K764" si="295">+I759+J759</f>
        <v>-887849.77800000005</v>
      </c>
      <c r="L759" s="6">
        <f t="shared" ref="L759:L764" si="296">H759+J759</f>
        <v>-887849.77800000005</v>
      </c>
    </row>
    <row r="760" spans="1:12" x14ac:dyDescent="0.2">
      <c r="A760" s="4" t="s">
        <v>154</v>
      </c>
      <c r="B760" s="7" t="s">
        <v>513</v>
      </c>
      <c r="C760" s="4">
        <v>17739232</v>
      </c>
      <c r="D760" s="4" t="s">
        <v>2193</v>
      </c>
      <c r="E760" s="4" t="s">
        <v>6</v>
      </c>
      <c r="F760" s="4" t="s">
        <v>7</v>
      </c>
      <c r="G760" s="4">
        <v>3</v>
      </c>
      <c r="H760" s="5">
        <v>0</v>
      </c>
      <c r="I760" s="5">
        <f>H760</f>
        <v>0</v>
      </c>
      <c r="J760" s="3">
        <v>-3105.6019999999999</v>
      </c>
      <c r="K760" s="6">
        <f t="shared" si="295"/>
        <v>-3105.6019999999999</v>
      </c>
      <c r="L760" s="6">
        <f t="shared" si="296"/>
        <v>-3105.6019999999999</v>
      </c>
    </row>
    <row r="761" spans="1:12" x14ac:dyDescent="0.2">
      <c r="A761" s="4" t="s">
        <v>154</v>
      </c>
      <c r="B761" s="7" t="s">
        <v>512</v>
      </c>
      <c r="C761" s="4">
        <v>17739232</v>
      </c>
      <c r="D761" s="4" t="s">
        <v>2193</v>
      </c>
      <c r="E761" s="4" t="s">
        <v>6</v>
      </c>
      <c r="F761" s="4" t="s">
        <v>7</v>
      </c>
      <c r="G761" s="4">
        <v>3</v>
      </c>
      <c r="H761" s="5">
        <v>0</v>
      </c>
      <c r="I761" s="5">
        <f>H761</f>
        <v>0</v>
      </c>
      <c r="J761" s="3">
        <v>-84422.278999999995</v>
      </c>
      <c r="K761" s="6">
        <f t="shared" si="295"/>
        <v>-84422.278999999995</v>
      </c>
      <c r="L761" s="6">
        <f t="shared" si="296"/>
        <v>-84422.278999999995</v>
      </c>
    </row>
    <row r="762" spans="1:12" x14ac:dyDescent="0.2">
      <c r="A762" s="4" t="s">
        <v>154</v>
      </c>
      <c r="B762" s="7" t="s">
        <v>510</v>
      </c>
      <c r="C762" s="4">
        <v>17739232</v>
      </c>
      <c r="D762" s="4" t="s">
        <v>2193</v>
      </c>
      <c r="E762" s="4" t="s">
        <v>6</v>
      </c>
      <c r="F762" s="4" t="s">
        <v>7</v>
      </c>
      <c r="G762" s="4">
        <v>3</v>
      </c>
      <c r="H762" s="5">
        <v>0</v>
      </c>
      <c r="I762" s="5">
        <f>H762</f>
        <v>0</v>
      </c>
      <c r="J762" s="3">
        <v>-132262.36300000001</v>
      </c>
      <c r="K762" s="6">
        <f t="shared" si="295"/>
        <v>-132262.36300000001</v>
      </c>
      <c r="L762" s="6">
        <f t="shared" si="296"/>
        <v>-132262.36300000001</v>
      </c>
    </row>
    <row r="763" spans="1:12" x14ac:dyDescent="0.2">
      <c r="A763" s="4" t="s">
        <v>154</v>
      </c>
      <c r="B763" s="7" t="s">
        <v>514</v>
      </c>
      <c r="C763" s="4">
        <v>18164216</v>
      </c>
      <c r="D763" s="4" t="s">
        <v>2194</v>
      </c>
      <c r="E763" s="4" t="s">
        <v>44</v>
      </c>
      <c r="F763" s="4" t="s">
        <v>7</v>
      </c>
      <c r="G763" s="4">
        <v>1</v>
      </c>
      <c r="H763" s="5">
        <v>19984.45</v>
      </c>
      <c r="J763" s="3">
        <v>0</v>
      </c>
      <c r="K763" s="6">
        <f t="shared" si="295"/>
        <v>0</v>
      </c>
      <c r="L763" s="6">
        <f t="shared" si="296"/>
        <v>19984.45</v>
      </c>
    </row>
    <row r="764" spans="1:12" x14ac:dyDescent="0.2">
      <c r="A764" s="4" t="s">
        <v>154</v>
      </c>
      <c r="B764" s="7" t="s">
        <v>515</v>
      </c>
      <c r="C764" s="4">
        <v>18164216</v>
      </c>
      <c r="D764" s="4" t="s">
        <v>2194</v>
      </c>
      <c r="E764" s="4" t="s">
        <v>44</v>
      </c>
      <c r="F764" s="4" t="s">
        <v>7</v>
      </c>
      <c r="G764" s="4">
        <v>1</v>
      </c>
      <c r="H764" s="5">
        <v>9323.64</v>
      </c>
      <c r="J764" s="3">
        <v>0</v>
      </c>
      <c r="K764" s="6">
        <f t="shared" si="295"/>
        <v>0</v>
      </c>
      <c r="L764" s="6">
        <f t="shared" si="296"/>
        <v>9323.64</v>
      </c>
    </row>
    <row r="765" spans="1:12" x14ac:dyDescent="0.2">
      <c r="A765" s="4" t="s">
        <v>154</v>
      </c>
      <c r="B765" s="7" t="s">
        <v>516</v>
      </c>
      <c r="C765" s="4">
        <v>6747225</v>
      </c>
      <c r="D765" s="4" t="s">
        <v>2195</v>
      </c>
      <c r="E765" s="4" t="s">
        <v>27</v>
      </c>
      <c r="F765" s="4" t="s">
        <v>9</v>
      </c>
      <c r="G765" s="4">
        <v>1</v>
      </c>
      <c r="H765" s="5">
        <v>1616.59</v>
      </c>
      <c r="J765" s="3">
        <v>0</v>
      </c>
      <c r="K765" s="6">
        <f t="shared" ref="K765:K790" si="297">+I765+J765</f>
        <v>0</v>
      </c>
      <c r="L765" s="6">
        <f t="shared" ref="L765:L790" si="298">H765+J765</f>
        <v>1616.59</v>
      </c>
    </row>
    <row r="766" spans="1:12" x14ac:dyDescent="0.2">
      <c r="A766" s="4" t="s">
        <v>154</v>
      </c>
      <c r="B766" s="7" t="s">
        <v>2197</v>
      </c>
      <c r="C766" s="4">
        <v>4000990</v>
      </c>
      <c r="D766" s="4" t="s">
        <v>2196</v>
      </c>
      <c r="E766" s="4" t="s">
        <v>17</v>
      </c>
      <c r="F766" s="4" t="s">
        <v>18</v>
      </c>
      <c r="G766" s="4">
        <v>2</v>
      </c>
      <c r="H766" s="5">
        <v>17.149999999999999</v>
      </c>
      <c r="J766" s="3">
        <v>0</v>
      </c>
      <c r="K766" s="6">
        <f t="shared" si="297"/>
        <v>0</v>
      </c>
      <c r="L766" s="6">
        <f t="shared" si="298"/>
        <v>17.149999999999999</v>
      </c>
    </row>
    <row r="767" spans="1:12" x14ac:dyDescent="0.2">
      <c r="A767" s="4" t="s">
        <v>154</v>
      </c>
      <c r="B767" s="7" t="s">
        <v>517</v>
      </c>
      <c r="C767" s="4">
        <v>19641504</v>
      </c>
      <c r="D767" s="4" t="s">
        <v>2198</v>
      </c>
      <c r="E767" s="4" t="s">
        <v>15</v>
      </c>
      <c r="F767" s="4" t="s">
        <v>16</v>
      </c>
      <c r="G767" s="4">
        <v>3</v>
      </c>
      <c r="H767" s="5">
        <v>0</v>
      </c>
      <c r="I767" s="5">
        <f>H767</f>
        <v>0</v>
      </c>
      <c r="J767" s="3">
        <v>-1218033.868</v>
      </c>
      <c r="K767" s="6">
        <f t="shared" si="297"/>
        <v>-1218033.868</v>
      </c>
      <c r="L767" s="6">
        <f t="shared" si="298"/>
        <v>-1218033.868</v>
      </c>
    </row>
    <row r="768" spans="1:12" x14ac:dyDescent="0.2">
      <c r="A768" s="4" t="s">
        <v>154</v>
      </c>
      <c r="B768" s="7" t="s">
        <v>518</v>
      </c>
      <c r="C768" s="4">
        <v>19641504</v>
      </c>
      <c r="D768" s="4" t="s">
        <v>2198</v>
      </c>
      <c r="E768" s="4" t="s">
        <v>15</v>
      </c>
      <c r="F768" s="4" t="s">
        <v>16</v>
      </c>
      <c r="G768" s="4">
        <v>3</v>
      </c>
      <c r="H768" s="5">
        <v>0</v>
      </c>
      <c r="I768" s="5">
        <f>H768</f>
        <v>0</v>
      </c>
      <c r="J768" s="3">
        <v>-260735.18299999999</v>
      </c>
      <c r="K768" s="6">
        <f t="shared" si="297"/>
        <v>-260735.18299999999</v>
      </c>
      <c r="L768" s="6">
        <f t="shared" si="298"/>
        <v>-260735.18299999999</v>
      </c>
    </row>
    <row r="769" spans="1:12" x14ac:dyDescent="0.2">
      <c r="A769" s="4" t="s">
        <v>154</v>
      </c>
      <c r="B769" s="7" t="s">
        <v>519</v>
      </c>
      <c r="C769" s="4">
        <v>14115041</v>
      </c>
      <c r="D769" s="4" t="s">
        <v>2199</v>
      </c>
      <c r="E769" s="4" t="s">
        <v>10</v>
      </c>
      <c r="F769" s="4" t="s">
        <v>7</v>
      </c>
      <c r="G769" s="4">
        <v>3</v>
      </c>
      <c r="H769" s="5">
        <v>0</v>
      </c>
      <c r="I769" s="5">
        <f>H769</f>
        <v>0</v>
      </c>
      <c r="J769" s="3">
        <v>-26830.502</v>
      </c>
      <c r="K769" s="6">
        <f t="shared" si="297"/>
        <v>-26830.502</v>
      </c>
      <c r="L769" s="6">
        <f t="shared" si="298"/>
        <v>-26830.502</v>
      </c>
    </row>
    <row r="770" spans="1:12" x14ac:dyDescent="0.2">
      <c r="A770" s="4" t="s">
        <v>154</v>
      </c>
      <c r="B770" s="7" t="s">
        <v>1322</v>
      </c>
      <c r="C770" s="4">
        <v>16087319</v>
      </c>
      <c r="D770" s="4" t="s">
        <v>2200</v>
      </c>
      <c r="E770" s="4" t="s">
        <v>33</v>
      </c>
      <c r="F770" s="4" t="s">
        <v>12</v>
      </c>
      <c r="G770" s="4">
        <v>2</v>
      </c>
      <c r="H770" s="5">
        <v>7.63</v>
      </c>
      <c r="J770" s="3">
        <v>0</v>
      </c>
      <c r="K770" s="6">
        <f t="shared" si="297"/>
        <v>0</v>
      </c>
      <c r="L770" s="6">
        <f t="shared" si="298"/>
        <v>7.63</v>
      </c>
    </row>
    <row r="771" spans="1:12" x14ac:dyDescent="0.2">
      <c r="A771" s="4" t="s">
        <v>154</v>
      </c>
      <c r="B771" s="7" t="s">
        <v>520</v>
      </c>
      <c r="C771" s="4">
        <v>12045331</v>
      </c>
      <c r="D771" s="4" t="s">
        <v>2201</v>
      </c>
      <c r="E771" s="4" t="s">
        <v>34</v>
      </c>
      <c r="F771" s="4" t="s">
        <v>35</v>
      </c>
      <c r="G771" s="4">
        <v>1</v>
      </c>
      <c r="H771" s="5">
        <v>1423.45</v>
      </c>
      <c r="J771" s="3">
        <v>0</v>
      </c>
      <c r="K771" s="6">
        <f t="shared" si="297"/>
        <v>0</v>
      </c>
      <c r="L771" s="6">
        <f t="shared" si="298"/>
        <v>1423.45</v>
      </c>
    </row>
    <row r="772" spans="1:12" x14ac:dyDescent="0.2">
      <c r="A772" s="4" t="s">
        <v>154</v>
      </c>
      <c r="B772" s="7" t="s">
        <v>521</v>
      </c>
      <c r="C772" s="4">
        <v>19061018</v>
      </c>
      <c r="D772" s="4" t="s">
        <v>2202</v>
      </c>
      <c r="E772" s="4" t="s">
        <v>41</v>
      </c>
      <c r="F772" s="4" t="s">
        <v>35</v>
      </c>
      <c r="G772" s="4">
        <v>3</v>
      </c>
      <c r="H772" s="5">
        <v>0</v>
      </c>
      <c r="I772" s="5">
        <f>H772</f>
        <v>0</v>
      </c>
      <c r="J772" s="3">
        <v>-5252.3630000000003</v>
      </c>
      <c r="K772" s="6">
        <f t="shared" si="297"/>
        <v>-5252.3630000000003</v>
      </c>
      <c r="L772" s="6">
        <f t="shared" si="298"/>
        <v>-5252.3630000000003</v>
      </c>
    </row>
    <row r="773" spans="1:12" x14ac:dyDescent="0.2">
      <c r="A773" s="4" t="s">
        <v>154</v>
      </c>
      <c r="B773" s="7" t="s">
        <v>522</v>
      </c>
      <c r="C773" s="4">
        <v>19061018</v>
      </c>
      <c r="D773" s="4" t="s">
        <v>2202</v>
      </c>
      <c r="E773" s="4" t="s">
        <v>41</v>
      </c>
      <c r="F773" s="4" t="s">
        <v>35</v>
      </c>
      <c r="G773" s="4">
        <v>3</v>
      </c>
      <c r="H773" s="5">
        <v>0</v>
      </c>
      <c r="I773" s="5">
        <f>H773</f>
        <v>0</v>
      </c>
      <c r="J773" s="3">
        <v>-10831.937</v>
      </c>
      <c r="K773" s="6">
        <f t="shared" si="297"/>
        <v>-10831.937</v>
      </c>
      <c r="L773" s="6">
        <f t="shared" si="298"/>
        <v>-10831.937</v>
      </c>
    </row>
    <row r="774" spans="1:12" x14ac:dyDescent="0.2">
      <c r="A774" s="4" t="s">
        <v>154</v>
      </c>
      <c r="B774" s="7" t="s">
        <v>1323</v>
      </c>
      <c r="C774" s="4">
        <v>22305486</v>
      </c>
      <c r="D774" s="4" t="s">
        <v>2203</v>
      </c>
      <c r="E774" s="4" t="s">
        <v>8</v>
      </c>
      <c r="F774" s="4" t="s">
        <v>9</v>
      </c>
      <c r="G774" s="4">
        <v>1</v>
      </c>
      <c r="H774" s="5">
        <v>47.01</v>
      </c>
      <c r="J774" s="3">
        <v>0</v>
      </c>
      <c r="K774" s="6">
        <f t="shared" si="297"/>
        <v>0</v>
      </c>
      <c r="L774" s="6">
        <f t="shared" si="298"/>
        <v>47.01</v>
      </c>
    </row>
    <row r="775" spans="1:12" x14ac:dyDescent="0.2">
      <c r="A775" s="4" t="s">
        <v>154</v>
      </c>
      <c r="B775" s="7" t="s">
        <v>523</v>
      </c>
      <c r="C775" s="4">
        <v>9326922</v>
      </c>
      <c r="D775" s="4" t="s">
        <v>2204</v>
      </c>
      <c r="E775" s="4" t="s">
        <v>33</v>
      </c>
      <c r="F775" s="4" t="s">
        <v>12</v>
      </c>
      <c r="G775" s="4">
        <v>2</v>
      </c>
      <c r="H775" s="5">
        <v>82.2</v>
      </c>
      <c r="J775" s="3">
        <v>0</v>
      </c>
      <c r="K775" s="6">
        <f t="shared" si="297"/>
        <v>0</v>
      </c>
      <c r="L775" s="6">
        <f t="shared" si="298"/>
        <v>82.2</v>
      </c>
    </row>
    <row r="776" spans="1:12" x14ac:dyDescent="0.2">
      <c r="A776" s="4" t="s">
        <v>154</v>
      </c>
      <c r="B776" s="7" t="s">
        <v>954</v>
      </c>
      <c r="C776" s="4">
        <v>15578236</v>
      </c>
      <c r="D776" s="4" t="s">
        <v>2205</v>
      </c>
      <c r="E776" s="4" t="s">
        <v>8</v>
      </c>
      <c r="F776" s="4" t="s">
        <v>9</v>
      </c>
      <c r="G776" s="4">
        <v>1</v>
      </c>
      <c r="H776" s="5">
        <v>83.89</v>
      </c>
      <c r="J776" s="3">
        <v>0</v>
      </c>
      <c r="K776" s="6">
        <f t="shared" si="297"/>
        <v>0</v>
      </c>
      <c r="L776" s="6">
        <f t="shared" si="298"/>
        <v>83.89</v>
      </c>
    </row>
    <row r="777" spans="1:12" x14ac:dyDescent="0.2">
      <c r="A777" s="4" t="s">
        <v>154</v>
      </c>
      <c r="B777" s="7" t="s">
        <v>1324</v>
      </c>
      <c r="C777" s="4">
        <v>23755714</v>
      </c>
      <c r="D777" s="4" t="s">
        <v>2206</v>
      </c>
      <c r="E777" s="4" t="s">
        <v>75</v>
      </c>
      <c r="F777" s="4" t="s">
        <v>35</v>
      </c>
      <c r="G777" s="4">
        <v>1</v>
      </c>
      <c r="H777" s="5">
        <v>17.23</v>
      </c>
      <c r="J777" s="3">
        <v>0</v>
      </c>
      <c r="K777" s="6">
        <f t="shared" si="297"/>
        <v>0</v>
      </c>
      <c r="L777" s="6">
        <f t="shared" si="298"/>
        <v>17.23</v>
      </c>
    </row>
    <row r="778" spans="1:12" x14ac:dyDescent="0.2">
      <c r="A778" s="4" t="s">
        <v>154</v>
      </c>
      <c r="B778" s="7" t="s">
        <v>955</v>
      </c>
      <c r="C778" s="4">
        <v>23755714</v>
      </c>
      <c r="D778" s="4" t="s">
        <v>2206</v>
      </c>
      <c r="E778" s="4" t="s">
        <v>75</v>
      </c>
      <c r="F778" s="4" t="s">
        <v>35</v>
      </c>
      <c r="G778" s="4">
        <v>1</v>
      </c>
      <c r="H778" s="5">
        <v>40.56</v>
      </c>
      <c r="J778" s="3">
        <v>0</v>
      </c>
      <c r="K778" s="6">
        <f t="shared" si="297"/>
        <v>0</v>
      </c>
      <c r="L778" s="6">
        <f t="shared" si="298"/>
        <v>40.56</v>
      </c>
    </row>
    <row r="779" spans="1:12" x14ac:dyDescent="0.2">
      <c r="A779" s="4" t="s">
        <v>154</v>
      </c>
      <c r="B779" s="7" t="s">
        <v>1090</v>
      </c>
      <c r="C779" s="4">
        <v>21872897</v>
      </c>
      <c r="D779" s="4" t="s">
        <v>2207</v>
      </c>
      <c r="E779" s="4" t="s">
        <v>26</v>
      </c>
      <c r="F779" s="4" t="s">
        <v>9</v>
      </c>
      <c r="G779" s="4">
        <v>1</v>
      </c>
      <c r="H779" s="5">
        <v>13.17</v>
      </c>
      <c r="J779" s="3">
        <v>0</v>
      </c>
      <c r="K779" s="6">
        <f t="shared" si="297"/>
        <v>0</v>
      </c>
      <c r="L779" s="6">
        <f t="shared" si="298"/>
        <v>13.17</v>
      </c>
    </row>
    <row r="780" spans="1:12" x14ac:dyDescent="0.2">
      <c r="A780" s="4" t="s">
        <v>154</v>
      </c>
      <c r="B780" s="7" t="s">
        <v>524</v>
      </c>
      <c r="C780" s="4">
        <v>17051206</v>
      </c>
      <c r="D780" s="4" t="s">
        <v>2208</v>
      </c>
      <c r="E780" s="4" t="s">
        <v>23</v>
      </c>
      <c r="F780" s="4" t="s">
        <v>9</v>
      </c>
      <c r="G780" s="4">
        <v>1</v>
      </c>
      <c r="H780" s="5">
        <v>153.72999999999999</v>
      </c>
      <c r="J780" s="3">
        <v>0</v>
      </c>
      <c r="K780" s="6">
        <f t="shared" si="297"/>
        <v>0</v>
      </c>
      <c r="L780" s="6">
        <f t="shared" si="298"/>
        <v>153.72999999999999</v>
      </c>
    </row>
    <row r="781" spans="1:12" x14ac:dyDescent="0.2">
      <c r="A781" s="4" t="s">
        <v>154</v>
      </c>
      <c r="B781" s="7" t="s">
        <v>3028</v>
      </c>
      <c r="C781" s="4">
        <v>22352823</v>
      </c>
      <c r="D781" s="4" t="s">
        <v>3027</v>
      </c>
      <c r="E781" s="4" t="s">
        <v>15</v>
      </c>
      <c r="F781" s="4" t="s">
        <v>16</v>
      </c>
      <c r="G781" s="4">
        <v>1</v>
      </c>
      <c r="H781" s="5">
        <v>47.52</v>
      </c>
      <c r="J781" s="3">
        <v>0</v>
      </c>
      <c r="K781" s="6">
        <f t="shared" si="297"/>
        <v>0</v>
      </c>
      <c r="L781" s="6">
        <f t="shared" si="298"/>
        <v>47.52</v>
      </c>
    </row>
    <row r="782" spans="1:12" x14ac:dyDescent="0.2">
      <c r="A782" s="4" t="s">
        <v>154</v>
      </c>
      <c r="B782" s="7" t="s">
        <v>1325</v>
      </c>
      <c r="C782" s="4">
        <v>24554794</v>
      </c>
      <c r="D782" s="4" t="s">
        <v>2211</v>
      </c>
      <c r="E782" s="4" t="s">
        <v>15</v>
      </c>
      <c r="F782" s="4" t="s">
        <v>16</v>
      </c>
      <c r="G782" s="4">
        <v>1</v>
      </c>
      <c r="H782" s="5">
        <v>24.29</v>
      </c>
      <c r="J782" s="3">
        <v>0</v>
      </c>
      <c r="K782" s="6">
        <f t="shared" si="297"/>
        <v>0</v>
      </c>
      <c r="L782" s="6">
        <f t="shared" si="298"/>
        <v>24.29</v>
      </c>
    </row>
    <row r="783" spans="1:12" x14ac:dyDescent="0.2">
      <c r="A783" s="4" t="s">
        <v>154</v>
      </c>
      <c r="B783" s="7" t="s">
        <v>525</v>
      </c>
      <c r="C783" s="4">
        <v>18343963</v>
      </c>
      <c r="D783" s="4" t="s">
        <v>2212</v>
      </c>
      <c r="E783" s="4" t="s">
        <v>21</v>
      </c>
      <c r="F783" s="4" t="s">
        <v>22</v>
      </c>
      <c r="G783" s="4">
        <v>1</v>
      </c>
      <c r="H783" s="5">
        <v>143.86000000000001</v>
      </c>
      <c r="J783" s="3">
        <v>0</v>
      </c>
      <c r="K783" s="6">
        <f t="shared" si="297"/>
        <v>0</v>
      </c>
      <c r="L783" s="6">
        <f t="shared" si="298"/>
        <v>143.86000000000001</v>
      </c>
    </row>
    <row r="784" spans="1:12" x14ac:dyDescent="0.2">
      <c r="A784" s="4" t="s">
        <v>154</v>
      </c>
      <c r="B784" s="7" t="s">
        <v>526</v>
      </c>
      <c r="C784" s="4">
        <v>6209726</v>
      </c>
      <c r="D784" s="4" t="s">
        <v>2213</v>
      </c>
      <c r="E784" s="4" t="s">
        <v>34</v>
      </c>
      <c r="F784" s="4" t="s">
        <v>35</v>
      </c>
      <c r="G784" s="4">
        <v>1</v>
      </c>
      <c r="H784" s="5">
        <v>33.86</v>
      </c>
      <c r="J784" s="3">
        <v>0</v>
      </c>
      <c r="K784" s="6">
        <f t="shared" si="297"/>
        <v>0</v>
      </c>
      <c r="L784" s="6">
        <f t="shared" si="298"/>
        <v>33.86</v>
      </c>
    </row>
    <row r="785" spans="1:12" x14ac:dyDescent="0.2">
      <c r="A785" s="4" t="s">
        <v>154</v>
      </c>
      <c r="B785" s="7" t="s">
        <v>527</v>
      </c>
      <c r="C785" s="4">
        <v>15318751</v>
      </c>
      <c r="D785" s="4" t="s">
        <v>2214</v>
      </c>
      <c r="E785" s="4" t="s">
        <v>6</v>
      </c>
      <c r="F785" s="4" t="s">
        <v>7</v>
      </c>
      <c r="G785" s="4">
        <v>3</v>
      </c>
      <c r="H785" s="5">
        <v>0</v>
      </c>
      <c r="I785" s="5">
        <f>H785</f>
        <v>0</v>
      </c>
      <c r="J785" s="3">
        <v>-638.654</v>
      </c>
      <c r="K785" s="6">
        <f t="shared" si="297"/>
        <v>-638.654</v>
      </c>
      <c r="L785" s="6">
        <f t="shared" si="298"/>
        <v>-638.654</v>
      </c>
    </row>
    <row r="786" spans="1:12" x14ac:dyDescent="0.2">
      <c r="A786" s="4" t="s">
        <v>154</v>
      </c>
      <c r="B786" s="7" t="s">
        <v>528</v>
      </c>
      <c r="C786" s="4">
        <v>22535320</v>
      </c>
      <c r="D786" s="4" t="s">
        <v>2215</v>
      </c>
      <c r="E786" s="4" t="s">
        <v>11</v>
      </c>
      <c r="F786" s="4" t="s">
        <v>12</v>
      </c>
      <c r="G786" s="4">
        <v>1</v>
      </c>
      <c r="H786" s="5">
        <v>423.46</v>
      </c>
      <c r="J786" s="3">
        <v>0</v>
      </c>
      <c r="K786" s="6">
        <f t="shared" si="297"/>
        <v>0</v>
      </c>
      <c r="L786" s="6">
        <f t="shared" si="298"/>
        <v>423.46</v>
      </c>
    </row>
    <row r="787" spans="1:12" x14ac:dyDescent="0.2">
      <c r="A787" s="4" t="s">
        <v>154</v>
      </c>
      <c r="B787" s="7" t="s">
        <v>529</v>
      </c>
      <c r="C787" s="4">
        <v>22535320</v>
      </c>
      <c r="D787" s="4" t="s">
        <v>2215</v>
      </c>
      <c r="E787" s="4" t="s">
        <v>11</v>
      </c>
      <c r="F787" s="4" t="s">
        <v>12</v>
      </c>
      <c r="G787" s="4">
        <v>1</v>
      </c>
      <c r="H787" s="5">
        <v>-547.39</v>
      </c>
      <c r="J787" s="3">
        <v>0</v>
      </c>
      <c r="K787" s="6">
        <f t="shared" si="297"/>
        <v>0</v>
      </c>
      <c r="L787" s="6">
        <f t="shared" si="298"/>
        <v>-547.39</v>
      </c>
    </row>
    <row r="788" spans="1:12" x14ac:dyDescent="0.2">
      <c r="A788" s="4" t="s">
        <v>154</v>
      </c>
      <c r="B788" s="7" t="s">
        <v>530</v>
      </c>
      <c r="C788" s="4">
        <v>16608069</v>
      </c>
      <c r="D788" s="4" t="s">
        <v>2216</v>
      </c>
      <c r="E788" s="4" t="s">
        <v>24</v>
      </c>
      <c r="F788" s="4" t="s">
        <v>9</v>
      </c>
      <c r="G788" s="4">
        <v>2</v>
      </c>
      <c r="H788" s="5">
        <v>-3.86</v>
      </c>
      <c r="J788" s="3">
        <v>0</v>
      </c>
      <c r="K788" s="6">
        <f t="shared" si="297"/>
        <v>0</v>
      </c>
      <c r="L788" s="6">
        <f t="shared" si="298"/>
        <v>-3.86</v>
      </c>
    </row>
    <row r="789" spans="1:12" x14ac:dyDescent="0.2">
      <c r="A789" s="4" t="s">
        <v>154</v>
      </c>
      <c r="B789" s="7" t="s">
        <v>531</v>
      </c>
      <c r="C789" s="4">
        <v>4323424</v>
      </c>
      <c r="D789" s="4" t="s">
        <v>2217</v>
      </c>
      <c r="E789" s="4" t="s">
        <v>33</v>
      </c>
      <c r="F789" s="4" t="s">
        <v>12</v>
      </c>
      <c r="G789" s="4">
        <v>3</v>
      </c>
      <c r="H789" s="5">
        <v>0</v>
      </c>
      <c r="I789" s="5">
        <f>H789</f>
        <v>0</v>
      </c>
      <c r="J789" s="3">
        <v>-328842.81199999998</v>
      </c>
      <c r="K789" s="6">
        <f t="shared" si="297"/>
        <v>-328842.81199999998</v>
      </c>
      <c r="L789" s="6">
        <f t="shared" si="298"/>
        <v>-328842.81199999998</v>
      </c>
    </row>
    <row r="790" spans="1:12" x14ac:dyDescent="0.2">
      <c r="A790" s="4" t="s">
        <v>154</v>
      </c>
      <c r="B790" s="7" t="s">
        <v>532</v>
      </c>
      <c r="C790" s="4">
        <v>1488945</v>
      </c>
      <c r="D790" s="4" t="s">
        <v>2218</v>
      </c>
      <c r="E790" s="4" t="s">
        <v>26</v>
      </c>
      <c r="F790" s="4" t="s">
        <v>9</v>
      </c>
      <c r="G790" s="4">
        <v>2</v>
      </c>
      <c r="H790" s="5">
        <v>531.27</v>
      </c>
      <c r="J790" s="3">
        <v>0</v>
      </c>
      <c r="K790" s="6">
        <f t="shared" si="297"/>
        <v>0</v>
      </c>
      <c r="L790" s="6">
        <f t="shared" si="298"/>
        <v>531.27</v>
      </c>
    </row>
    <row r="791" spans="1:12" x14ac:dyDescent="0.2">
      <c r="A791" s="4" t="s">
        <v>154</v>
      </c>
      <c r="B791" s="7" t="s">
        <v>2219</v>
      </c>
      <c r="C791" s="4">
        <v>16902817</v>
      </c>
      <c r="D791" s="4" t="s">
        <v>2220</v>
      </c>
      <c r="E791" s="4" t="s">
        <v>10</v>
      </c>
      <c r="F791" s="4" t="s">
        <v>7</v>
      </c>
      <c r="G791" s="4">
        <v>3</v>
      </c>
      <c r="H791" s="5">
        <v>0</v>
      </c>
      <c r="I791" s="5">
        <f>H791</f>
        <v>0</v>
      </c>
      <c r="J791" s="3">
        <v>-24.774999999999999</v>
      </c>
      <c r="K791" s="6">
        <f t="shared" ref="K791:K805" si="299">+I791+J791</f>
        <v>-24.774999999999999</v>
      </c>
      <c r="L791" s="6">
        <f t="shared" ref="L791:L805" si="300">H791+J791</f>
        <v>-24.774999999999999</v>
      </c>
    </row>
    <row r="792" spans="1:12" x14ac:dyDescent="0.2">
      <c r="A792" s="4" t="s">
        <v>154</v>
      </c>
      <c r="B792" s="7" t="s">
        <v>535</v>
      </c>
      <c r="C792" s="4">
        <v>19426115</v>
      </c>
      <c r="D792" s="4" t="s">
        <v>2221</v>
      </c>
      <c r="E792" s="4" t="s">
        <v>40</v>
      </c>
      <c r="F792" s="4" t="s">
        <v>14</v>
      </c>
      <c r="G792" s="4">
        <v>3</v>
      </c>
      <c r="H792" s="5">
        <v>0</v>
      </c>
      <c r="I792" s="5">
        <f t="shared" ref="I792:I804" si="301">H792</f>
        <v>0</v>
      </c>
      <c r="J792" s="3">
        <v>-124373.936</v>
      </c>
      <c r="K792" s="6">
        <f t="shared" si="299"/>
        <v>-124373.936</v>
      </c>
      <c r="L792" s="6">
        <f t="shared" si="300"/>
        <v>-124373.936</v>
      </c>
    </row>
    <row r="793" spans="1:12" x14ac:dyDescent="0.2">
      <c r="A793" s="4" t="s">
        <v>154</v>
      </c>
      <c r="B793" s="7" t="s">
        <v>533</v>
      </c>
      <c r="C793" s="4">
        <v>19426115</v>
      </c>
      <c r="D793" s="4" t="s">
        <v>2221</v>
      </c>
      <c r="E793" s="4" t="s">
        <v>40</v>
      </c>
      <c r="F793" s="4" t="s">
        <v>14</v>
      </c>
      <c r="G793" s="4">
        <v>3</v>
      </c>
      <c r="H793" s="5">
        <v>0</v>
      </c>
      <c r="I793" s="5">
        <f t="shared" si="301"/>
        <v>0</v>
      </c>
      <c r="J793" s="3">
        <v>-1651115.7250000001</v>
      </c>
      <c r="K793" s="6">
        <f t="shared" si="299"/>
        <v>-1651115.7250000001</v>
      </c>
      <c r="L793" s="6">
        <f t="shared" si="300"/>
        <v>-1651115.7250000001</v>
      </c>
    </row>
    <row r="794" spans="1:12" x14ac:dyDescent="0.2">
      <c r="A794" s="4" t="s">
        <v>154</v>
      </c>
      <c r="B794" s="7" t="s">
        <v>536</v>
      </c>
      <c r="C794" s="4">
        <v>19426115</v>
      </c>
      <c r="D794" s="4" t="s">
        <v>2221</v>
      </c>
      <c r="E794" s="4" t="s">
        <v>40</v>
      </c>
      <c r="F794" s="4" t="s">
        <v>14</v>
      </c>
      <c r="G794" s="4">
        <v>3</v>
      </c>
      <c r="H794" s="5">
        <v>0</v>
      </c>
      <c r="I794" s="5">
        <f t="shared" si="301"/>
        <v>0</v>
      </c>
      <c r="J794" s="3">
        <v>-72123.991999999998</v>
      </c>
      <c r="K794" s="6">
        <f t="shared" si="299"/>
        <v>-72123.991999999998</v>
      </c>
      <c r="L794" s="6">
        <f t="shared" si="300"/>
        <v>-72123.991999999998</v>
      </c>
    </row>
    <row r="795" spans="1:12" x14ac:dyDescent="0.2">
      <c r="A795" s="4" t="s">
        <v>154</v>
      </c>
      <c r="B795" s="7" t="s">
        <v>534</v>
      </c>
      <c r="C795" s="4">
        <v>19426115</v>
      </c>
      <c r="D795" s="4" t="s">
        <v>2221</v>
      </c>
      <c r="E795" s="4" t="s">
        <v>40</v>
      </c>
      <c r="F795" s="4" t="s">
        <v>14</v>
      </c>
      <c r="G795" s="4">
        <v>3</v>
      </c>
      <c r="H795" s="5">
        <v>0</v>
      </c>
      <c r="I795" s="5">
        <f t="shared" si="301"/>
        <v>0</v>
      </c>
      <c r="J795" s="3">
        <v>-289732.43</v>
      </c>
      <c r="K795" s="6">
        <f t="shared" si="299"/>
        <v>-289732.43</v>
      </c>
      <c r="L795" s="6">
        <f t="shared" si="300"/>
        <v>-289732.43</v>
      </c>
    </row>
    <row r="796" spans="1:12" x14ac:dyDescent="0.2">
      <c r="A796" s="4" t="s">
        <v>154</v>
      </c>
      <c r="B796" s="7" t="s">
        <v>544</v>
      </c>
      <c r="C796" s="4">
        <v>17085869</v>
      </c>
      <c r="D796" s="4" t="s">
        <v>2222</v>
      </c>
      <c r="E796" s="4" t="s">
        <v>40</v>
      </c>
      <c r="F796" s="4" t="s">
        <v>14</v>
      </c>
      <c r="G796" s="4">
        <v>3</v>
      </c>
      <c r="H796" s="5">
        <v>0</v>
      </c>
      <c r="I796" s="5">
        <f t="shared" si="301"/>
        <v>0</v>
      </c>
      <c r="J796" s="3">
        <v>-1111784.814</v>
      </c>
      <c r="K796" s="6">
        <f t="shared" si="299"/>
        <v>-1111784.814</v>
      </c>
      <c r="L796" s="6">
        <f t="shared" si="300"/>
        <v>-1111784.814</v>
      </c>
    </row>
    <row r="797" spans="1:12" x14ac:dyDescent="0.2">
      <c r="A797" s="4" t="s">
        <v>154</v>
      </c>
      <c r="B797" s="7" t="s">
        <v>540</v>
      </c>
      <c r="C797" s="4">
        <v>17085869</v>
      </c>
      <c r="D797" s="4" t="s">
        <v>2222</v>
      </c>
      <c r="E797" s="4" t="s">
        <v>40</v>
      </c>
      <c r="F797" s="4" t="s">
        <v>14</v>
      </c>
      <c r="G797" s="4">
        <v>3</v>
      </c>
      <c r="H797" s="5">
        <v>0</v>
      </c>
      <c r="I797" s="5">
        <f t="shared" si="301"/>
        <v>0</v>
      </c>
      <c r="J797" s="3">
        <v>-131.82400000000001</v>
      </c>
      <c r="K797" s="6">
        <f t="shared" si="299"/>
        <v>-131.82400000000001</v>
      </c>
      <c r="L797" s="6">
        <f t="shared" si="300"/>
        <v>-131.82400000000001</v>
      </c>
    </row>
    <row r="798" spans="1:12" x14ac:dyDescent="0.2">
      <c r="A798" s="4" t="s">
        <v>154</v>
      </c>
      <c r="B798" s="7" t="s">
        <v>539</v>
      </c>
      <c r="C798" s="4">
        <v>17085869</v>
      </c>
      <c r="D798" s="4" t="s">
        <v>2222</v>
      </c>
      <c r="E798" s="4" t="s">
        <v>40</v>
      </c>
      <c r="F798" s="4" t="s">
        <v>14</v>
      </c>
      <c r="G798" s="4">
        <v>3</v>
      </c>
      <c r="H798" s="5">
        <v>0</v>
      </c>
      <c r="I798" s="5">
        <f t="shared" si="301"/>
        <v>0</v>
      </c>
      <c r="J798" s="3">
        <v>-57133.824000000001</v>
      </c>
      <c r="K798" s="6">
        <f t="shared" si="299"/>
        <v>-57133.824000000001</v>
      </c>
      <c r="L798" s="6">
        <f t="shared" si="300"/>
        <v>-57133.824000000001</v>
      </c>
    </row>
    <row r="799" spans="1:12" x14ac:dyDescent="0.2">
      <c r="A799" s="4" t="s">
        <v>154</v>
      </c>
      <c r="B799" s="7" t="s">
        <v>542</v>
      </c>
      <c r="C799" s="4">
        <v>17085869</v>
      </c>
      <c r="D799" s="4" t="s">
        <v>2222</v>
      </c>
      <c r="E799" s="4" t="s">
        <v>40</v>
      </c>
      <c r="F799" s="4" t="s">
        <v>14</v>
      </c>
      <c r="G799" s="4">
        <v>3</v>
      </c>
      <c r="H799" s="5">
        <v>0</v>
      </c>
      <c r="I799" s="5">
        <f t="shared" si="301"/>
        <v>0</v>
      </c>
      <c r="J799" s="3">
        <v>-78106.925000000003</v>
      </c>
      <c r="K799" s="6">
        <f t="shared" si="299"/>
        <v>-78106.925000000003</v>
      </c>
      <c r="L799" s="6">
        <f t="shared" si="300"/>
        <v>-78106.925000000003</v>
      </c>
    </row>
    <row r="800" spans="1:12" x14ac:dyDescent="0.2">
      <c r="A800" s="4" t="s">
        <v>154</v>
      </c>
      <c r="B800" s="7" t="s">
        <v>543</v>
      </c>
      <c r="C800" s="4">
        <v>17085869</v>
      </c>
      <c r="D800" s="4" t="s">
        <v>2222</v>
      </c>
      <c r="E800" s="4" t="s">
        <v>40</v>
      </c>
      <c r="F800" s="4" t="s">
        <v>14</v>
      </c>
      <c r="G800" s="4">
        <v>3</v>
      </c>
      <c r="H800" s="5">
        <v>0</v>
      </c>
      <c r="I800" s="5">
        <f t="shared" si="301"/>
        <v>0</v>
      </c>
      <c r="J800" s="3">
        <v>-69017.164000000004</v>
      </c>
      <c r="K800" s="6">
        <f t="shared" si="299"/>
        <v>-69017.164000000004</v>
      </c>
      <c r="L800" s="6">
        <f t="shared" si="300"/>
        <v>-69017.164000000004</v>
      </c>
    </row>
    <row r="801" spans="1:12" x14ac:dyDescent="0.2">
      <c r="A801" s="4" t="s">
        <v>154</v>
      </c>
      <c r="B801" s="7" t="s">
        <v>541</v>
      </c>
      <c r="C801" s="4">
        <v>17085869</v>
      </c>
      <c r="D801" s="4" t="s">
        <v>2222</v>
      </c>
      <c r="E801" s="4" t="s">
        <v>40</v>
      </c>
      <c r="F801" s="4" t="s">
        <v>14</v>
      </c>
      <c r="G801" s="4">
        <v>3</v>
      </c>
      <c r="H801" s="5">
        <v>0</v>
      </c>
      <c r="I801" s="5">
        <f t="shared" si="301"/>
        <v>0</v>
      </c>
      <c r="J801" s="3">
        <v>-34656.504999999997</v>
      </c>
      <c r="K801" s="6">
        <f t="shared" si="299"/>
        <v>-34656.504999999997</v>
      </c>
      <c r="L801" s="6">
        <f t="shared" si="300"/>
        <v>-34656.504999999997</v>
      </c>
    </row>
    <row r="802" spans="1:12" x14ac:dyDescent="0.2">
      <c r="A802" s="4" t="s">
        <v>154</v>
      </c>
      <c r="B802" s="7" t="s">
        <v>3029</v>
      </c>
      <c r="C802" s="4">
        <v>17085869</v>
      </c>
      <c r="D802" s="4" t="s">
        <v>2222</v>
      </c>
      <c r="E802" s="4" t="s">
        <v>40</v>
      </c>
      <c r="F802" s="4" t="s">
        <v>14</v>
      </c>
      <c r="G802" s="4">
        <v>3</v>
      </c>
      <c r="H802" s="5">
        <v>0</v>
      </c>
      <c r="I802" s="5">
        <f t="shared" si="301"/>
        <v>0</v>
      </c>
      <c r="J802" s="3">
        <v>-0.61</v>
      </c>
      <c r="K802" s="6">
        <f t="shared" si="299"/>
        <v>-0.61</v>
      </c>
      <c r="L802" s="6">
        <f t="shared" si="300"/>
        <v>-0.61</v>
      </c>
    </row>
    <row r="803" spans="1:12" x14ac:dyDescent="0.2">
      <c r="A803" s="4" t="s">
        <v>154</v>
      </c>
      <c r="B803" s="7" t="s">
        <v>538</v>
      </c>
      <c r="C803" s="4">
        <v>17085869</v>
      </c>
      <c r="D803" s="4" t="s">
        <v>2222</v>
      </c>
      <c r="E803" s="4" t="s">
        <v>40</v>
      </c>
      <c r="F803" s="4" t="s">
        <v>14</v>
      </c>
      <c r="G803" s="4">
        <v>3</v>
      </c>
      <c r="H803" s="5">
        <v>0</v>
      </c>
      <c r="I803" s="5">
        <f t="shared" si="301"/>
        <v>0</v>
      </c>
      <c r="J803" s="3">
        <v>-360609.91</v>
      </c>
      <c r="K803" s="6">
        <f t="shared" si="299"/>
        <v>-360609.91</v>
      </c>
      <c r="L803" s="6">
        <f t="shared" si="300"/>
        <v>-360609.91</v>
      </c>
    </row>
    <row r="804" spans="1:12" x14ac:dyDescent="0.2">
      <c r="A804" s="4" t="s">
        <v>154</v>
      </c>
      <c r="B804" s="7" t="s">
        <v>537</v>
      </c>
      <c r="C804" s="4">
        <v>17085869</v>
      </c>
      <c r="D804" s="4" t="s">
        <v>2222</v>
      </c>
      <c r="E804" s="4" t="s">
        <v>40</v>
      </c>
      <c r="F804" s="4" t="s">
        <v>14</v>
      </c>
      <c r="G804" s="4">
        <v>3</v>
      </c>
      <c r="H804" s="5">
        <v>0</v>
      </c>
      <c r="I804" s="5">
        <f t="shared" si="301"/>
        <v>0</v>
      </c>
      <c r="J804" s="3">
        <v>-0.91800000000000004</v>
      </c>
      <c r="K804" s="6">
        <f t="shared" si="299"/>
        <v>-0.91800000000000004</v>
      </c>
      <c r="L804" s="6">
        <f t="shared" si="300"/>
        <v>-0.91800000000000004</v>
      </c>
    </row>
    <row r="805" spans="1:12" x14ac:dyDescent="0.2">
      <c r="A805" s="4" t="s">
        <v>154</v>
      </c>
      <c r="B805" s="7" t="s">
        <v>2223</v>
      </c>
      <c r="C805" s="4">
        <v>21387820</v>
      </c>
      <c r="D805" s="4" t="s">
        <v>2224</v>
      </c>
      <c r="E805" s="4" t="s">
        <v>11</v>
      </c>
      <c r="F805" s="4" t="s">
        <v>12</v>
      </c>
      <c r="G805" s="4">
        <v>2</v>
      </c>
      <c r="H805" s="5">
        <v>54.74</v>
      </c>
      <c r="J805" s="3">
        <v>0</v>
      </c>
      <c r="K805" s="6">
        <f t="shared" si="299"/>
        <v>0</v>
      </c>
      <c r="L805" s="6">
        <f t="shared" si="300"/>
        <v>54.74</v>
      </c>
    </row>
    <row r="806" spans="1:12" x14ac:dyDescent="0.2">
      <c r="A806" s="4" t="s">
        <v>154</v>
      </c>
      <c r="B806" s="7" t="s">
        <v>2227</v>
      </c>
      <c r="C806" s="4">
        <v>4522379</v>
      </c>
      <c r="D806" s="4" t="s">
        <v>2226</v>
      </c>
      <c r="E806" s="4" t="s">
        <v>10</v>
      </c>
      <c r="F806" s="4" t="s">
        <v>7</v>
      </c>
      <c r="G806" s="4">
        <v>1</v>
      </c>
      <c r="H806" s="5">
        <v>35.909999999999997</v>
      </c>
      <c r="J806" s="3">
        <v>0</v>
      </c>
      <c r="K806" s="6">
        <f t="shared" ref="K806:K833" si="302">+I806+J806</f>
        <v>0</v>
      </c>
      <c r="L806" s="6">
        <f t="shared" ref="L806:L833" si="303">H806+J806</f>
        <v>35.909999999999997</v>
      </c>
    </row>
    <row r="807" spans="1:12" x14ac:dyDescent="0.2">
      <c r="A807" s="4" t="s">
        <v>154</v>
      </c>
      <c r="B807" s="7" t="s">
        <v>886</v>
      </c>
      <c r="C807" s="4">
        <v>20811698</v>
      </c>
      <c r="D807" s="4" t="s">
        <v>2228</v>
      </c>
      <c r="E807" s="4" t="s">
        <v>20</v>
      </c>
      <c r="F807" s="4" t="s">
        <v>18</v>
      </c>
      <c r="G807" s="4">
        <v>3</v>
      </c>
      <c r="H807" s="5">
        <v>0</v>
      </c>
      <c r="I807" s="5">
        <f>H807</f>
        <v>0</v>
      </c>
      <c r="J807" s="3">
        <v>-5949.9049999999997</v>
      </c>
      <c r="K807" s="6">
        <f t="shared" si="302"/>
        <v>-5949.9049999999997</v>
      </c>
      <c r="L807" s="6">
        <f t="shared" si="303"/>
        <v>-5949.9049999999997</v>
      </c>
    </row>
    <row r="808" spans="1:12" x14ac:dyDescent="0.2">
      <c r="A808" s="4" t="s">
        <v>154</v>
      </c>
      <c r="B808" s="7" t="s">
        <v>883</v>
      </c>
      <c r="C808" s="4">
        <v>20811698</v>
      </c>
      <c r="D808" s="4" t="s">
        <v>2228</v>
      </c>
      <c r="E808" s="4" t="s">
        <v>20</v>
      </c>
      <c r="F808" s="4" t="s">
        <v>18</v>
      </c>
      <c r="G808" s="4">
        <v>3</v>
      </c>
      <c r="H808" s="5">
        <v>0</v>
      </c>
      <c r="I808" s="5">
        <f>H808</f>
        <v>0</v>
      </c>
      <c r="J808" s="3">
        <v>-1958.079</v>
      </c>
      <c r="K808" s="6">
        <f t="shared" si="302"/>
        <v>-1958.079</v>
      </c>
      <c r="L808" s="6">
        <f t="shared" si="303"/>
        <v>-1958.079</v>
      </c>
    </row>
    <row r="809" spans="1:12" x14ac:dyDescent="0.2">
      <c r="A809" s="4" t="s">
        <v>154</v>
      </c>
      <c r="B809" s="7" t="s">
        <v>884</v>
      </c>
      <c r="C809" s="4">
        <v>20811698</v>
      </c>
      <c r="D809" s="4" t="s">
        <v>2228</v>
      </c>
      <c r="E809" s="4" t="s">
        <v>20</v>
      </c>
      <c r="F809" s="4" t="s">
        <v>18</v>
      </c>
      <c r="G809" s="4">
        <v>3</v>
      </c>
      <c r="H809" s="5">
        <v>0</v>
      </c>
      <c r="I809" s="5">
        <f>H809</f>
        <v>0</v>
      </c>
      <c r="J809" s="3">
        <v>-3380.9090000000001</v>
      </c>
      <c r="K809" s="6">
        <f t="shared" si="302"/>
        <v>-3380.9090000000001</v>
      </c>
      <c r="L809" s="6">
        <f t="shared" si="303"/>
        <v>-3380.9090000000001</v>
      </c>
    </row>
    <row r="810" spans="1:12" x14ac:dyDescent="0.2">
      <c r="A810" s="4" t="s">
        <v>154</v>
      </c>
      <c r="B810" s="7" t="s">
        <v>885</v>
      </c>
      <c r="C810" s="4">
        <v>20811698</v>
      </c>
      <c r="D810" s="4" t="s">
        <v>2228</v>
      </c>
      <c r="E810" s="4" t="s">
        <v>20</v>
      </c>
      <c r="F810" s="4" t="s">
        <v>18</v>
      </c>
      <c r="G810" s="4">
        <v>3</v>
      </c>
      <c r="H810" s="5">
        <v>0</v>
      </c>
      <c r="I810" s="5">
        <f>H810</f>
        <v>0</v>
      </c>
      <c r="J810" s="3">
        <v>-43037.474000000002</v>
      </c>
      <c r="K810" s="6">
        <f t="shared" si="302"/>
        <v>-43037.474000000002</v>
      </c>
      <c r="L810" s="6">
        <f t="shared" si="303"/>
        <v>-43037.474000000002</v>
      </c>
    </row>
    <row r="811" spans="1:12" x14ac:dyDescent="0.2">
      <c r="A811" s="4" t="s">
        <v>154</v>
      </c>
      <c r="B811" s="7" t="s">
        <v>2871</v>
      </c>
      <c r="C811" s="4">
        <v>16826609</v>
      </c>
      <c r="D811" s="4" t="s">
        <v>2872</v>
      </c>
      <c r="E811" s="4" t="s">
        <v>21</v>
      </c>
      <c r="F811" s="4" t="s">
        <v>22</v>
      </c>
      <c r="G811" s="4">
        <v>2</v>
      </c>
      <c r="H811" s="5">
        <v>30.13</v>
      </c>
      <c r="J811" s="3">
        <v>0</v>
      </c>
      <c r="K811" s="6">
        <f t="shared" si="302"/>
        <v>0</v>
      </c>
      <c r="L811" s="6">
        <f t="shared" si="303"/>
        <v>30.13</v>
      </c>
    </row>
    <row r="812" spans="1:12" x14ac:dyDescent="0.2">
      <c r="A812" s="4" t="s">
        <v>154</v>
      </c>
      <c r="B812" s="7" t="s">
        <v>1326</v>
      </c>
      <c r="C812" s="4">
        <v>17264772</v>
      </c>
      <c r="D812" s="4" t="s">
        <v>2231</v>
      </c>
      <c r="E812" s="4" t="s">
        <v>44</v>
      </c>
      <c r="F812" s="4" t="s">
        <v>7</v>
      </c>
      <c r="G812" s="4">
        <v>1</v>
      </c>
      <c r="H812" s="5">
        <v>62.55</v>
      </c>
      <c r="J812" s="3">
        <v>0</v>
      </c>
      <c r="K812" s="6">
        <f t="shared" si="302"/>
        <v>0</v>
      </c>
      <c r="L812" s="6">
        <f t="shared" si="303"/>
        <v>62.55</v>
      </c>
    </row>
    <row r="813" spans="1:12" x14ac:dyDescent="0.2">
      <c r="A813" s="4" t="s">
        <v>154</v>
      </c>
      <c r="B813" s="7" t="s">
        <v>1327</v>
      </c>
      <c r="C813" s="4">
        <v>15911563</v>
      </c>
      <c r="D813" s="4" t="s">
        <v>2232</v>
      </c>
      <c r="E813" s="4" t="s">
        <v>41</v>
      </c>
      <c r="F813" s="4" t="s">
        <v>35</v>
      </c>
      <c r="G813" s="4">
        <v>1</v>
      </c>
      <c r="H813" s="5">
        <v>12.97</v>
      </c>
      <c r="J813" s="3">
        <v>0</v>
      </c>
      <c r="K813" s="6">
        <f t="shared" si="302"/>
        <v>0</v>
      </c>
      <c r="L813" s="6">
        <f t="shared" si="303"/>
        <v>12.97</v>
      </c>
    </row>
    <row r="814" spans="1:12" x14ac:dyDescent="0.2">
      <c r="A814" s="4" t="s">
        <v>154</v>
      </c>
      <c r="B814" s="7" t="s">
        <v>1328</v>
      </c>
      <c r="C814" s="4">
        <v>15911563</v>
      </c>
      <c r="D814" s="4" t="s">
        <v>2232</v>
      </c>
      <c r="E814" s="4" t="s">
        <v>41</v>
      </c>
      <c r="F814" s="4" t="s">
        <v>35</v>
      </c>
      <c r="G814" s="4">
        <v>1</v>
      </c>
      <c r="H814" s="5">
        <v>12.97</v>
      </c>
      <c r="J814" s="3">
        <v>0</v>
      </c>
      <c r="K814" s="6">
        <f t="shared" si="302"/>
        <v>0</v>
      </c>
      <c r="L814" s="6">
        <f t="shared" si="303"/>
        <v>12.97</v>
      </c>
    </row>
    <row r="815" spans="1:12" x14ac:dyDescent="0.2">
      <c r="A815" s="4" t="s">
        <v>154</v>
      </c>
      <c r="B815" s="7" t="s">
        <v>553</v>
      </c>
      <c r="C815" s="4">
        <v>12075047</v>
      </c>
      <c r="D815" s="4" t="s">
        <v>2233</v>
      </c>
      <c r="E815" s="4" t="s">
        <v>28</v>
      </c>
      <c r="F815" s="4" t="s">
        <v>16</v>
      </c>
      <c r="G815" s="4">
        <v>3</v>
      </c>
      <c r="H815" s="5">
        <v>0</v>
      </c>
      <c r="I815" s="5">
        <f t="shared" ref="I815:I824" si="304">H815</f>
        <v>0</v>
      </c>
      <c r="J815" s="3">
        <v>-23109.449000000001</v>
      </c>
      <c r="K815" s="6">
        <f t="shared" si="302"/>
        <v>-23109.449000000001</v>
      </c>
      <c r="L815" s="6">
        <f t="shared" si="303"/>
        <v>-23109.449000000001</v>
      </c>
    </row>
    <row r="816" spans="1:12" x14ac:dyDescent="0.2">
      <c r="A816" s="4" t="s">
        <v>154</v>
      </c>
      <c r="B816" s="7" t="s">
        <v>548</v>
      </c>
      <c r="C816" s="4">
        <v>12075047</v>
      </c>
      <c r="D816" s="4" t="s">
        <v>2233</v>
      </c>
      <c r="E816" s="4" t="s">
        <v>28</v>
      </c>
      <c r="F816" s="4" t="s">
        <v>16</v>
      </c>
      <c r="G816" s="4">
        <v>3</v>
      </c>
      <c r="H816" s="5">
        <v>0</v>
      </c>
      <c r="I816" s="5">
        <f t="shared" si="304"/>
        <v>0</v>
      </c>
      <c r="J816" s="3">
        <v>-708150.83700000006</v>
      </c>
      <c r="K816" s="6">
        <f t="shared" si="302"/>
        <v>-708150.83700000006</v>
      </c>
      <c r="L816" s="6">
        <f t="shared" si="303"/>
        <v>-708150.83700000006</v>
      </c>
    </row>
    <row r="817" spans="1:12" x14ac:dyDescent="0.2">
      <c r="A817" s="4" t="s">
        <v>154</v>
      </c>
      <c r="B817" s="7" t="s">
        <v>546</v>
      </c>
      <c r="C817" s="4">
        <v>12075047</v>
      </c>
      <c r="D817" s="4" t="s">
        <v>2233</v>
      </c>
      <c r="E817" s="4" t="s">
        <v>28</v>
      </c>
      <c r="F817" s="4" t="s">
        <v>16</v>
      </c>
      <c r="G817" s="4">
        <v>3</v>
      </c>
      <c r="H817" s="5">
        <v>0</v>
      </c>
      <c r="I817" s="5">
        <f t="shared" si="304"/>
        <v>0</v>
      </c>
      <c r="J817" s="3">
        <v>-2354640.355</v>
      </c>
      <c r="K817" s="6">
        <f t="shared" si="302"/>
        <v>-2354640.355</v>
      </c>
      <c r="L817" s="6">
        <f t="shared" si="303"/>
        <v>-2354640.355</v>
      </c>
    </row>
    <row r="818" spans="1:12" x14ac:dyDescent="0.2">
      <c r="A818" s="4" t="s">
        <v>154</v>
      </c>
      <c r="B818" s="7" t="s">
        <v>547</v>
      </c>
      <c r="C818" s="4">
        <v>12075047</v>
      </c>
      <c r="D818" s="4" t="s">
        <v>2233</v>
      </c>
      <c r="E818" s="4" t="s">
        <v>28</v>
      </c>
      <c r="F818" s="4" t="s">
        <v>16</v>
      </c>
      <c r="G818" s="4">
        <v>3</v>
      </c>
      <c r="H818" s="5">
        <v>0</v>
      </c>
      <c r="I818" s="5">
        <f t="shared" si="304"/>
        <v>0</v>
      </c>
      <c r="J818" s="3">
        <v>-891921.125</v>
      </c>
      <c r="K818" s="6">
        <f t="shared" si="302"/>
        <v>-891921.125</v>
      </c>
      <c r="L818" s="6">
        <f t="shared" si="303"/>
        <v>-891921.125</v>
      </c>
    </row>
    <row r="819" spans="1:12" x14ac:dyDescent="0.2">
      <c r="A819" s="4" t="s">
        <v>154</v>
      </c>
      <c r="B819" s="7" t="s">
        <v>550</v>
      </c>
      <c r="C819" s="4">
        <v>12075047</v>
      </c>
      <c r="D819" s="4" t="s">
        <v>2233</v>
      </c>
      <c r="E819" s="4" t="s">
        <v>28</v>
      </c>
      <c r="F819" s="4" t="s">
        <v>16</v>
      </c>
      <c r="G819" s="4">
        <v>3</v>
      </c>
      <c r="H819" s="5">
        <v>0</v>
      </c>
      <c r="I819" s="5">
        <f t="shared" si="304"/>
        <v>0</v>
      </c>
      <c r="J819" s="3">
        <v>-62209.084999999999</v>
      </c>
      <c r="K819" s="6">
        <f t="shared" si="302"/>
        <v>-62209.084999999999</v>
      </c>
      <c r="L819" s="6">
        <f t="shared" si="303"/>
        <v>-62209.084999999999</v>
      </c>
    </row>
    <row r="820" spans="1:12" x14ac:dyDescent="0.2">
      <c r="A820" s="4" t="s">
        <v>154</v>
      </c>
      <c r="B820" s="7" t="s">
        <v>552</v>
      </c>
      <c r="C820" s="4">
        <v>12075047</v>
      </c>
      <c r="D820" s="4" t="s">
        <v>2233</v>
      </c>
      <c r="E820" s="4" t="s">
        <v>28</v>
      </c>
      <c r="F820" s="4" t="s">
        <v>16</v>
      </c>
      <c r="G820" s="4">
        <v>3</v>
      </c>
      <c r="H820" s="5">
        <v>0</v>
      </c>
      <c r="I820" s="5">
        <f t="shared" si="304"/>
        <v>0</v>
      </c>
      <c r="J820" s="3">
        <v>-299548.26</v>
      </c>
      <c r="K820" s="6">
        <f t="shared" si="302"/>
        <v>-299548.26</v>
      </c>
      <c r="L820" s="6">
        <f t="shared" si="303"/>
        <v>-299548.26</v>
      </c>
    </row>
    <row r="821" spans="1:12" x14ac:dyDescent="0.2">
      <c r="A821" s="4" t="s">
        <v>154</v>
      </c>
      <c r="B821" s="7" t="s">
        <v>554</v>
      </c>
      <c r="C821" s="4">
        <v>12075047</v>
      </c>
      <c r="D821" s="4" t="s">
        <v>2233</v>
      </c>
      <c r="E821" s="4" t="s">
        <v>28</v>
      </c>
      <c r="F821" s="4" t="s">
        <v>16</v>
      </c>
      <c r="G821" s="4">
        <v>3</v>
      </c>
      <c r="H821" s="5">
        <v>0</v>
      </c>
      <c r="I821" s="5">
        <f t="shared" si="304"/>
        <v>0</v>
      </c>
      <c r="J821" s="3">
        <v>-138651.96100000001</v>
      </c>
      <c r="K821" s="6">
        <f t="shared" si="302"/>
        <v>-138651.96100000001</v>
      </c>
      <c r="L821" s="6">
        <f t="shared" si="303"/>
        <v>-138651.96100000001</v>
      </c>
    </row>
    <row r="822" spans="1:12" x14ac:dyDescent="0.2">
      <c r="A822" s="4" t="s">
        <v>154</v>
      </c>
      <c r="B822" s="7" t="s">
        <v>549</v>
      </c>
      <c r="C822" s="4">
        <v>12075047</v>
      </c>
      <c r="D822" s="4" t="s">
        <v>2233</v>
      </c>
      <c r="E822" s="4" t="s">
        <v>28</v>
      </c>
      <c r="F822" s="4" t="s">
        <v>16</v>
      </c>
      <c r="G822" s="4">
        <v>3</v>
      </c>
      <c r="H822" s="5">
        <v>0</v>
      </c>
      <c r="I822" s="5">
        <f t="shared" si="304"/>
        <v>0</v>
      </c>
      <c r="J822" s="3">
        <v>-48347.449000000001</v>
      </c>
      <c r="K822" s="6">
        <f t="shared" si="302"/>
        <v>-48347.449000000001</v>
      </c>
      <c r="L822" s="6">
        <f t="shared" si="303"/>
        <v>-48347.449000000001</v>
      </c>
    </row>
    <row r="823" spans="1:12" x14ac:dyDescent="0.2">
      <c r="A823" s="4" t="s">
        <v>154</v>
      </c>
      <c r="B823" s="7" t="s">
        <v>551</v>
      </c>
      <c r="C823" s="4">
        <v>12075047</v>
      </c>
      <c r="D823" s="4" t="s">
        <v>2233</v>
      </c>
      <c r="E823" s="4" t="s">
        <v>28</v>
      </c>
      <c r="F823" s="4" t="s">
        <v>16</v>
      </c>
      <c r="G823" s="4">
        <v>3</v>
      </c>
      <c r="H823" s="5">
        <v>0</v>
      </c>
      <c r="I823" s="5">
        <f t="shared" si="304"/>
        <v>0</v>
      </c>
      <c r="J823" s="3">
        <v>-664434.38300000003</v>
      </c>
      <c r="K823" s="6">
        <f t="shared" si="302"/>
        <v>-664434.38300000003</v>
      </c>
      <c r="L823" s="6">
        <f t="shared" si="303"/>
        <v>-664434.38300000003</v>
      </c>
    </row>
    <row r="824" spans="1:12" x14ac:dyDescent="0.2">
      <c r="A824" s="4" t="s">
        <v>154</v>
      </c>
      <c r="B824" s="7" t="s">
        <v>545</v>
      </c>
      <c r="C824" s="4">
        <v>12075047</v>
      </c>
      <c r="D824" s="4" t="s">
        <v>2233</v>
      </c>
      <c r="E824" s="4" t="s">
        <v>28</v>
      </c>
      <c r="F824" s="4" t="s">
        <v>16</v>
      </c>
      <c r="G824" s="4">
        <v>3</v>
      </c>
      <c r="H824" s="5">
        <v>0</v>
      </c>
      <c r="I824" s="5">
        <f t="shared" si="304"/>
        <v>0</v>
      </c>
      <c r="J824" s="3">
        <v>-213952.185</v>
      </c>
      <c r="K824" s="6">
        <f t="shared" si="302"/>
        <v>-213952.185</v>
      </c>
      <c r="L824" s="6">
        <f t="shared" si="303"/>
        <v>-213952.185</v>
      </c>
    </row>
    <row r="825" spans="1:12" x14ac:dyDescent="0.2">
      <c r="A825" s="4" t="s">
        <v>154</v>
      </c>
      <c r="B825" s="7" t="s">
        <v>1330</v>
      </c>
      <c r="C825" s="4">
        <v>14114743</v>
      </c>
      <c r="D825" s="4" t="s">
        <v>2235</v>
      </c>
      <c r="E825" s="4" t="s">
        <v>41</v>
      </c>
      <c r="F825" s="4" t="s">
        <v>35</v>
      </c>
      <c r="G825" s="4">
        <v>1</v>
      </c>
      <c r="H825" s="5">
        <v>12.97</v>
      </c>
      <c r="J825" s="3">
        <v>0</v>
      </c>
      <c r="K825" s="6">
        <f t="shared" si="302"/>
        <v>0</v>
      </c>
      <c r="L825" s="6">
        <f t="shared" si="303"/>
        <v>12.97</v>
      </c>
    </row>
    <row r="826" spans="1:12" x14ac:dyDescent="0.2">
      <c r="A826" s="4" t="s">
        <v>154</v>
      </c>
      <c r="B826" s="7" t="s">
        <v>1329</v>
      </c>
      <c r="C826" s="4">
        <v>14114743</v>
      </c>
      <c r="D826" s="4" t="s">
        <v>2235</v>
      </c>
      <c r="E826" s="4" t="s">
        <v>41</v>
      </c>
      <c r="F826" s="4" t="s">
        <v>35</v>
      </c>
      <c r="G826" s="4">
        <v>1</v>
      </c>
      <c r="H826" s="5">
        <v>12.97</v>
      </c>
      <c r="J826" s="3">
        <v>0</v>
      </c>
      <c r="K826" s="6">
        <f t="shared" si="302"/>
        <v>0</v>
      </c>
      <c r="L826" s="6">
        <f t="shared" si="303"/>
        <v>12.97</v>
      </c>
    </row>
    <row r="827" spans="1:12" x14ac:dyDescent="0.2">
      <c r="A827" s="4" t="s">
        <v>154</v>
      </c>
      <c r="B827" s="7" t="s">
        <v>1092</v>
      </c>
      <c r="C827" s="4">
        <v>18347486</v>
      </c>
      <c r="D827" s="4" t="s">
        <v>2236</v>
      </c>
      <c r="E827" s="4" t="s">
        <v>34</v>
      </c>
      <c r="F827" s="4" t="s">
        <v>35</v>
      </c>
      <c r="G827" s="4">
        <v>1</v>
      </c>
      <c r="H827" s="5">
        <v>11.55</v>
      </c>
      <c r="J827" s="3">
        <v>0</v>
      </c>
      <c r="K827" s="6">
        <f t="shared" si="302"/>
        <v>0</v>
      </c>
      <c r="L827" s="6">
        <f t="shared" si="303"/>
        <v>11.55</v>
      </c>
    </row>
    <row r="828" spans="1:12" x14ac:dyDescent="0.2">
      <c r="A828" s="4" t="s">
        <v>154</v>
      </c>
      <c r="B828" s="7" t="s">
        <v>1091</v>
      </c>
      <c r="C828" s="4">
        <v>18347486</v>
      </c>
      <c r="D828" s="4" t="s">
        <v>2236</v>
      </c>
      <c r="E828" s="4" t="s">
        <v>34</v>
      </c>
      <c r="F828" s="4" t="s">
        <v>35</v>
      </c>
      <c r="G828" s="4">
        <v>1</v>
      </c>
      <c r="H828" s="5">
        <v>11.55</v>
      </c>
      <c r="J828" s="3">
        <v>0</v>
      </c>
      <c r="K828" s="6">
        <f t="shared" si="302"/>
        <v>0</v>
      </c>
      <c r="L828" s="6">
        <f t="shared" si="303"/>
        <v>11.55</v>
      </c>
    </row>
    <row r="829" spans="1:12" x14ac:dyDescent="0.2">
      <c r="A829" s="4" t="s">
        <v>154</v>
      </c>
      <c r="B829" s="7" t="s">
        <v>555</v>
      </c>
      <c r="C829" s="4">
        <v>18010105</v>
      </c>
      <c r="D829" s="4" t="s">
        <v>2237</v>
      </c>
      <c r="E829" s="4" t="s">
        <v>34</v>
      </c>
      <c r="F829" s="4" t="s">
        <v>35</v>
      </c>
      <c r="G829" s="4">
        <v>2</v>
      </c>
      <c r="H829" s="5">
        <v>1906.6</v>
      </c>
      <c r="J829" s="3">
        <v>0</v>
      </c>
      <c r="K829" s="6">
        <f t="shared" si="302"/>
        <v>0</v>
      </c>
      <c r="L829" s="6">
        <f t="shared" si="303"/>
        <v>1906.6</v>
      </c>
    </row>
    <row r="830" spans="1:12" x14ac:dyDescent="0.2">
      <c r="A830" s="4" t="s">
        <v>154</v>
      </c>
      <c r="B830" s="7" t="s">
        <v>556</v>
      </c>
      <c r="C830" s="4">
        <v>4543579</v>
      </c>
      <c r="D830" s="4" t="s">
        <v>2239</v>
      </c>
      <c r="E830" s="4" t="s">
        <v>33</v>
      </c>
      <c r="F830" s="4" t="s">
        <v>12</v>
      </c>
      <c r="G830" s="4">
        <v>3</v>
      </c>
      <c r="H830" s="5">
        <v>0</v>
      </c>
      <c r="I830" s="5">
        <f>H830</f>
        <v>0</v>
      </c>
      <c r="J830" s="3">
        <v>-115024.74</v>
      </c>
      <c r="K830" s="6">
        <f t="shared" si="302"/>
        <v>-115024.74</v>
      </c>
      <c r="L830" s="6">
        <f t="shared" si="303"/>
        <v>-115024.74</v>
      </c>
    </row>
    <row r="831" spans="1:12" x14ac:dyDescent="0.2">
      <c r="A831" s="4" t="s">
        <v>154</v>
      </c>
      <c r="B831" s="7" t="s">
        <v>558</v>
      </c>
      <c r="C831" s="4">
        <v>4630238</v>
      </c>
      <c r="D831" s="4" t="s">
        <v>2240</v>
      </c>
      <c r="E831" s="4" t="s">
        <v>33</v>
      </c>
      <c r="F831" s="4" t="s">
        <v>12</v>
      </c>
      <c r="G831" s="4">
        <v>3</v>
      </c>
      <c r="H831" s="5">
        <v>0</v>
      </c>
      <c r="I831" s="5">
        <f>H831</f>
        <v>0</v>
      </c>
      <c r="J831" s="3">
        <v>-267609.88400000002</v>
      </c>
      <c r="K831" s="6">
        <f t="shared" si="302"/>
        <v>-267609.88400000002</v>
      </c>
      <c r="L831" s="6">
        <f t="shared" si="303"/>
        <v>-267609.88400000002</v>
      </c>
    </row>
    <row r="832" spans="1:12" x14ac:dyDescent="0.2">
      <c r="A832" s="4" t="s">
        <v>154</v>
      </c>
      <c r="B832" s="7" t="s">
        <v>557</v>
      </c>
      <c r="C832" s="4">
        <v>4630238</v>
      </c>
      <c r="D832" s="4" t="s">
        <v>2240</v>
      </c>
      <c r="E832" s="4" t="s">
        <v>33</v>
      </c>
      <c r="F832" s="4" t="s">
        <v>12</v>
      </c>
      <c r="G832" s="4">
        <v>3</v>
      </c>
      <c r="H832" s="5">
        <v>0</v>
      </c>
      <c r="I832" s="5">
        <f>H832</f>
        <v>0</v>
      </c>
      <c r="J832" s="3">
        <v>-145664.48699999999</v>
      </c>
      <c r="K832" s="6">
        <f t="shared" si="302"/>
        <v>-145664.48699999999</v>
      </c>
      <c r="L832" s="6">
        <f t="shared" si="303"/>
        <v>-145664.48699999999</v>
      </c>
    </row>
    <row r="833" spans="1:12" x14ac:dyDescent="0.2">
      <c r="A833" s="4" t="s">
        <v>154</v>
      </c>
      <c r="B833" s="7" t="s">
        <v>559</v>
      </c>
      <c r="C833" s="4">
        <v>15853075</v>
      </c>
      <c r="D833" s="4" t="s">
        <v>2241</v>
      </c>
      <c r="E833" s="4" t="s">
        <v>33</v>
      </c>
      <c r="F833" s="4" t="s">
        <v>12</v>
      </c>
      <c r="G833" s="4">
        <v>1</v>
      </c>
      <c r="H833" s="5">
        <v>4722.87</v>
      </c>
      <c r="J833" s="3">
        <v>0</v>
      </c>
      <c r="K833" s="6">
        <f t="shared" si="302"/>
        <v>0</v>
      </c>
      <c r="L833" s="6">
        <f t="shared" si="303"/>
        <v>4722.87</v>
      </c>
    </row>
    <row r="834" spans="1:12" x14ac:dyDescent="0.2">
      <c r="A834" s="4" t="s">
        <v>154</v>
      </c>
      <c r="B834" s="7" t="s">
        <v>563</v>
      </c>
      <c r="C834" s="4">
        <v>13980001</v>
      </c>
      <c r="D834" s="4" t="s">
        <v>2242</v>
      </c>
      <c r="E834" s="4" t="s">
        <v>36</v>
      </c>
      <c r="F834" s="4" t="s">
        <v>16</v>
      </c>
      <c r="G834" s="4">
        <v>2</v>
      </c>
      <c r="H834" s="5">
        <v>-3928.51</v>
      </c>
      <c r="J834" s="3">
        <v>0</v>
      </c>
      <c r="K834" s="6">
        <f t="shared" ref="K834:K839" si="305">+I834+J834</f>
        <v>0</v>
      </c>
      <c r="L834" s="6">
        <f t="shared" ref="L834:L839" si="306">H834+J834</f>
        <v>-3928.51</v>
      </c>
    </row>
    <row r="835" spans="1:12" x14ac:dyDescent="0.2">
      <c r="A835" s="4" t="s">
        <v>154</v>
      </c>
      <c r="B835" s="7" t="s">
        <v>560</v>
      </c>
      <c r="C835" s="4">
        <v>13980001</v>
      </c>
      <c r="D835" s="4" t="s">
        <v>2242</v>
      </c>
      <c r="E835" s="4" t="s">
        <v>36</v>
      </c>
      <c r="F835" s="4" t="s">
        <v>16</v>
      </c>
      <c r="G835" s="4">
        <v>2</v>
      </c>
      <c r="H835" s="5">
        <v>-3928.51</v>
      </c>
      <c r="J835" s="3">
        <v>0</v>
      </c>
      <c r="K835" s="6">
        <f t="shared" si="305"/>
        <v>0</v>
      </c>
      <c r="L835" s="6">
        <f t="shared" si="306"/>
        <v>-3928.51</v>
      </c>
    </row>
    <row r="836" spans="1:12" x14ac:dyDescent="0.2">
      <c r="A836" s="4" t="s">
        <v>154</v>
      </c>
      <c r="B836" s="7" t="s">
        <v>561</v>
      </c>
      <c r="C836" s="4">
        <v>13980001</v>
      </c>
      <c r="D836" s="4" t="s">
        <v>2242</v>
      </c>
      <c r="E836" s="4" t="s">
        <v>36</v>
      </c>
      <c r="F836" s="4" t="s">
        <v>16</v>
      </c>
      <c r="G836" s="4">
        <v>2</v>
      </c>
      <c r="H836" s="5">
        <v>-3052.02</v>
      </c>
      <c r="J836" s="3">
        <v>0</v>
      </c>
      <c r="K836" s="6">
        <f t="shared" si="305"/>
        <v>0</v>
      </c>
      <c r="L836" s="6">
        <f t="shared" si="306"/>
        <v>-3052.02</v>
      </c>
    </row>
    <row r="837" spans="1:12" x14ac:dyDescent="0.2">
      <c r="A837" s="4" t="s">
        <v>154</v>
      </c>
      <c r="B837" s="7" t="s">
        <v>562</v>
      </c>
      <c r="C837" s="4">
        <v>13980001</v>
      </c>
      <c r="D837" s="4" t="s">
        <v>2242</v>
      </c>
      <c r="E837" s="4" t="s">
        <v>36</v>
      </c>
      <c r="F837" s="4" t="s">
        <v>16</v>
      </c>
      <c r="G837" s="4">
        <v>2</v>
      </c>
      <c r="H837" s="5">
        <v>-3052.02</v>
      </c>
      <c r="J837" s="3">
        <v>0</v>
      </c>
      <c r="K837" s="6">
        <f t="shared" si="305"/>
        <v>0</v>
      </c>
      <c r="L837" s="6">
        <f t="shared" si="306"/>
        <v>-3052.02</v>
      </c>
    </row>
    <row r="838" spans="1:12" x14ac:dyDescent="0.2">
      <c r="A838" s="4" t="s">
        <v>154</v>
      </c>
      <c r="B838" s="7" t="s">
        <v>565</v>
      </c>
      <c r="C838" s="4">
        <v>13980001</v>
      </c>
      <c r="D838" s="4" t="s">
        <v>2242</v>
      </c>
      <c r="E838" s="4" t="s">
        <v>36</v>
      </c>
      <c r="F838" s="4" t="s">
        <v>16</v>
      </c>
      <c r="G838" s="4">
        <v>2</v>
      </c>
      <c r="H838" s="5">
        <v>-3052.02</v>
      </c>
      <c r="J838" s="3">
        <v>0</v>
      </c>
      <c r="K838" s="6">
        <f t="shared" si="305"/>
        <v>0</v>
      </c>
      <c r="L838" s="6">
        <f t="shared" si="306"/>
        <v>-3052.02</v>
      </c>
    </row>
    <row r="839" spans="1:12" x14ac:dyDescent="0.2">
      <c r="A839" s="4" t="s">
        <v>154</v>
      </c>
      <c r="B839" s="7" t="s">
        <v>564</v>
      </c>
      <c r="C839" s="4">
        <v>13980001</v>
      </c>
      <c r="D839" s="4" t="s">
        <v>2242</v>
      </c>
      <c r="E839" s="4" t="s">
        <v>36</v>
      </c>
      <c r="F839" s="4" t="s">
        <v>16</v>
      </c>
      <c r="G839" s="4">
        <v>2</v>
      </c>
      <c r="H839" s="5">
        <v>-3052.02</v>
      </c>
      <c r="J839" s="3">
        <v>0</v>
      </c>
      <c r="K839" s="6">
        <f t="shared" si="305"/>
        <v>0</v>
      </c>
      <c r="L839" s="6">
        <f t="shared" si="306"/>
        <v>-3052.02</v>
      </c>
    </row>
    <row r="840" spans="1:12" x14ac:dyDescent="0.2">
      <c r="A840" s="4" t="s">
        <v>154</v>
      </c>
      <c r="B840" s="7" t="s">
        <v>1093</v>
      </c>
      <c r="C840" s="4">
        <v>26010534</v>
      </c>
      <c r="D840" s="4" t="s">
        <v>2244</v>
      </c>
      <c r="E840" s="4" t="s">
        <v>25</v>
      </c>
      <c r="F840" s="4" t="s">
        <v>12</v>
      </c>
      <c r="G840" s="4">
        <v>2</v>
      </c>
      <c r="H840" s="5">
        <v>75.95</v>
      </c>
      <c r="J840" s="3">
        <v>0</v>
      </c>
      <c r="K840" s="6">
        <f>+I840+J840</f>
        <v>0</v>
      </c>
      <c r="L840" s="6">
        <f>H840+J840</f>
        <v>75.95</v>
      </c>
    </row>
    <row r="841" spans="1:12" x14ac:dyDescent="0.2">
      <c r="A841" s="4" t="s">
        <v>154</v>
      </c>
      <c r="B841" s="7" t="s">
        <v>956</v>
      </c>
      <c r="C841" s="4">
        <v>22590128</v>
      </c>
      <c r="D841" s="4" t="s">
        <v>2246</v>
      </c>
      <c r="E841" s="4" t="s">
        <v>20</v>
      </c>
      <c r="F841" s="4" t="s">
        <v>18</v>
      </c>
      <c r="G841" s="4">
        <v>1</v>
      </c>
      <c r="H841" s="5">
        <v>56.11</v>
      </c>
      <c r="J841" s="3">
        <v>0</v>
      </c>
      <c r="K841" s="6">
        <f>+I841+J841</f>
        <v>0</v>
      </c>
      <c r="L841" s="6">
        <f>H841+J841</f>
        <v>56.11</v>
      </c>
    </row>
    <row r="842" spans="1:12" x14ac:dyDescent="0.2">
      <c r="A842" s="4" t="s">
        <v>154</v>
      </c>
      <c r="B842" s="7" t="s">
        <v>1331</v>
      </c>
      <c r="C842" s="4">
        <v>21154919</v>
      </c>
      <c r="D842" s="4" t="s">
        <v>2247</v>
      </c>
      <c r="E842" s="4" t="s">
        <v>25</v>
      </c>
      <c r="F842" s="4" t="s">
        <v>12</v>
      </c>
      <c r="G842" s="4">
        <v>1</v>
      </c>
      <c r="H842" s="5">
        <v>62.55</v>
      </c>
      <c r="J842" s="3">
        <v>0</v>
      </c>
      <c r="K842" s="6">
        <f>+I842+J842</f>
        <v>0</v>
      </c>
      <c r="L842" s="6">
        <f>H842+J842</f>
        <v>62.55</v>
      </c>
    </row>
    <row r="843" spans="1:12" x14ac:dyDescent="0.2">
      <c r="A843" s="4" t="s">
        <v>154</v>
      </c>
      <c r="B843" s="7" t="s">
        <v>567</v>
      </c>
      <c r="C843" s="4">
        <v>11090900</v>
      </c>
      <c r="D843" s="4" t="s">
        <v>2248</v>
      </c>
      <c r="E843" s="4" t="s">
        <v>39</v>
      </c>
      <c r="F843" s="4" t="s">
        <v>14</v>
      </c>
      <c r="G843" s="4">
        <v>3</v>
      </c>
      <c r="H843" s="5">
        <v>0</v>
      </c>
      <c r="I843" s="5">
        <f>H843</f>
        <v>0</v>
      </c>
      <c r="J843" s="3">
        <v>-44.448</v>
      </c>
      <c r="K843" s="6">
        <f t="shared" ref="K843:K848" si="307">+I843+J843</f>
        <v>-44.448</v>
      </c>
      <c r="L843" s="6">
        <f t="shared" ref="L843:L848" si="308">H843+J843</f>
        <v>-44.448</v>
      </c>
    </row>
    <row r="844" spans="1:12" x14ac:dyDescent="0.2">
      <c r="A844" s="4" t="s">
        <v>154</v>
      </c>
      <c r="B844" s="7" t="s">
        <v>566</v>
      </c>
      <c r="C844" s="4">
        <v>11090900</v>
      </c>
      <c r="D844" s="4" t="s">
        <v>2248</v>
      </c>
      <c r="E844" s="4" t="s">
        <v>39</v>
      </c>
      <c r="F844" s="4" t="s">
        <v>14</v>
      </c>
      <c r="G844" s="4">
        <v>3</v>
      </c>
      <c r="H844" s="5">
        <v>0</v>
      </c>
      <c r="I844" s="5">
        <f>H844</f>
        <v>0</v>
      </c>
      <c r="J844" s="3">
        <v>-32.972000000000001</v>
      </c>
      <c r="K844" s="6">
        <f t="shared" si="307"/>
        <v>-32.972000000000001</v>
      </c>
      <c r="L844" s="6">
        <f t="shared" si="308"/>
        <v>-32.972000000000001</v>
      </c>
    </row>
    <row r="845" spans="1:12" x14ac:dyDescent="0.2">
      <c r="A845" s="4" t="s">
        <v>154</v>
      </c>
      <c r="B845" s="7" t="s">
        <v>570</v>
      </c>
      <c r="C845" s="4">
        <v>14998124</v>
      </c>
      <c r="D845" s="4" t="s">
        <v>2249</v>
      </c>
      <c r="E845" s="4" t="s">
        <v>28</v>
      </c>
      <c r="F845" s="4" t="s">
        <v>16</v>
      </c>
      <c r="G845" s="4">
        <v>1</v>
      </c>
      <c r="H845" s="5">
        <v>-9591.6299999999992</v>
      </c>
      <c r="J845" s="3">
        <v>0</v>
      </c>
      <c r="K845" s="6">
        <f t="shared" si="307"/>
        <v>0</v>
      </c>
      <c r="L845" s="6">
        <f t="shared" si="308"/>
        <v>-9591.6299999999992</v>
      </c>
    </row>
    <row r="846" spans="1:12" x14ac:dyDescent="0.2">
      <c r="A846" s="4" t="s">
        <v>154</v>
      </c>
      <c r="B846" s="7" t="s">
        <v>568</v>
      </c>
      <c r="C846" s="4">
        <v>14998124</v>
      </c>
      <c r="D846" s="4" t="s">
        <v>2249</v>
      </c>
      <c r="E846" s="4" t="s">
        <v>28</v>
      </c>
      <c r="F846" s="4" t="s">
        <v>16</v>
      </c>
      <c r="G846" s="4">
        <v>1</v>
      </c>
      <c r="H846" s="5">
        <v>146.06</v>
      </c>
      <c r="J846" s="3">
        <v>0</v>
      </c>
      <c r="K846" s="6">
        <f t="shared" si="307"/>
        <v>0</v>
      </c>
      <c r="L846" s="6">
        <f t="shared" si="308"/>
        <v>146.06</v>
      </c>
    </row>
    <row r="847" spans="1:12" x14ac:dyDescent="0.2">
      <c r="A847" s="4" t="s">
        <v>154</v>
      </c>
      <c r="B847" s="7" t="s">
        <v>569</v>
      </c>
      <c r="C847" s="4">
        <v>14998124</v>
      </c>
      <c r="D847" s="4" t="s">
        <v>2249</v>
      </c>
      <c r="E847" s="4" t="s">
        <v>28</v>
      </c>
      <c r="F847" s="4" t="s">
        <v>16</v>
      </c>
      <c r="G847" s="4">
        <v>1</v>
      </c>
      <c r="H847" s="5">
        <v>165</v>
      </c>
      <c r="J847" s="3">
        <v>0</v>
      </c>
      <c r="K847" s="6">
        <f t="shared" si="307"/>
        <v>0</v>
      </c>
      <c r="L847" s="6">
        <f t="shared" si="308"/>
        <v>165</v>
      </c>
    </row>
    <row r="848" spans="1:12" x14ac:dyDescent="0.2">
      <c r="A848" s="4" t="s">
        <v>154</v>
      </c>
      <c r="B848" s="7" t="s">
        <v>571</v>
      </c>
      <c r="C848" s="4">
        <v>14998124</v>
      </c>
      <c r="D848" s="4" t="s">
        <v>2249</v>
      </c>
      <c r="E848" s="4" t="s">
        <v>28</v>
      </c>
      <c r="F848" s="4" t="s">
        <v>16</v>
      </c>
      <c r="G848" s="4">
        <v>1</v>
      </c>
      <c r="H848" s="5">
        <v>146.43</v>
      </c>
      <c r="J848" s="3">
        <v>0</v>
      </c>
      <c r="K848" s="6">
        <f t="shared" si="307"/>
        <v>0</v>
      </c>
      <c r="L848" s="6">
        <f t="shared" si="308"/>
        <v>146.43</v>
      </c>
    </row>
    <row r="849" spans="1:12" x14ac:dyDescent="0.2">
      <c r="A849" s="4" t="s">
        <v>154</v>
      </c>
      <c r="B849" s="7" t="s">
        <v>1094</v>
      </c>
      <c r="C849" s="4">
        <v>24939943</v>
      </c>
      <c r="D849" s="4" t="s">
        <v>2250</v>
      </c>
      <c r="E849" s="4" t="s">
        <v>75</v>
      </c>
      <c r="F849" s="4" t="s">
        <v>35</v>
      </c>
      <c r="G849" s="4">
        <v>1</v>
      </c>
      <c r="H849" s="5">
        <v>17.32</v>
      </c>
      <c r="J849" s="3">
        <v>0</v>
      </c>
      <c r="K849" s="6">
        <f t="shared" ref="K849:K881" si="309">+I849+J849</f>
        <v>0</v>
      </c>
      <c r="L849" s="6">
        <f t="shared" ref="L849:L881" si="310">H849+J849</f>
        <v>17.32</v>
      </c>
    </row>
    <row r="850" spans="1:12" x14ac:dyDescent="0.2">
      <c r="A850" s="4" t="s">
        <v>154</v>
      </c>
      <c r="B850" s="7" t="s">
        <v>1332</v>
      </c>
      <c r="C850" s="4">
        <v>24939943</v>
      </c>
      <c r="D850" s="4" t="s">
        <v>2250</v>
      </c>
      <c r="E850" s="4" t="s">
        <v>75</v>
      </c>
      <c r="F850" s="4" t="s">
        <v>35</v>
      </c>
      <c r="G850" s="4">
        <v>1</v>
      </c>
      <c r="H850" s="5">
        <v>14.65</v>
      </c>
      <c r="J850" s="3">
        <v>0</v>
      </c>
      <c r="K850" s="6">
        <f t="shared" si="309"/>
        <v>0</v>
      </c>
      <c r="L850" s="6">
        <f t="shared" si="310"/>
        <v>14.65</v>
      </c>
    </row>
    <row r="851" spans="1:12" x14ac:dyDescent="0.2">
      <c r="A851" s="4" t="s">
        <v>154</v>
      </c>
      <c r="B851" s="7" t="s">
        <v>572</v>
      </c>
      <c r="C851" s="4">
        <v>16724603</v>
      </c>
      <c r="D851" s="4" t="s">
        <v>2251</v>
      </c>
      <c r="E851" s="4" t="s">
        <v>40</v>
      </c>
      <c r="F851" s="4" t="s">
        <v>14</v>
      </c>
      <c r="G851" s="4">
        <v>3</v>
      </c>
      <c r="H851" s="5">
        <v>0</v>
      </c>
      <c r="I851" s="5">
        <f t="shared" ref="I851:I856" si="311">H851</f>
        <v>0</v>
      </c>
      <c r="J851" s="3">
        <v>-3687.7669999999998</v>
      </c>
      <c r="K851" s="6">
        <f t="shared" si="309"/>
        <v>-3687.7669999999998</v>
      </c>
      <c r="L851" s="6">
        <f t="shared" si="310"/>
        <v>-3687.7669999999998</v>
      </c>
    </row>
    <row r="852" spans="1:12" x14ac:dyDescent="0.2">
      <c r="A852" s="4" t="s">
        <v>154</v>
      </c>
      <c r="B852" s="7" t="s">
        <v>3033</v>
      </c>
      <c r="C852" s="4">
        <v>21163765</v>
      </c>
      <c r="D852" s="4" t="s">
        <v>3030</v>
      </c>
      <c r="E852" s="4" t="s">
        <v>21</v>
      </c>
      <c r="F852" s="4" t="s">
        <v>22</v>
      </c>
      <c r="G852" s="4">
        <v>3</v>
      </c>
      <c r="H852" s="5">
        <v>0</v>
      </c>
      <c r="I852" s="5">
        <f t="shared" si="311"/>
        <v>0</v>
      </c>
      <c r="J852" s="3">
        <v>-9058.5010000000002</v>
      </c>
      <c r="K852" s="6">
        <f t="shared" si="309"/>
        <v>-9058.5010000000002</v>
      </c>
      <c r="L852" s="6">
        <f t="shared" si="310"/>
        <v>-9058.5010000000002</v>
      </c>
    </row>
    <row r="853" spans="1:12" x14ac:dyDescent="0.2">
      <c r="A853" s="4" t="s">
        <v>154</v>
      </c>
      <c r="B853" s="7" t="s">
        <v>3032</v>
      </c>
      <c r="C853" s="4">
        <v>21163765</v>
      </c>
      <c r="D853" s="4" t="s">
        <v>3030</v>
      </c>
      <c r="E853" s="4" t="s">
        <v>21</v>
      </c>
      <c r="F853" s="4" t="s">
        <v>22</v>
      </c>
      <c r="G853" s="4">
        <v>3</v>
      </c>
      <c r="H853" s="5">
        <v>0</v>
      </c>
      <c r="I853" s="5">
        <f t="shared" si="311"/>
        <v>0</v>
      </c>
      <c r="J853" s="3">
        <v>-16443.323</v>
      </c>
      <c r="K853" s="6">
        <f t="shared" si="309"/>
        <v>-16443.323</v>
      </c>
      <c r="L853" s="6">
        <f t="shared" si="310"/>
        <v>-16443.323</v>
      </c>
    </row>
    <row r="854" spans="1:12" x14ac:dyDescent="0.2">
      <c r="A854" s="4" t="s">
        <v>154</v>
      </c>
      <c r="B854" s="7" t="s">
        <v>3031</v>
      </c>
      <c r="C854" s="4">
        <v>21163765</v>
      </c>
      <c r="D854" s="4" t="s">
        <v>3030</v>
      </c>
      <c r="E854" s="4" t="s">
        <v>21</v>
      </c>
      <c r="F854" s="4" t="s">
        <v>22</v>
      </c>
      <c r="G854" s="4">
        <v>3</v>
      </c>
      <c r="H854" s="5">
        <v>0</v>
      </c>
      <c r="I854" s="5">
        <f t="shared" si="311"/>
        <v>0</v>
      </c>
      <c r="J854" s="3">
        <v>-1534.375</v>
      </c>
      <c r="K854" s="6">
        <f t="shared" si="309"/>
        <v>-1534.375</v>
      </c>
      <c r="L854" s="6">
        <f t="shared" si="310"/>
        <v>-1534.375</v>
      </c>
    </row>
    <row r="855" spans="1:12" x14ac:dyDescent="0.2">
      <c r="A855" s="4" t="s">
        <v>154</v>
      </c>
      <c r="B855" s="7" t="s">
        <v>573</v>
      </c>
      <c r="C855" s="4">
        <v>19213354</v>
      </c>
      <c r="D855" s="4" t="s">
        <v>2253</v>
      </c>
      <c r="E855" s="4" t="s">
        <v>20</v>
      </c>
      <c r="F855" s="4" t="s">
        <v>18</v>
      </c>
      <c r="G855" s="4">
        <v>3</v>
      </c>
      <c r="H855" s="5">
        <v>0</v>
      </c>
      <c r="I855" s="5">
        <f t="shared" si="311"/>
        <v>0</v>
      </c>
      <c r="J855" s="3">
        <v>-188895.63500000001</v>
      </c>
      <c r="K855" s="6">
        <f t="shared" si="309"/>
        <v>-188895.63500000001</v>
      </c>
      <c r="L855" s="6">
        <f t="shared" si="310"/>
        <v>-188895.63500000001</v>
      </c>
    </row>
    <row r="856" spans="1:12" x14ac:dyDescent="0.2">
      <c r="A856" s="4" t="s">
        <v>154</v>
      </c>
      <c r="B856" s="7" t="s">
        <v>574</v>
      </c>
      <c r="C856" s="4">
        <v>21020337</v>
      </c>
      <c r="D856" s="4" t="s">
        <v>2255</v>
      </c>
      <c r="E856" s="4" t="s">
        <v>15</v>
      </c>
      <c r="F856" s="4" t="s">
        <v>16</v>
      </c>
      <c r="G856" s="4">
        <v>3</v>
      </c>
      <c r="H856" s="5">
        <v>0</v>
      </c>
      <c r="I856" s="5">
        <f t="shared" si="311"/>
        <v>0</v>
      </c>
      <c r="J856" s="3">
        <v>-863814.07499999995</v>
      </c>
      <c r="K856" s="6">
        <f t="shared" si="309"/>
        <v>-863814.07499999995</v>
      </c>
      <c r="L856" s="6">
        <f t="shared" si="310"/>
        <v>-863814.07499999995</v>
      </c>
    </row>
    <row r="857" spans="1:12" x14ac:dyDescent="0.2">
      <c r="A857" s="4" t="s">
        <v>154</v>
      </c>
      <c r="B857" s="7" t="s">
        <v>1333</v>
      </c>
      <c r="C857" s="4">
        <v>16646031</v>
      </c>
      <c r="D857" s="4" t="s">
        <v>2256</v>
      </c>
      <c r="E857" s="4" t="s">
        <v>44</v>
      </c>
      <c r="F857" s="4" t="s">
        <v>7</v>
      </c>
      <c r="G857" s="4">
        <v>1</v>
      </c>
      <c r="H857" s="5">
        <v>25.84</v>
      </c>
      <c r="J857" s="3">
        <v>0</v>
      </c>
      <c r="K857" s="6">
        <f t="shared" si="309"/>
        <v>0</v>
      </c>
      <c r="L857" s="6">
        <f t="shared" si="310"/>
        <v>25.84</v>
      </c>
    </row>
    <row r="858" spans="1:12" x14ac:dyDescent="0.2">
      <c r="A858" s="4" t="s">
        <v>154</v>
      </c>
      <c r="B858" s="7" t="s">
        <v>2875</v>
      </c>
      <c r="C858" s="4">
        <v>19993107</v>
      </c>
      <c r="D858" s="4" t="s">
        <v>2874</v>
      </c>
      <c r="E858" s="4" t="s">
        <v>44</v>
      </c>
      <c r="F858" s="4" t="s">
        <v>7</v>
      </c>
      <c r="G858" s="4">
        <v>1</v>
      </c>
      <c r="H858" s="5">
        <v>17.54</v>
      </c>
      <c r="J858" s="3">
        <v>0</v>
      </c>
      <c r="K858" s="6">
        <f t="shared" si="309"/>
        <v>0</v>
      </c>
      <c r="L858" s="6">
        <f t="shared" si="310"/>
        <v>17.54</v>
      </c>
    </row>
    <row r="859" spans="1:12" x14ac:dyDescent="0.2">
      <c r="A859" s="4" t="s">
        <v>154</v>
      </c>
      <c r="B859" s="7" t="s">
        <v>575</v>
      </c>
      <c r="C859" s="4">
        <v>22395407</v>
      </c>
      <c r="D859" s="4" t="s">
        <v>2258</v>
      </c>
      <c r="E859" s="4" t="s">
        <v>15</v>
      </c>
      <c r="F859" s="4" t="s">
        <v>16</v>
      </c>
      <c r="G859" s="4">
        <v>3</v>
      </c>
      <c r="H859" s="5">
        <v>0</v>
      </c>
      <c r="I859" s="5">
        <f>H859</f>
        <v>0</v>
      </c>
      <c r="J859" s="3">
        <v>-52486.995000000003</v>
      </c>
      <c r="K859" s="6">
        <f t="shared" si="309"/>
        <v>-52486.995000000003</v>
      </c>
      <c r="L859" s="6">
        <f t="shared" si="310"/>
        <v>-52486.995000000003</v>
      </c>
    </row>
    <row r="860" spans="1:12" x14ac:dyDescent="0.2">
      <c r="A860" s="4" t="s">
        <v>154</v>
      </c>
      <c r="B860" s="7" t="s">
        <v>957</v>
      </c>
      <c r="C860" s="4">
        <v>26283154</v>
      </c>
      <c r="D860" s="4" t="s">
        <v>2259</v>
      </c>
      <c r="E860" s="4" t="s">
        <v>11</v>
      </c>
      <c r="F860" s="4" t="s">
        <v>12</v>
      </c>
      <c r="G860" s="4">
        <v>1</v>
      </c>
      <c r="H860" s="5">
        <v>84.24</v>
      </c>
      <c r="J860" s="3">
        <v>0</v>
      </c>
      <c r="K860" s="6">
        <f t="shared" si="309"/>
        <v>0</v>
      </c>
      <c r="L860" s="6">
        <f t="shared" si="310"/>
        <v>84.24</v>
      </c>
    </row>
    <row r="861" spans="1:12" x14ac:dyDescent="0.2">
      <c r="A861" s="4" t="s">
        <v>154</v>
      </c>
      <c r="B861" s="7" t="s">
        <v>1095</v>
      </c>
      <c r="C861" s="4">
        <v>19384364</v>
      </c>
      <c r="D861" s="4" t="s">
        <v>2260</v>
      </c>
      <c r="E861" s="4" t="s">
        <v>33</v>
      </c>
      <c r="F861" s="4" t="s">
        <v>12</v>
      </c>
      <c r="G861" s="4">
        <v>2</v>
      </c>
      <c r="H861" s="5">
        <v>11.55</v>
      </c>
      <c r="J861" s="3">
        <v>0</v>
      </c>
      <c r="K861" s="6">
        <f t="shared" si="309"/>
        <v>0</v>
      </c>
      <c r="L861" s="6">
        <f t="shared" si="310"/>
        <v>11.55</v>
      </c>
    </row>
    <row r="862" spans="1:12" x14ac:dyDescent="0.2">
      <c r="A862" s="4" t="s">
        <v>154</v>
      </c>
      <c r="B862" s="7" t="s">
        <v>958</v>
      </c>
      <c r="C862" s="4">
        <v>20072903</v>
      </c>
      <c r="D862" s="4" t="s">
        <v>2261</v>
      </c>
      <c r="E862" s="4" t="s">
        <v>38</v>
      </c>
      <c r="F862" s="4" t="s">
        <v>9</v>
      </c>
      <c r="G862" s="4">
        <v>1</v>
      </c>
      <c r="H862" s="5">
        <v>83.89</v>
      </c>
      <c r="J862" s="3">
        <v>0</v>
      </c>
      <c r="K862" s="6">
        <f t="shared" si="309"/>
        <v>0</v>
      </c>
      <c r="L862" s="6">
        <f t="shared" si="310"/>
        <v>83.89</v>
      </c>
    </row>
    <row r="863" spans="1:12" x14ac:dyDescent="0.2">
      <c r="A863" s="4" t="s">
        <v>154</v>
      </c>
      <c r="B863" s="7" t="s">
        <v>576</v>
      </c>
      <c r="C863" s="4">
        <v>17779502</v>
      </c>
      <c r="D863" s="4" t="s">
        <v>2262</v>
      </c>
      <c r="E863" s="4" t="s">
        <v>23</v>
      </c>
      <c r="F863" s="4" t="s">
        <v>9</v>
      </c>
      <c r="G863" s="4">
        <v>2</v>
      </c>
      <c r="H863" s="5">
        <v>-4324.8100000000004</v>
      </c>
      <c r="J863" s="3">
        <v>0</v>
      </c>
      <c r="K863" s="6">
        <f t="shared" si="309"/>
        <v>0</v>
      </c>
      <c r="L863" s="6">
        <f t="shared" si="310"/>
        <v>-4324.8100000000004</v>
      </c>
    </row>
    <row r="864" spans="1:12" x14ac:dyDescent="0.2">
      <c r="A864" s="4" t="s">
        <v>154</v>
      </c>
      <c r="B864" s="7" t="s">
        <v>959</v>
      </c>
      <c r="C864" s="4">
        <v>23559423</v>
      </c>
      <c r="D864" s="4" t="s">
        <v>2263</v>
      </c>
      <c r="E864" s="4" t="s">
        <v>34</v>
      </c>
      <c r="F864" s="4" t="s">
        <v>35</v>
      </c>
      <c r="G864" s="4">
        <v>1</v>
      </c>
      <c r="H864" s="5">
        <v>14.74</v>
      </c>
      <c r="J864" s="3">
        <v>0</v>
      </c>
      <c r="K864" s="6">
        <f t="shared" si="309"/>
        <v>0</v>
      </c>
      <c r="L864" s="6">
        <f t="shared" si="310"/>
        <v>14.74</v>
      </c>
    </row>
    <row r="865" spans="1:12" x14ac:dyDescent="0.2">
      <c r="A865" s="4" t="s">
        <v>154</v>
      </c>
      <c r="B865" s="7" t="s">
        <v>2264</v>
      </c>
      <c r="C865" s="4">
        <v>16032958</v>
      </c>
      <c r="D865" s="4" t="s">
        <v>2265</v>
      </c>
      <c r="E865" s="4" t="s">
        <v>41</v>
      </c>
      <c r="F865" s="4" t="s">
        <v>35</v>
      </c>
      <c r="G865" s="4">
        <v>1</v>
      </c>
      <c r="H865" s="5">
        <v>12.71</v>
      </c>
      <c r="J865" s="3">
        <v>0</v>
      </c>
      <c r="K865" s="6">
        <f t="shared" si="309"/>
        <v>0</v>
      </c>
      <c r="L865" s="6">
        <f t="shared" si="310"/>
        <v>12.71</v>
      </c>
    </row>
    <row r="866" spans="1:12" x14ac:dyDescent="0.2">
      <c r="A866" s="4" t="s">
        <v>154</v>
      </c>
      <c r="B866" s="7" t="s">
        <v>577</v>
      </c>
      <c r="C866" s="4">
        <v>16800711</v>
      </c>
      <c r="D866" s="4" t="s">
        <v>2268</v>
      </c>
      <c r="E866" s="4" t="s">
        <v>43</v>
      </c>
      <c r="F866" s="4" t="s">
        <v>18</v>
      </c>
      <c r="G866" s="4">
        <v>1</v>
      </c>
      <c r="H866" s="5">
        <v>17678.27</v>
      </c>
      <c r="J866" s="3">
        <v>0</v>
      </c>
      <c r="K866" s="6">
        <f t="shared" si="309"/>
        <v>0</v>
      </c>
      <c r="L866" s="6">
        <f t="shared" si="310"/>
        <v>17678.27</v>
      </c>
    </row>
    <row r="867" spans="1:12" x14ac:dyDescent="0.2">
      <c r="A867" s="4" t="s">
        <v>154</v>
      </c>
      <c r="B867" s="7" t="s">
        <v>2269</v>
      </c>
      <c r="C867" s="4">
        <v>24959250</v>
      </c>
      <c r="D867" s="4" t="s">
        <v>2270</v>
      </c>
      <c r="E867" s="4" t="s">
        <v>38</v>
      </c>
      <c r="F867" s="4" t="s">
        <v>9</v>
      </c>
      <c r="G867" s="4">
        <v>2</v>
      </c>
      <c r="H867" s="5">
        <v>43.24</v>
      </c>
      <c r="J867" s="3">
        <v>0</v>
      </c>
      <c r="K867" s="6">
        <f t="shared" si="309"/>
        <v>0</v>
      </c>
      <c r="L867" s="6">
        <f t="shared" si="310"/>
        <v>43.24</v>
      </c>
    </row>
    <row r="868" spans="1:12" x14ac:dyDescent="0.2">
      <c r="A868" s="4" t="s">
        <v>154</v>
      </c>
      <c r="B868" s="7" t="s">
        <v>578</v>
      </c>
      <c r="C868" s="4">
        <v>17467727</v>
      </c>
      <c r="D868" s="4" t="s">
        <v>2272</v>
      </c>
      <c r="E868" s="4" t="s">
        <v>6</v>
      </c>
      <c r="F868" s="4" t="s">
        <v>7</v>
      </c>
      <c r="G868" s="4">
        <v>3</v>
      </c>
      <c r="H868" s="5">
        <v>0</v>
      </c>
      <c r="I868" s="5">
        <f>H868</f>
        <v>0</v>
      </c>
      <c r="J868" s="3">
        <v>-10.518000000000001</v>
      </c>
      <c r="K868" s="6">
        <f t="shared" si="309"/>
        <v>-10.518000000000001</v>
      </c>
      <c r="L868" s="6">
        <f t="shared" si="310"/>
        <v>-10.518000000000001</v>
      </c>
    </row>
    <row r="869" spans="1:12" x14ac:dyDescent="0.2">
      <c r="A869" s="4" t="s">
        <v>154</v>
      </c>
      <c r="B869" s="7" t="s">
        <v>911</v>
      </c>
      <c r="C869" s="4">
        <v>23331250</v>
      </c>
      <c r="D869" s="4" t="s">
        <v>2273</v>
      </c>
      <c r="E869" s="4" t="s">
        <v>10</v>
      </c>
      <c r="F869" s="4" t="s">
        <v>7</v>
      </c>
      <c r="G869" s="4">
        <v>3</v>
      </c>
      <c r="H869" s="5">
        <v>0</v>
      </c>
      <c r="I869" s="5">
        <f>H869</f>
        <v>0</v>
      </c>
      <c r="J869" s="3">
        <v>-21380.407999999999</v>
      </c>
      <c r="K869" s="6">
        <f t="shared" si="309"/>
        <v>-21380.407999999999</v>
      </c>
      <c r="L869" s="6">
        <f t="shared" si="310"/>
        <v>-21380.407999999999</v>
      </c>
    </row>
    <row r="870" spans="1:12" x14ac:dyDescent="0.2">
      <c r="A870" s="4" t="s">
        <v>154</v>
      </c>
      <c r="B870" s="7" t="s">
        <v>912</v>
      </c>
      <c r="C870" s="4">
        <v>23331250</v>
      </c>
      <c r="D870" s="4" t="s">
        <v>2273</v>
      </c>
      <c r="E870" s="4" t="s">
        <v>10</v>
      </c>
      <c r="F870" s="4" t="s">
        <v>7</v>
      </c>
      <c r="G870" s="4">
        <v>3</v>
      </c>
      <c r="H870" s="5">
        <v>0</v>
      </c>
      <c r="I870" s="5">
        <f>H870</f>
        <v>0</v>
      </c>
      <c r="J870" s="3">
        <v>-24077.741999999998</v>
      </c>
      <c r="K870" s="6">
        <f t="shared" si="309"/>
        <v>-24077.741999999998</v>
      </c>
      <c r="L870" s="6">
        <f t="shared" si="310"/>
        <v>-24077.741999999998</v>
      </c>
    </row>
    <row r="871" spans="1:12" x14ac:dyDescent="0.2">
      <c r="A871" s="4" t="s">
        <v>154</v>
      </c>
      <c r="B871" s="7" t="s">
        <v>913</v>
      </c>
      <c r="C871" s="4">
        <v>23331250</v>
      </c>
      <c r="D871" s="4" t="s">
        <v>2273</v>
      </c>
      <c r="E871" s="4" t="s">
        <v>10</v>
      </c>
      <c r="F871" s="4" t="s">
        <v>7</v>
      </c>
      <c r="G871" s="4">
        <v>3</v>
      </c>
      <c r="H871" s="5">
        <v>0</v>
      </c>
      <c r="I871" s="5">
        <f>H871</f>
        <v>0</v>
      </c>
      <c r="J871" s="3">
        <v>-14391.191999999999</v>
      </c>
      <c r="K871" s="6">
        <f t="shared" si="309"/>
        <v>-14391.191999999999</v>
      </c>
      <c r="L871" s="6">
        <f t="shared" si="310"/>
        <v>-14391.191999999999</v>
      </c>
    </row>
    <row r="872" spans="1:12" x14ac:dyDescent="0.2">
      <c r="A872" s="4" t="s">
        <v>154</v>
      </c>
      <c r="B872" s="7" t="s">
        <v>1334</v>
      </c>
      <c r="C872" s="4">
        <v>17881538</v>
      </c>
      <c r="D872" s="4" t="s">
        <v>2274</v>
      </c>
      <c r="E872" s="4" t="s">
        <v>25</v>
      </c>
      <c r="F872" s="4" t="s">
        <v>12</v>
      </c>
      <c r="G872" s="4">
        <v>1</v>
      </c>
      <c r="H872" s="5">
        <v>19.329999999999998</v>
      </c>
      <c r="J872" s="3">
        <v>0</v>
      </c>
      <c r="K872" s="6">
        <f t="shared" si="309"/>
        <v>0</v>
      </c>
      <c r="L872" s="6">
        <f t="shared" si="310"/>
        <v>19.329999999999998</v>
      </c>
    </row>
    <row r="873" spans="1:12" x14ac:dyDescent="0.2">
      <c r="A873" s="4" t="s">
        <v>154</v>
      </c>
      <c r="B873" s="7" t="s">
        <v>579</v>
      </c>
      <c r="C873" s="4">
        <v>17621592</v>
      </c>
      <c r="D873" s="4" t="s">
        <v>2276</v>
      </c>
      <c r="E873" s="4" t="s">
        <v>19</v>
      </c>
      <c r="F873" s="4" t="s">
        <v>14</v>
      </c>
      <c r="G873" s="4">
        <v>3</v>
      </c>
      <c r="H873" s="5">
        <v>0</v>
      </c>
      <c r="I873" s="5">
        <f>H873</f>
        <v>0</v>
      </c>
      <c r="J873" s="3">
        <v>-31293.954000000002</v>
      </c>
      <c r="K873" s="6">
        <f t="shared" si="309"/>
        <v>-31293.954000000002</v>
      </c>
      <c r="L873" s="6">
        <f t="shared" si="310"/>
        <v>-31293.954000000002</v>
      </c>
    </row>
    <row r="874" spans="1:12" x14ac:dyDescent="0.2">
      <c r="A874" s="4" t="s">
        <v>154</v>
      </c>
      <c r="B874" s="7" t="s">
        <v>3034</v>
      </c>
      <c r="C874" s="4">
        <v>22542219</v>
      </c>
      <c r="D874" s="4" t="s">
        <v>2277</v>
      </c>
      <c r="E874" s="4" t="s">
        <v>34</v>
      </c>
      <c r="F874" s="4" t="s">
        <v>35</v>
      </c>
      <c r="G874" s="4">
        <v>1</v>
      </c>
      <c r="H874" s="5">
        <v>10.55</v>
      </c>
      <c r="J874" s="3">
        <v>0</v>
      </c>
      <c r="K874" s="6">
        <f t="shared" si="309"/>
        <v>0</v>
      </c>
      <c r="L874" s="6">
        <f t="shared" si="310"/>
        <v>10.55</v>
      </c>
    </row>
    <row r="875" spans="1:12" x14ac:dyDescent="0.2">
      <c r="A875" s="4" t="s">
        <v>154</v>
      </c>
      <c r="B875" s="7" t="s">
        <v>3035</v>
      </c>
      <c r="C875" s="4">
        <v>22542219</v>
      </c>
      <c r="D875" s="4" t="s">
        <v>2277</v>
      </c>
      <c r="E875" s="4" t="s">
        <v>34</v>
      </c>
      <c r="F875" s="4" t="s">
        <v>35</v>
      </c>
      <c r="G875" s="4">
        <v>1</v>
      </c>
      <c r="H875" s="5">
        <v>15.82</v>
      </c>
      <c r="J875" s="3">
        <v>0</v>
      </c>
      <c r="K875" s="6">
        <f t="shared" si="309"/>
        <v>0</v>
      </c>
      <c r="L875" s="6">
        <f t="shared" si="310"/>
        <v>15.82</v>
      </c>
    </row>
    <row r="876" spans="1:12" x14ac:dyDescent="0.2">
      <c r="A876" s="4" t="s">
        <v>154</v>
      </c>
      <c r="B876" s="7" t="s">
        <v>960</v>
      </c>
      <c r="C876" s="4">
        <v>17457776</v>
      </c>
      <c r="D876" s="4" t="s">
        <v>2278</v>
      </c>
      <c r="E876" s="4" t="s">
        <v>20</v>
      </c>
      <c r="F876" s="4" t="s">
        <v>18</v>
      </c>
      <c r="G876" s="4">
        <v>1</v>
      </c>
      <c r="H876" s="5">
        <v>87.45</v>
      </c>
      <c r="J876" s="3">
        <v>0</v>
      </c>
      <c r="K876" s="6">
        <f t="shared" si="309"/>
        <v>0</v>
      </c>
      <c r="L876" s="6">
        <f t="shared" si="310"/>
        <v>87.45</v>
      </c>
    </row>
    <row r="877" spans="1:12" x14ac:dyDescent="0.2">
      <c r="A877" s="4" t="s">
        <v>148</v>
      </c>
      <c r="B877" s="7" t="s">
        <v>1096</v>
      </c>
      <c r="C877" s="4">
        <v>16151999</v>
      </c>
      <c r="D877" s="4" t="s">
        <v>2280</v>
      </c>
      <c r="E877" s="4" t="s">
        <v>24</v>
      </c>
      <c r="F877" s="4" t="s">
        <v>9</v>
      </c>
      <c r="G877" s="4">
        <v>1</v>
      </c>
      <c r="H877" s="5">
        <v>32.950000000000003</v>
      </c>
      <c r="J877" s="3">
        <v>0</v>
      </c>
      <c r="K877" s="6">
        <f t="shared" si="309"/>
        <v>0</v>
      </c>
      <c r="L877" s="6">
        <f t="shared" si="310"/>
        <v>32.950000000000003</v>
      </c>
    </row>
    <row r="878" spans="1:12" x14ac:dyDescent="0.2">
      <c r="A878" s="4" t="s">
        <v>148</v>
      </c>
      <c r="B878" s="7" t="s">
        <v>3085</v>
      </c>
      <c r="C878" s="4">
        <v>21321309</v>
      </c>
      <c r="D878" s="4" t="s">
        <v>3040</v>
      </c>
      <c r="E878" s="4" t="s">
        <v>19</v>
      </c>
      <c r="F878" s="4" t="s">
        <v>14</v>
      </c>
      <c r="G878" s="4">
        <v>2</v>
      </c>
      <c r="H878" s="5">
        <v>20.32</v>
      </c>
      <c r="J878" s="3">
        <v>0</v>
      </c>
      <c r="K878" s="6">
        <f t="shared" si="309"/>
        <v>0</v>
      </c>
      <c r="L878" s="6">
        <f t="shared" si="310"/>
        <v>20.32</v>
      </c>
    </row>
    <row r="879" spans="1:12" x14ac:dyDescent="0.2">
      <c r="A879" s="4" t="s">
        <v>148</v>
      </c>
      <c r="B879" s="7" t="s">
        <v>1403</v>
      </c>
      <c r="C879" s="4">
        <v>19809307</v>
      </c>
      <c r="D879" s="4" t="s">
        <v>1510</v>
      </c>
      <c r="E879" s="4" t="s">
        <v>43</v>
      </c>
      <c r="F879" s="4" t="s">
        <v>18</v>
      </c>
      <c r="G879" s="4">
        <v>1</v>
      </c>
      <c r="H879" s="5">
        <v>51.65</v>
      </c>
      <c r="J879" s="3">
        <v>0</v>
      </c>
      <c r="K879" s="6">
        <f t="shared" si="309"/>
        <v>0</v>
      </c>
      <c r="L879" s="6">
        <f t="shared" si="310"/>
        <v>51.65</v>
      </c>
    </row>
    <row r="880" spans="1:12" x14ac:dyDescent="0.2">
      <c r="A880" s="4" t="s">
        <v>148</v>
      </c>
      <c r="B880" s="7" t="s">
        <v>1443</v>
      </c>
      <c r="C880" s="4">
        <v>24554805</v>
      </c>
      <c r="D880" s="4" t="s">
        <v>2281</v>
      </c>
      <c r="E880" s="4" t="s">
        <v>17</v>
      </c>
      <c r="F880" s="4" t="s">
        <v>18</v>
      </c>
      <c r="G880" s="4">
        <v>1</v>
      </c>
      <c r="H880" s="5">
        <v>26.24</v>
      </c>
      <c r="J880" s="3">
        <v>0</v>
      </c>
      <c r="K880" s="6">
        <f t="shared" si="309"/>
        <v>0</v>
      </c>
      <c r="L880" s="6">
        <f t="shared" si="310"/>
        <v>26.24</v>
      </c>
    </row>
    <row r="881" spans="1:12" x14ac:dyDescent="0.2">
      <c r="A881" s="4" t="s">
        <v>148</v>
      </c>
      <c r="B881" s="7" t="s">
        <v>1097</v>
      </c>
      <c r="C881" s="4">
        <v>16110812</v>
      </c>
      <c r="D881" s="4" t="s">
        <v>2282</v>
      </c>
      <c r="E881" s="4" t="s">
        <v>10</v>
      </c>
      <c r="F881" s="4" t="s">
        <v>7</v>
      </c>
      <c r="G881" s="4">
        <v>1</v>
      </c>
      <c r="H881" s="5">
        <v>24.71</v>
      </c>
      <c r="J881" s="3">
        <v>0</v>
      </c>
      <c r="K881" s="6">
        <f t="shared" si="309"/>
        <v>0</v>
      </c>
      <c r="L881" s="6">
        <f t="shared" si="310"/>
        <v>24.71</v>
      </c>
    </row>
    <row r="882" spans="1:12" x14ac:dyDescent="0.2">
      <c r="A882" s="4" t="s">
        <v>148</v>
      </c>
      <c r="B882" s="7" t="s">
        <v>1366</v>
      </c>
      <c r="C882" s="4">
        <v>15370366</v>
      </c>
      <c r="D882" s="4" t="s">
        <v>1513</v>
      </c>
      <c r="E882" s="4" t="s">
        <v>21</v>
      </c>
      <c r="F882" s="4" t="s">
        <v>22</v>
      </c>
      <c r="G882" s="4">
        <v>2</v>
      </c>
      <c r="H882" s="5">
        <v>18.14</v>
      </c>
      <c r="J882" s="3">
        <v>0</v>
      </c>
      <c r="K882" s="6">
        <f t="shared" ref="K882:K888" si="312">+I882+J882</f>
        <v>0</v>
      </c>
      <c r="L882" s="6">
        <f t="shared" ref="L882:L888" si="313">H882+J882</f>
        <v>18.14</v>
      </c>
    </row>
    <row r="883" spans="1:12" x14ac:dyDescent="0.2">
      <c r="A883" s="4" t="s">
        <v>148</v>
      </c>
      <c r="B883" s="7" t="s">
        <v>961</v>
      </c>
      <c r="C883" s="4">
        <v>17119784</v>
      </c>
      <c r="D883" s="4" t="s">
        <v>1514</v>
      </c>
      <c r="E883" s="4" t="s">
        <v>21</v>
      </c>
      <c r="F883" s="4" t="s">
        <v>22</v>
      </c>
      <c r="G883" s="4">
        <v>2</v>
      </c>
      <c r="H883" s="5">
        <v>65.680000000000007</v>
      </c>
      <c r="J883" s="3">
        <v>0</v>
      </c>
      <c r="K883" s="6">
        <f t="shared" si="312"/>
        <v>0</v>
      </c>
      <c r="L883" s="6">
        <f t="shared" si="313"/>
        <v>65.680000000000007</v>
      </c>
    </row>
    <row r="884" spans="1:12" x14ac:dyDescent="0.2">
      <c r="A884" s="4" t="s">
        <v>148</v>
      </c>
      <c r="B884" s="7" t="s">
        <v>2283</v>
      </c>
      <c r="C884" s="4">
        <v>14813753</v>
      </c>
      <c r="D884" s="4" t="s">
        <v>1515</v>
      </c>
      <c r="E884" s="4" t="s">
        <v>21</v>
      </c>
      <c r="F884" s="4" t="s">
        <v>22</v>
      </c>
      <c r="G884" s="4">
        <v>1</v>
      </c>
      <c r="H884" s="5">
        <v>28.36</v>
      </c>
      <c r="J884" s="3">
        <v>0</v>
      </c>
      <c r="K884" s="6">
        <f t="shared" si="312"/>
        <v>0</v>
      </c>
      <c r="L884" s="6">
        <f t="shared" si="313"/>
        <v>28.36</v>
      </c>
    </row>
    <row r="885" spans="1:12" x14ac:dyDescent="0.2">
      <c r="A885" s="4" t="s">
        <v>148</v>
      </c>
      <c r="B885" s="7" t="s">
        <v>2877</v>
      </c>
      <c r="C885" s="4">
        <v>16468782</v>
      </c>
      <c r="D885" s="4" t="s">
        <v>2876</v>
      </c>
      <c r="E885" s="4" t="s">
        <v>30</v>
      </c>
      <c r="F885" s="4" t="s">
        <v>18</v>
      </c>
      <c r="G885" s="4">
        <v>2</v>
      </c>
      <c r="H885" s="5">
        <v>7.51</v>
      </c>
      <c r="J885" s="3">
        <v>0</v>
      </c>
      <c r="K885" s="6">
        <f t="shared" si="312"/>
        <v>0</v>
      </c>
      <c r="L885" s="6">
        <f t="shared" si="313"/>
        <v>7.51</v>
      </c>
    </row>
    <row r="886" spans="1:12" x14ac:dyDescent="0.2">
      <c r="A886" s="4" t="s">
        <v>148</v>
      </c>
      <c r="B886" s="7" t="s">
        <v>962</v>
      </c>
      <c r="C886" s="4">
        <v>6680545</v>
      </c>
      <c r="D886" s="4" t="s">
        <v>2284</v>
      </c>
      <c r="E886" s="4" t="s">
        <v>44</v>
      </c>
      <c r="F886" s="4" t="s">
        <v>7</v>
      </c>
      <c r="G886" s="4">
        <v>1</v>
      </c>
      <c r="H886" s="5">
        <v>149.4</v>
      </c>
      <c r="J886" s="3">
        <v>0</v>
      </c>
      <c r="K886" s="6">
        <f t="shared" si="312"/>
        <v>0</v>
      </c>
      <c r="L886" s="6">
        <f t="shared" si="313"/>
        <v>149.4</v>
      </c>
    </row>
    <row r="887" spans="1:12" x14ac:dyDescent="0.2">
      <c r="A887" s="4" t="s">
        <v>148</v>
      </c>
      <c r="B887" s="7" t="s">
        <v>1398</v>
      </c>
      <c r="C887" s="4">
        <v>19288545</v>
      </c>
      <c r="D887" s="4" t="s">
        <v>2285</v>
      </c>
      <c r="E887" s="4" t="s">
        <v>10</v>
      </c>
      <c r="F887" s="4" t="s">
        <v>7</v>
      </c>
      <c r="G887" s="4">
        <v>1</v>
      </c>
      <c r="H887" s="5">
        <v>27.62</v>
      </c>
      <c r="J887" s="3">
        <v>0</v>
      </c>
      <c r="K887" s="6">
        <f t="shared" si="312"/>
        <v>0</v>
      </c>
      <c r="L887" s="6">
        <f t="shared" si="313"/>
        <v>27.62</v>
      </c>
    </row>
    <row r="888" spans="1:12" x14ac:dyDescent="0.2">
      <c r="A888" s="4" t="s">
        <v>148</v>
      </c>
      <c r="B888" s="7" t="s">
        <v>580</v>
      </c>
      <c r="C888" s="4">
        <v>18341538</v>
      </c>
      <c r="D888" s="4" t="s">
        <v>2286</v>
      </c>
      <c r="E888" s="4" t="s">
        <v>11</v>
      </c>
      <c r="F888" s="4" t="s">
        <v>12</v>
      </c>
      <c r="G888" s="4">
        <v>3</v>
      </c>
      <c r="H888" s="5">
        <v>0</v>
      </c>
      <c r="I888" s="5">
        <f>H888</f>
        <v>0</v>
      </c>
      <c r="J888" s="3">
        <v>-75917.815000000002</v>
      </c>
      <c r="K888" s="6">
        <f t="shared" si="312"/>
        <v>-75917.815000000002</v>
      </c>
      <c r="L888" s="6">
        <f t="shared" si="313"/>
        <v>-75917.815000000002</v>
      </c>
    </row>
    <row r="889" spans="1:12" x14ac:dyDescent="0.2">
      <c r="A889" s="4" t="s">
        <v>148</v>
      </c>
      <c r="B889" s="7" t="s">
        <v>887</v>
      </c>
      <c r="C889" s="4">
        <v>10276988</v>
      </c>
      <c r="D889" s="4" t="s">
        <v>2287</v>
      </c>
      <c r="E889" s="4" t="s">
        <v>24</v>
      </c>
      <c r="F889" s="4" t="s">
        <v>9</v>
      </c>
      <c r="G889" s="4">
        <v>3</v>
      </c>
      <c r="H889" s="5">
        <v>0</v>
      </c>
      <c r="I889" s="5">
        <f>H889</f>
        <v>0</v>
      </c>
      <c r="J889" s="3">
        <v>-19043.710999999999</v>
      </c>
      <c r="K889" s="6">
        <f>+I889+J889</f>
        <v>-19043.710999999999</v>
      </c>
      <c r="L889" s="6">
        <f>H889+J889</f>
        <v>-19043.710999999999</v>
      </c>
    </row>
    <row r="890" spans="1:12" x14ac:dyDescent="0.2">
      <c r="A890" s="4" t="s">
        <v>148</v>
      </c>
      <c r="B890" s="7" t="s">
        <v>888</v>
      </c>
      <c r="C890" s="4">
        <v>10276988</v>
      </c>
      <c r="D890" s="4" t="s">
        <v>2287</v>
      </c>
      <c r="E890" s="4" t="s">
        <v>24</v>
      </c>
      <c r="F890" s="4" t="s">
        <v>9</v>
      </c>
      <c r="G890" s="4">
        <v>3</v>
      </c>
      <c r="H890" s="5">
        <v>0</v>
      </c>
      <c r="I890" s="5">
        <f>H890</f>
        <v>0</v>
      </c>
      <c r="J890" s="3">
        <v>-34772.580999999998</v>
      </c>
      <c r="K890" s="6">
        <f>+I890+J890</f>
        <v>-34772.580999999998</v>
      </c>
      <c r="L890" s="6">
        <f>H890+J890</f>
        <v>-34772.580999999998</v>
      </c>
    </row>
    <row r="891" spans="1:12" x14ac:dyDescent="0.2">
      <c r="A891" s="4" t="s">
        <v>148</v>
      </c>
      <c r="B891" s="7" t="s">
        <v>963</v>
      </c>
      <c r="C891" s="4">
        <v>18402064</v>
      </c>
      <c r="D891" s="4" t="s">
        <v>2288</v>
      </c>
      <c r="E891" s="4" t="s">
        <v>29</v>
      </c>
      <c r="F891" s="4" t="s">
        <v>14</v>
      </c>
      <c r="G891" s="4">
        <v>1</v>
      </c>
      <c r="H891" s="5">
        <v>43.74</v>
      </c>
      <c r="J891" s="3">
        <v>0</v>
      </c>
      <c r="K891" s="6">
        <f>+I891+J891</f>
        <v>0</v>
      </c>
      <c r="L891" s="6">
        <f>H891+J891</f>
        <v>43.74</v>
      </c>
    </row>
    <row r="892" spans="1:12" x14ac:dyDescent="0.2">
      <c r="A892" s="4" t="s">
        <v>148</v>
      </c>
      <c r="B892" s="7" t="s">
        <v>1499</v>
      </c>
      <c r="C892" s="4">
        <v>9354034</v>
      </c>
      <c r="D892" s="4" t="s">
        <v>2289</v>
      </c>
      <c r="E892" s="4" t="s">
        <v>6</v>
      </c>
      <c r="F892" s="4" t="s">
        <v>7</v>
      </c>
      <c r="G892" s="4">
        <v>1</v>
      </c>
      <c r="H892" s="5">
        <v>28.26</v>
      </c>
      <c r="J892" s="3">
        <v>0</v>
      </c>
      <c r="K892" s="6">
        <f t="shared" ref="K892:K897" si="314">+I892+J892</f>
        <v>0</v>
      </c>
      <c r="L892" s="6">
        <f t="shared" ref="L892:L897" si="315">H892+J892</f>
        <v>28.26</v>
      </c>
    </row>
    <row r="893" spans="1:12" x14ac:dyDescent="0.2">
      <c r="A893" s="4" t="s">
        <v>148</v>
      </c>
      <c r="B893" s="7" t="s">
        <v>1335</v>
      </c>
      <c r="C893" s="4">
        <v>10002181</v>
      </c>
      <c r="D893" s="4" t="s">
        <v>2290</v>
      </c>
      <c r="E893" s="4" t="s">
        <v>41</v>
      </c>
      <c r="F893" s="4" t="s">
        <v>35</v>
      </c>
      <c r="G893" s="4">
        <v>1</v>
      </c>
      <c r="H893" s="5">
        <v>12.15</v>
      </c>
      <c r="J893" s="3">
        <v>0</v>
      </c>
      <c r="K893" s="6">
        <f t="shared" si="314"/>
        <v>0</v>
      </c>
      <c r="L893" s="6">
        <f t="shared" si="315"/>
        <v>12.15</v>
      </c>
    </row>
    <row r="894" spans="1:12" x14ac:dyDescent="0.2">
      <c r="A894" s="4" t="s">
        <v>148</v>
      </c>
      <c r="B894" s="7" t="s">
        <v>964</v>
      </c>
      <c r="C894" s="4">
        <v>10002181</v>
      </c>
      <c r="D894" s="4" t="s">
        <v>2290</v>
      </c>
      <c r="E894" s="4" t="s">
        <v>41</v>
      </c>
      <c r="F894" s="4" t="s">
        <v>35</v>
      </c>
      <c r="G894" s="4">
        <v>1</v>
      </c>
      <c r="H894" s="5">
        <v>40.479999999999997</v>
      </c>
      <c r="J894" s="3">
        <v>0</v>
      </c>
      <c r="K894" s="6">
        <f t="shared" si="314"/>
        <v>0</v>
      </c>
      <c r="L894" s="6">
        <f t="shared" si="315"/>
        <v>40.479999999999997</v>
      </c>
    </row>
    <row r="895" spans="1:12" x14ac:dyDescent="0.2">
      <c r="A895" s="4" t="s">
        <v>148</v>
      </c>
      <c r="B895" s="7" t="s">
        <v>2878</v>
      </c>
      <c r="C895" s="4">
        <v>14218471</v>
      </c>
      <c r="D895" s="4" t="s">
        <v>2805</v>
      </c>
      <c r="E895" s="4" t="s">
        <v>33</v>
      </c>
      <c r="F895" s="4" t="s">
        <v>12</v>
      </c>
      <c r="G895" s="4">
        <v>2</v>
      </c>
      <c r="H895" s="5">
        <v>24.97</v>
      </c>
      <c r="J895" s="3">
        <v>0</v>
      </c>
      <c r="K895" s="6">
        <f t="shared" si="314"/>
        <v>0</v>
      </c>
      <c r="L895" s="6">
        <f t="shared" si="315"/>
        <v>24.97</v>
      </c>
    </row>
    <row r="896" spans="1:12" x14ac:dyDescent="0.2">
      <c r="A896" s="4" t="s">
        <v>148</v>
      </c>
      <c r="B896" s="7" t="s">
        <v>1098</v>
      </c>
      <c r="C896" s="4">
        <v>11999948</v>
      </c>
      <c r="D896" s="4" t="s">
        <v>2291</v>
      </c>
      <c r="E896" s="4" t="s">
        <v>27</v>
      </c>
      <c r="F896" s="4" t="s">
        <v>9</v>
      </c>
      <c r="G896" s="4">
        <v>1</v>
      </c>
      <c r="H896" s="5">
        <v>13.98</v>
      </c>
      <c r="J896" s="3">
        <v>0</v>
      </c>
      <c r="K896" s="6">
        <f t="shared" si="314"/>
        <v>0</v>
      </c>
      <c r="L896" s="6">
        <f t="shared" si="315"/>
        <v>13.98</v>
      </c>
    </row>
    <row r="897" spans="1:12" x14ac:dyDescent="0.2">
      <c r="A897" s="4" t="s">
        <v>148</v>
      </c>
      <c r="B897" s="7" t="s">
        <v>965</v>
      </c>
      <c r="C897" s="4">
        <v>11978931</v>
      </c>
      <c r="D897" s="4" t="s">
        <v>2292</v>
      </c>
      <c r="E897" s="4" t="s">
        <v>37</v>
      </c>
      <c r="F897" s="4" t="s">
        <v>9</v>
      </c>
      <c r="G897" s="4">
        <v>1</v>
      </c>
      <c r="H897" s="5">
        <v>83.33</v>
      </c>
      <c r="J897" s="3">
        <v>0</v>
      </c>
      <c r="K897" s="6">
        <f t="shared" si="314"/>
        <v>0</v>
      </c>
      <c r="L897" s="6">
        <f t="shared" si="315"/>
        <v>83.33</v>
      </c>
    </row>
    <row r="898" spans="1:12" x14ac:dyDescent="0.2">
      <c r="A898" s="4" t="s">
        <v>148</v>
      </c>
      <c r="B898" s="7" t="s">
        <v>1410</v>
      </c>
      <c r="C898" s="4">
        <v>20802214</v>
      </c>
      <c r="D898" s="4" t="s">
        <v>2293</v>
      </c>
      <c r="E898" s="4" t="s">
        <v>28</v>
      </c>
      <c r="F898" s="4" t="s">
        <v>16</v>
      </c>
      <c r="G898" s="4">
        <v>3</v>
      </c>
      <c r="H898" s="5">
        <v>0</v>
      </c>
      <c r="I898" s="5">
        <f>H898</f>
        <v>0</v>
      </c>
      <c r="J898" s="3">
        <v>-6299.88</v>
      </c>
      <c r="K898" s="6">
        <f t="shared" ref="K898:K904" si="316">+I898+J898</f>
        <v>-6299.88</v>
      </c>
      <c r="L898" s="6">
        <f t="shared" ref="L898:L904" si="317">H898+J898</f>
        <v>-6299.88</v>
      </c>
    </row>
    <row r="899" spans="1:12" x14ac:dyDescent="0.2">
      <c r="A899" s="4" t="s">
        <v>148</v>
      </c>
      <c r="B899" s="7" t="s">
        <v>1412</v>
      </c>
      <c r="C899" s="4">
        <v>20802214</v>
      </c>
      <c r="D899" s="4" t="s">
        <v>2293</v>
      </c>
      <c r="E899" s="4" t="s">
        <v>28</v>
      </c>
      <c r="F899" s="4" t="s">
        <v>16</v>
      </c>
      <c r="G899" s="4">
        <v>3</v>
      </c>
      <c r="H899" s="5">
        <v>0</v>
      </c>
      <c r="I899" s="5">
        <f>H899</f>
        <v>0</v>
      </c>
      <c r="J899" s="3">
        <v>-18015.724999999999</v>
      </c>
      <c r="K899" s="6">
        <f t="shared" si="316"/>
        <v>-18015.724999999999</v>
      </c>
      <c r="L899" s="6">
        <f t="shared" si="317"/>
        <v>-18015.724999999999</v>
      </c>
    </row>
    <row r="900" spans="1:12" x14ac:dyDescent="0.2">
      <c r="A900" s="4" t="s">
        <v>148</v>
      </c>
      <c r="B900" s="7" t="s">
        <v>1411</v>
      </c>
      <c r="C900" s="4">
        <v>20802214</v>
      </c>
      <c r="D900" s="4" t="s">
        <v>2293</v>
      </c>
      <c r="E900" s="4" t="s">
        <v>28</v>
      </c>
      <c r="F900" s="4" t="s">
        <v>16</v>
      </c>
      <c r="G900" s="4">
        <v>3</v>
      </c>
      <c r="H900" s="5">
        <v>0</v>
      </c>
      <c r="I900" s="5">
        <f>H900</f>
        <v>0</v>
      </c>
      <c r="J900" s="3">
        <v>-3028.9349999999999</v>
      </c>
      <c r="K900" s="6">
        <f t="shared" si="316"/>
        <v>-3028.9349999999999</v>
      </c>
      <c r="L900" s="6">
        <f t="shared" si="317"/>
        <v>-3028.9349999999999</v>
      </c>
    </row>
    <row r="901" spans="1:12" x14ac:dyDescent="0.2">
      <c r="A901" s="4" t="s">
        <v>148</v>
      </c>
      <c r="B901" s="7" t="s">
        <v>1413</v>
      </c>
      <c r="C901" s="4">
        <v>20802214</v>
      </c>
      <c r="D901" s="4" t="s">
        <v>2293</v>
      </c>
      <c r="E901" s="4" t="s">
        <v>28</v>
      </c>
      <c r="F901" s="4" t="s">
        <v>16</v>
      </c>
      <c r="G901" s="4">
        <v>3</v>
      </c>
      <c r="H901" s="5">
        <v>0</v>
      </c>
      <c r="I901" s="5">
        <f>H901</f>
        <v>0</v>
      </c>
      <c r="J901" s="3">
        <v>-7208.8059999999996</v>
      </c>
      <c r="K901" s="6">
        <f t="shared" si="316"/>
        <v>-7208.8059999999996</v>
      </c>
      <c r="L901" s="6">
        <f t="shared" si="317"/>
        <v>-7208.8059999999996</v>
      </c>
    </row>
    <row r="902" spans="1:12" x14ac:dyDescent="0.2">
      <c r="A902" s="4" t="s">
        <v>148</v>
      </c>
      <c r="B902" s="7" t="s">
        <v>581</v>
      </c>
      <c r="C902" s="4">
        <v>22031408</v>
      </c>
      <c r="D902" s="4" t="s">
        <v>2294</v>
      </c>
      <c r="E902" s="4" t="s">
        <v>8</v>
      </c>
      <c r="F902" s="4" t="s">
        <v>9</v>
      </c>
      <c r="G902" s="4">
        <v>1</v>
      </c>
      <c r="H902" s="5">
        <v>3241.8</v>
      </c>
      <c r="J902" s="3">
        <v>0</v>
      </c>
      <c r="K902" s="6">
        <f t="shared" si="316"/>
        <v>0</v>
      </c>
      <c r="L902" s="6">
        <f t="shared" si="317"/>
        <v>3241.8</v>
      </c>
    </row>
    <row r="903" spans="1:12" x14ac:dyDescent="0.2">
      <c r="A903" s="4" t="s">
        <v>148</v>
      </c>
      <c r="B903" s="7" t="s">
        <v>582</v>
      </c>
      <c r="C903" s="4">
        <v>22031408</v>
      </c>
      <c r="D903" s="4" t="s">
        <v>2294</v>
      </c>
      <c r="E903" s="4" t="s">
        <v>8</v>
      </c>
      <c r="F903" s="4" t="s">
        <v>9</v>
      </c>
      <c r="G903" s="4">
        <v>1</v>
      </c>
      <c r="H903" s="5">
        <v>3259.73</v>
      </c>
      <c r="J903" s="3">
        <v>0</v>
      </c>
      <c r="K903" s="6">
        <f t="shared" si="316"/>
        <v>0</v>
      </c>
      <c r="L903" s="6">
        <f t="shared" si="317"/>
        <v>3259.73</v>
      </c>
    </row>
    <row r="904" spans="1:12" x14ac:dyDescent="0.2">
      <c r="A904" s="4" t="s">
        <v>148</v>
      </c>
      <c r="B904" s="7" t="s">
        <v>583</v>
      </c>
      <c r="C904" s="4">
        <v>22031408</v>
      </c>
      <c r="D904" s="4" t="s">
        <v>2294</v>
      </c>
      <c r="E904" s="4" t="s">
        <v>8</v>
      </c>
      <c r="F904" s="4" t="s">
        <v>9</v>
      </c>
      <c r="G904" s="4">
        <v>1</v>
      </c>
      <c r="H904" s="5">
        <v>3533.79</v>
      </c>
      <c r="J904" s="3">
        <v>0</v>
      </c>
      <c r="K904" s="6">
        <f t="shared" si="316"/>
        <v>0</v>
      </c>
      <c r="L904" s="6">
        <f t="shared" si="317"/>
        <v>3533.79</v>
      </c>
    </row>
    <row r="905" spans="1:12" x14ac:dyDescent="0.2">
      <c r="A905" s="4" t="s">
        <v>148</v>
      </c>
      <c r="B905" s="7" t="s">
        <v>584</v>
      </c>
      <c r="C905" s="4">
        <v>19546792</v>
      </c>
      <c r="D905" s="4" t="s">
        <v>2295</v>
      </c>
      <c r="E905" s="4" t="s">
        <v>17</v>
      </c>
      <c r="F905" s="4" t="s">
        <v>18</v>
      </c>
      <c r="G905" s="4">
        <v>3</v>
      </c>
      <c r="H905" s="5">
        <v>0</v>
      </c>
      <c r="I905" s="5">
        <f>H905</f>
        <v>0</v>
      </c>
      <c r="J905" s="3">
        <v>-48220.873</v>
      </c>
      <c r="K905" s="6">
        <f t="shared" ref="K905:K949" si="318">+I905+J905</f>
        <v>-48220.873</v>
      </c>
      <c r="L905" s="6">
        <f t="shared" ref="L905:L949" si="319">H905+J905</f>
        <v>-48220.873</v>
      </c>
    </row>
    <row r="906" spans="1:12" x14ac:dyDescent="0.2">
      <c r="A906" s="4" t="s">
        <v>148</v>
      </c>
      <c r="B906" s="7" t="s">
        <v>1462</v>
      </c>
      <c r="C906" s="4">
        <v>26325451</v>
      </c>
      <c r="D906" s="4" t="s">
        <v>2296</v>
      </c>
      <c r="E906" s="4" t="s">
        <v>41</v>
      </c>
      <c r="F906" s="4" t="s">
        <v>35</v>
      </c>
      <c r="G906" s="4">
        <v>1</v>
      </c>
      <c r="H906" s="5">
        <v>33.299999999999997</v>
      </c>
      <c r="J906" s="3">
        <v>0</v>
      </c>
      <c r="K906" s="6">
        <f t="shared" si="318"/>
        <v>0</v>
      </c>
      <c r="L906" s="6">
        <f t="shared" si="319"/>
        <v>33.299999999999997</v>
      </c>
    </row>
    <row r="907" spans="1:12" x14ac:dyDescent="0.2">
      <c r="A907" s="4" t="s">
        <v>148</v>
      </c>
      <c r="B907" s="7" t="s">
        <v>1463</v>
      </c>
      <c r="C907" s="4">
        <v>26325451</v>
      </c>
      <c r="D907" s="4" t="s">
        <v>2296</v>
      </c>
      <c r="E907" s="4" t="s">
        <v>41</v>
      </c>
      <c r="F907" s="4" t="s">
        <v>35</v>
      </c>
      <c r="G907" s="4">
        <v>1</v>
      </c>
      <c r="H907" s="5">
        <v>33.299999999999997</v>
      </c>
      <c r="J907" s="3">
        <v>0</v>
      </c>
      <c r="K907" s="6">
        <f t="shared" si="318"/>
        <v>0</v>
      </c>
      <c r="L907" s="6">
        <f t="shared" si="319"/>
        <v>33.299999999999997</v>
      </c>
    </row>
    <row r="908" spans="1:12" x14ac:dyDescent="0.2">
      <c r="A908" s="4" t="s">
        <v>148</v>
      </c>
      <c r="B908" s="7" t="s">
        <v>2297</v>
      </c>
      <c r="C908" s="4">
        <v>14152885</v>
      </c>
      <c r="D908" s="4" t="s">
        <v>1531</v>
      </c>
      <c r="E908" s="4" t="s">
        <v>27</v>
      </c>
      <c r="F908" s="4" t="s">
        <v>9</v>
      </c>
      <c r="G908" s="4">
        <v>2</v>
      </c>
      <c r="H908" s="5">
        <v>66.87</v>
      </c>
      <c r="J908" s="3">
        <v>0</v>
      </c>
      <c r="K908" s="6">
        <f t="shared" si="318"/>
        <v>0</v>
      </c>
      <c r="L908" s="6">
        <f t="shared" si="319"/>
        <v>66.87</v>
      </c>
    </row>
    <row r="909" spans="1:12" x14ac:dyDescent="0.2">
      <c r="A909" s="4" t="s">
        <v>148</v>
      </c>
      <c r="B909" s="7" t="s">
        <v>966</v>
      </c>
      <c r="C909" s="4">
        <v>23423247</v>
      </c>
      <c r="D909" s="4" t="s">
        <v>2298</v>
      </c>
      <c r="E909" s="4" t="s">
        <v>76</v>
      </c>
      <c r="F909" s="4" t="s">
        <v>35</v>
      </c>
      <c r="G909" s="4">
        <v>1</v>
      </c>
      <c r="H909" s="5">
        <v>34.090000000000003</v>
      </c>
      <c r="J909" s="3">
        <v>0</v>
      </c>
      <c r="K909" s="6">
        <f t="shared" si="318"/>
        <v>0</v>
      </c>
      <c r="L909" s="6">
        <f t="shared" si="319"/>
        <v>34.090000000000003</v>
      </c>
    </row>
    <row r="910" spans="1:12" x14ac:dyDescent="0.2">
      <c r="A910" s="4" t="s">
        <v>148</v>
      </c>
      <c r="B910" s="7" t="s">
        <v>1099</v>
      </c>
      <c r="C910" s="4">
        <v>15466219</v>
      </c>
      <c r="D910" s="4" t="s">
        <v>2299</v>
      </c>
      <c r="E910" s="4" t="s">
        <v>21</v>
      </c>
      <c r="F910" s="4" t="s">
        <v>22</v>
      </c>
      <c r="G910" s="4">
        <v>1</v>
      </c>
      <c r="H910" s="5">
        <v>20.96</v>
      </c>
      <c r="J910" s="3">
        <v>0</v>
      </c>
      <c r="K910" s="6">
        <f t="shared" si="318"/>
        <v>0</v>
      </c>
      <c r="L910" s="6">
        <f t="shared" si="319"/>
        <v>20.96</v>
      </c>
    </row>
    <row r="911" spans="1:12" x14ac:dyDescent="0.2">
      <c r="A911" s="4" t="s">
        <v>148</v>
      </c>
      <c r="B911" s="7" t="s">
        <v>585</v>
      </c>
      <c r="C911" s="4">
        <v>10244297</v>
      </c>
      <c r="D911" s="4" t="s">
        <v>1538</v>
      </c>
      <c r="E911" s="4" t="s">
        <v>31</v>
      </c>
      <c r="F911" s="4" t="s">
        <v>22</v>
      </c>
      <c r="G911" s="4">
        <v>2</v>
      </c>
      <c r="H911" s="5">
        <v>14932.52</v>
      </c>
      <c r="J911" s="3">
        <v>0</v>
      </c>
      <c r="K911" s="6">
        <f t="shared" si="318"/>
        <v>0</v>
      </c>
      <c r="L911" s="6">
        <f t="shared" si="319"/>
        <v>14932.52</v>
      </c>
    </row>
    <row r="912" spans="1:12" x14ac:dyDescent="0.2">
      <c r="A912" s="4" t="s">
        <v>148</v>
      </c>
      <c r="B912" s="7" t="s">
        <v>586</v>
      </c>
      <c r="C912" s="4">
        <v>16088912</v>
      </c>
      <c r="D912" s="4" t="s">
        <v>1542</v>
      </c>
      <c r="E912" s="4" t="s">
        <v>26</v>
      </c>
      <c r="F912" s="4" t="s">
        <v>9</v>
      </c>
      <c r="G912" s="4">
        <v>1</v>
      </c>
      <c r="H912" s="5">
        <v>6879.6</v>
      </c>
      <c r="J912" s="3">
        <v>0</v>
      </c>
      <c r="K912" s="6">
        <f t="shared" si="318"/>
        <v>0</v>
      </c>
      <c r="L912" s="6">
        <f t="shared" si="319"/>
        <v>6879.6</v>
      </c>
    </row>
    <row r="913" spans="1:12" x14ac:dyDescent="0.2">
      <c r="A913" s="4" t="s">
        <v>148</v>
      </c>
      <c r="B913" s="7" t="s">
        <v>1389</v>
      </c>
      <c r="C913" s="4">
        <v>18625521</v>
      </c>
      <c r="D913" s="4" t="s">
        <v>1544</v>
      </c>
      <c r="E913" s="4" t="s">
        <v>27</v>
      </c>
      <c r="F913" s="4" t="s">
        <v>9</v>
      </c>
      <c r="G913" s="4">
        <v>1</v>
      </c>
      <c r="H913" s="5">
        <v>41.58</v>
      </c>
      <c r="J913" s="3">
        <v>0</v>
      </c>
      <c r="K913" s="6">
        <f t="shared" si="318"/>
        <v>0</v>
      </c>
      <c r="L913" s="6">
        <f t="shared" si="319"/>
        <v>41.58</v>
      </c>
    </row>
    <row r="914" spans="1:12" x14ac:dyDescent="0.2">
      <c r="A914" s="4" t="s">
        <v>148</v>
      </c>
      <c r="B914" s="7" t="s">
        <v>2879</v>
      </c>
      <c r="C914" s="4">
        <v>7440296</v>
      </c>
      <c r="D914" s="4" t="s">
        <v>2880</v>
      </c>
      <c r="E914" s="4" t="s">
        <v>10</v>
      </c>
      <c r="F914" s="4" t="s">
        <v>7</v>
      </c>
      <c r="G914" s="4">
        <v>1</v>
      </c>
      <c r="H914" s="5">
        <v>28.62</v>
      </c>
      <c r="J914" s="3">
        <v>0</v>
      </c>
      <c r="K914" s="6">
        <f t="shared" si="318"/>
        <v>0</v>
      </c>
      <c r="L914" s="6">
        <f t="shared" si="319"/>
        <v>28.62</v>
      </c>
    </row>
    <row r="915" spans="1:12" x14ac:dyDescent="0.2">
      <c r="A915" s="4" t="s">
        <v>148</v>
      </c>
      <c r="B915" s="7" t="s">
        <v>967</v>
      </c>
      <c r="C915" s="4">
        <v>16866544</v>
      </c>
      <c r="D915" s="4" t="s">
        <v>1547</v>
      </c>
      <c r="E915" s="4" t="s">
        <v>43</v>
      </c>
      <c r="F915" s="4" t="s">
        <v>18</v>
      </c>
      <c r="G915" s="4">
        <v>1</v>
      </c>
      <c r="H915" s="5">
        <v>81.47</v>
      </c>
      <c r="J915" s="3">
        <v>0</v>
      </c>
      <c r="K915" s="6">
        <f t="shared" si="318"/>
        <v>0</v>
      </c>
      <c r="L915" s="6">
        <f t="shared" si="319"/>
        <v>81.47</v>
      </c>
    </row>
    <row r="916" spans="1:12" x14ac:dyDescent="0.2">
      <c r="A916" s="4" t="s">
        <v>148</v>
      </c>
      <c r="B916" s="7" t="s">
        <v>1454</v>
      </c>
      <c r="C916" s="4">
        <v>25453710</v>
      </c>
      <c r="D916" s="4" t="s">
        <v>2300</v>
      </c>
      <c r="E916" s="4" t="s">
        <v>43</v>
      </c>
      <c r="F916" s="4" t="s">
        <v>18</v>
      </c>
      <c r="G916" s="4">
        <v>1</v>
      </c>
      <c r="H916" s="5">
        <v>27.62</v>
      </c>
      <c r="J916" s="3">
        <v>0</v>
      </c>
      <c r="K916" s="6">
        <f t="shared" si="318"/>
        <v>0</v>
      </c>
      <c r="L916" s="6">
        <f t="shared" si="319"/>
        <v>27.62</v>
      </c>
    </row>
    <row r="917" spans="1:12" x14ac:dyDescent="0.2">
      <c r="A917" s="4" t="s">
        <v>148</v>
      </c>
      <c r="B917" s="7" t="s">
        <v>968</v>
      </c>
      <c r="C917" s="4">
        <v>26946410</v>
      </c>
      <c r="D917" s="4" t="s">
        <v>2301</v>
      </c>
      <c r="E917" s="4" t="s">
        <v>21</v>
      </c>
      <c r="F917" s="4" t="s">
        <v>22</v>
      </c>
      <c r="G917" s="4">
        <v>1</v>
      </c>
      <c r="H917" s="5">
        <v>34.82</v>
      </c>
      <c r="J917" s="3">
        <v>0</v>
      </c>
      <c r="K917" s="6">
        <f t="shared" si="318"/>
        <v>0</v>
      </c>
      <c r="L917" s="6">
        <f t="shared" si="319"/>
        <v>34.82</v>
      </c>
    </row>
    <row r="918" spans="1:12" x14ac:dyDescent="0.2">
      <c r="A918" s="4" t="s">
        <v>148</v>
      </c>
      <c r="B918" s="7" t="s">
        <v>2881</v>
      </c>
      <c r="C918" s="4">
        <v>11297689</v>
      </c>
      <c r="D918" s="4" t="s">
        <v>2882</v>
      </c>
      <c r="E918" s="4" t="s">
        <v>37</v>
      </c>
      <c r="F918" s="4" t="s">
        <v>9</v>
      </c>
      <c r="G918" s="4">
        <v>1</v>
      </c>
      <c r="H918" s="5">
        <v>43.3</v>
      </c>
      <c r="J918" s="3">
        <v>0</v>
      </c>
      <c r="K918" s="6">
        <f t="shared" si="318"/>
        <v>0</v>
      </c>
      <c r="L918" s="6">
        <f t="shared" si="319"/>
        <v>43.3</v>
      </c>
    </row>
    <row r="919" spans="1:12" x14ac:dyDescent="0.2">
      <c r="A919" s="4" t="s">
        <v>148</v>
      </c>
      <c r="B919" s="7" t="s">
        <v>2303</v>
      </c>
      <c r="C919" s="4">
        <v>24792999</v>
      </c>
      <c r="D919" s="4" t="s">
        <v>2302</v>
      </c>
      <c r="E919" s="4" t="s">
        <v>25</v>
      </c>
      <c r="F919" s="4" t="s">
        <v>12</v>
      </c>
      <c r="G919" s="4">
        <v>2</v>
      </c>
      <c r="H919" s="5">
        <v>41.06</v>
      </c>
      <c r="J919" s="3">
        <v>0</v>
      </c>
      <c r="K919" s="6">
        <f t="shared" si="318"/>
        <v>0</v>
      </c>
      <c r="L919" s="6">
        <f t="shared" si="319"/>
        <v>41.06</v>
      </c>
    </row>
    <row r="920" spans="1:12" x14ac:dyDescent="0.2">
      <c r="A920" s="4" t="s">
        <v>148</v>
      </c>
      <c r="B920" s="7" t="s">
        <v>1430</v>
      </c>
      <c r="C920" s="4">
        <v>22556190</v>
      </c>
      <c r="D920" s="4" t="s">
        <v>2304</v>
      </c>
      <c r="E920" s="4" t="s">
        <v>21</v>
      </c>
      <c r="F920" s="4" t="s">
        <v>22</v>
      </c>
      <c r="G920" s="4">
        <v>2</v>
      </c>
      <c r="H920" s="5">
        <v>28.26</v>
      </c>
      <c r="J920" s="3">
        <v>0</v>
      </c>
      <c r="K920" s="6">
        <f t="shared" si="318"/>
        <v>0</v>
      </c>
      <c r="L920" s="6">
        <f t="shared" si="319"/>
        <v>28.26</v>
      </c>
    </row>
    <row r="921" spans="1:12" x14ac:dyDescent="0.2">
      <c r="A921" s="4" t="s">
        <v>148</v>
      </c>
      <c r="B921" s="7" t="s">
        <v>2305</v>
      </c>
      <c r="C921" s="4">
        <v>19545843</v>
      </c>
      <c r="D921" s="4" t="s">
        <v>2306</v>
      </c>
      <c r="E921" s="4" t="s">
        <v>34</v>
      </c>
      <c r="F921" s="4" t="s">
        <v>35</v>
      </c>
      <c r="G921" s="4">
        <v>1</v>
      </c>
      <c r="H921" s="5">
        <v>26.39</v>
      </c>
      <c r="J921" s="3">
        <v>0</v>
      </c>
      <c r="K921" s="6">
        <f t="shared" si="318"/>
        <v>0</v>
      </c>
      <c r="L921" s="6">
        <f t="shared" si="319"/>
        <v>26.39</v>
      </c>
    </row>
    <row r="922" spans="1:12" x14ac:dyDescent="0.2">
      <c r="A922" s="4" t="s">
        <v>148</v>
      </c>
      <c r="B922" s="7" t="s">
        <v>3086</v>
      </c>
      <c r="C922" s="4">
        <v>1476893</v>
      </c>
      <c r="D922" s="4" t="s">
        <v>3043</v>
      </c>
      <c r="E922" s="4" t="s">
        <v>21</v>
      </c>
      <c r="F922" s="4" t="s">
        <v>22</v>
      </c>
      <c r="G922" s="4">
        <v>1</v>
      </c>
      <c r="H922" s="5">
        <v>24.53</v>
      </c>
      <c r="J922" s="3">
        <v>0</v>
      </c>
      <c r="K922" s="6">
        <f t="shared" si="318"/>
        <v>0</v>
      </c>
      <c r="L922" s="6">
        <f t="shared" si="319"/>
        <v>24.53</v>
      </c>
    </row>
    <row r="923" spans="1:12" x14ac:dyDescent="0.2">
      <c r="A923" s="4" t="s">
        <v>148</v>
      </c>
      <c r="B923" s="7" t="s">
        <v>588</v>
      </c>
      <c r="C923" s="4">
        <v>18276026</v>
      </c>
      <c r="D923" s="4" t="s">
        <v>2307</v>
      </c>
      <c r="E923" s="4" t="s">
        <v>44</v>
      </c>
      <c r="F923" s="4" t="s">
        <v>7</v>
      </c>
      <c r="G923" s="4">
        <v>3</v>
      </c>
      <c r="H923" s="5">
        <v>0</v>
      </c>
      <c r="I923" s="5">
        <f t="shared" ref="I923:I928" si="320">H923</f>
        <v>0</v>
      </c>
      <c r="J923" s="3">
        <v>-19451.810000000001</v>
      </c>
      <c r="K923" s="6">
        <f t="shared" si="318"/>
        <v>-19451.810000000001</v>
      </c>
      <c r="L923" s="6">
        <f t="shared" si="319"/>
        <v>-19451.810000000001</v>
      </c>
    </row>
    <row r="924" spans="1:12" x14ac:dyDescent="0.2">
      <c r="A924" s="4" t="s">
        <v>148</v>
      </c>
      <c r="B924" s="7" t="s">
        <v>589</v>
      </c>
      <c r="C924" s="4">
        <v>18276026</v>
      </c>
      <c r="D924" s="4" t="s">
        <v>2307</v>
      </c>
      <c r="E924" s="4" t="s">
        <v>44</v>
      </c>
      <c r="F924" s="4" t="s">
        <v>7</v>
      </c>
      <c r="G924" s="4">
        <v>3</v>
      </c>
      <c r="H924" s="5">
        <v>22480.86</v>
      </c>
      <c r="I924" s="5">
        <f t="shared" si="320"/>
        <v>22480.86</v>
      </c>
      <c r="J924" s="3">
        <v>-3528.63</v>
      </c>
      <c r="K924" s="6">
        <f t="shared" si="318"/>
        <v>18952.23</v>
      </c>
      <c r="L924" s="6">
        <f t="shared" si="319"/>
        <v>18952.23</v>
      </c>
    </row>
    <row r="925" spans="1:12" x14ac:dyDescent="0.2">
      <c r="A925" s="4" t="s">
        <v>148</v>
      </c>
      <c r="B925" s="7" t="s">
        <v>587</v>
      </c>
      <c r="C925" s="4">
        <v>18276026</v>
      </c>
      <c r="D925" s="4" t="s">
        <v>2307</v>
      </c>
      <c r="E925" s="4" t="s">
        <v>44</v>
      </c>
      <c r="F925" s="4" t="s">
        <v>7</v>
      </c>
      <c r="G925" s="4">
        <v>3</v>
      </c>
      <c r="H925" s="5">
        <v>0</v>
      </c>
      <c r="I925" s="5">
        <f t="shared" si="320"/>
        <v>0</v>
      </c>
      <c r="J925" s="3">
        <v>-12260.904</v>
      </c>
      <c r="K925" s="6">
        <f t="shared" si="318"/>
        <v>-12260.904</v>
      </c>
      <c r="L925" s="6">
        <f t="shared" si="319"/>
        <v>-12260.904</v>
      </c>
    </row>
    <row r="926" spans="1:12" x14ac:dyDescent="0.2">
      <c r="A926" s="4" t="s">
        <v>148</v>
      </c>
      <c r="B926" s="7" t="s">
        <v>590</v>
      </c>
      <c r="C926" s="4">
        <v>5981112</v>
      </c>
      <c r="D926" s="4" t="s">
        <v>2308</v>
      </c>
      <c r="E926" s="4" t="s">
        <v>44</v>
      </c>
      <c r="F926" s="4" t="s">
        <v>7</v>
      </c>
      <c r="G926" s="4">
        <v>3</v>
      </c>
      <c r="H926" s="5">
        <v>0</v>
      </c>
      <c r="I926" s="5">
        <f t="shared" si="320"/>
        <v>0</v>
      </c>
      <c r="J926" s="3">
        <v>-18753.059000000001</v>
      </c>
      <c r="K926" s="6">
        <f t="shared" si="318"/>
        <v>-18753.059000000001</v>
      </c>
      <c r="L926" s="6">
        <f t="shared" si="319"/>
        <v>-18753.059000000001</v>
      </c>
    </row>
    <row r="927" spans="1:12" x14ac:dyDescent="0.2">
      <c r="A927" s="4" t="s">
        <v>148</v>
      </c>
      <c r="B927" s="7" t="s">
        <v>592</v>
      </c>
      <c r="C927" s="4">
        <v>5981112</v>
      </c>
      <c r="D927" s="4" t="s">
        <v>2308</v>
      </c>
      <c r="E927" s="4" t="s">
        <v>44</v>
      </c>
      <c r="F927" s="4" t="s">
        <v>7</v>
      </c>
      <c r="G927" s="4">
        <v>3</v>
      </c>
      <c r="H927" s="5">
        <v>0</v>
      </c>
      <c r="I927" s="5">
        <f t="shared" si="320"/>
        <v>0</v>
      </c>
      <c r="J927" s="3">
        <v>-40554.614999999998</v>
      </c>
      <c r="K927" s="6">
        <f t="shared" si="318"/>
        <v>-40554.614999999998</v>
      </c>
      <c r="L927" s="6">
        <f t="shared" si="319"/>
        <v>-40554.614999999998</v>
      </c>
    </row>
    <row r="928" spans="1:12" x14ac:dyDescent="0.2">
      <c r="A928" s="4" t="s">
        <v>148</v>
      </c>
      <c r="B928" s="7" t="s">
        <v>591</v>
      </c>
      <c r="C928" s="4">
        <v>5981112</v>
      </c>
      <c r="D928" s="4" t="s">
        <v>2308</v>
      </c>
      <c r="E928" s="4" t="s">
        <v>44</v>
      </c>
      <c r="F928" s="4" t="s">
        <v>7</v>
      </c>
      <c r="G928" s="4">
        <v>3</v>
      </c>
      <c r="H928" s="5">
        <v>0</v>
      </c>
      <c r="I928" s="5">
        <f t="shared" si="320"/>
        <v>0</v>
      </c>
      <c r="J928" s="3">
        <v>-5993.6890000000003</v>
      </c>
      <c r="K928" s="6">
        <f t="shared" si="318"/>
        <v>-5993.6890000000003</v>
      </c>
      <c r="L928" s="6">
        <f t="shared" si="319"/>
        <v>-5993.6890000000003</v>
      </c>
    </row>
    <row r="929" spans="1:12" x14ac:dyDescent="0.2">
      <c r="A929" s="4" t="s">
        <v>148</v>
      </c>
      <c r="B929" s="7" t="s">
        <v>2309</v>
      </c>
      <c r="C929" s="4">
        <v>10062745</v>
      </c>
      <c r="D929" s="4" t="s">
        <v>1560</v>
      </c>
      <c r="E929" s="4" t="s">
        <v>10</v>
      </c>
      <c r="F929" s="4" t="s">
        <v>7</v>
      </c>
      <c r="G929" s="4">
        <v>1</v>
      </c>
      <c r="H929" s="5">
        <v>30.59</v>
      </c>
      <c r="J929" s="3">
        <v>0</v>
      </c>
      <c r="K929" s="6">
        <f t="shared" si="318"/>
        <v>0</v>
      </c>
      <c r="L929" s="6">
        <f t="shared" si="319"/>
        <v>30.59</v>
      </c>
    </row>
    <row r="930" spans="1:12" x14ac:dyDescent="0.2">
      <c r="A930" s="4" t="s">
        <v>148</v>
      </c>
      <c r="B930" s="7" t="s">
        <v>1100</v>
      </c>
      <c r="C930" s="4">
        <v>18724770</v>
      </c>
      <c r="D930" s="4" t="s">
        <v>2310</v>
      </c>
      <c r="E930" s="4" t="s">
        <v>17</v>
      </c>
      <c r="F930" s="4" t="s">
        <v>18</v>
      </c>
      <c r="G930" s="4">
        <v>1</v>
      </c>
      <c r="H930" s="5">
        <v>43.91</v>
      </c>
      <c r="J930" s="3">
        <v>0</v>
      </c>
      <c r="K930" s="6">
        <f t="shared" si="318"/>
        <v>0</v>
      </c>
      <c r="L930" s="6">
        <f t="shared" si="319"/>
        <v>43.91</v>
      </c>
    </row>
    <row r="931" spans="1:12" x14ac:dyDescent="0.2">
      <c r="A931" s="4" t="s">
        <v>148</v>
      </c>
      <c r="B931" s="7" t="s">
        <v>1101</v>
      </c>
      <c r="C931" s="4">
        <v>18627703</v>
      </c>
      <c r="D931" s="4" t="s">
        <v>2311</v>
      </c>
      <c r="E931" s="4" t="s">
        <v>43</v>
      </c>
      <c r="F931" s="4" t="s">
        <v>18</v>
      </c>
      <c r="G931" s="4">
        <v>1</v>
      </c>
      <c r="H931" s="5">
        <v>35.42</v>
      </c>
      <c r="J931" s="3">
        <v>0</v>
      </c>
      <c r="K931" s="6">
        <f t="shared" si="318"/>
        <v>0</v>
      </c>
      <c r="L931" s="6">
        <f t="shared" si="319"/>
        <v>35.42</v>
      </c>
    </row>
    <row r="932" spans="1:12" x14ac:dyDescent="0.2">
      <c r="A932" s="4" t="s">
        <v>148</v>
      </c>
      <c r="B932" s="7" t="s">
        <v>889</v>
      </c>
      <c r="C932" s="4">
        <v>20574592</v>
      </c>
      <c r="D932" s="4" t="s">
        <v>1564</v>
      </c>
      <c r="E932" s="4" t="s">
        <v>10</v>
      </c>
      <c r="F932" s="4" t="s">
        <v>7</v>
      </c>
      <c r="G932" s="4">
        <v>3</v>
      </c>
      <c r="H932" s="5">
        <v>0</v>
      </c>
      <c r="I932" s="5">
        <f>H932</f>
        <v>0</v>
      </c>
      <c r="J932" s="3">
        <v>-30599.835999999999</v>
      </c>
      <c r="K932" s="6">
        <f t="shared" si="318"/>
        <v>-30599.835999999999</v>
      </c>
      <c r="L932" s="6">
        <f t="shared" si="319"/>
        <v>-30599.835999999999</v>
      </c>
    </row>
    <row r="933" spans="1:12" x14ac:dyDescent="0.2">
      <c r="A933" s="4" t="s">
        <v>148</v>
      </c>
      <c r="B933" s="7" t="s">
        <v>1503</v>
      </c>
      <c r="C933" s="4">
        <v>9881743</v>
      </c>
      <c r="D933" s="4" t="s">
        <v>2312</v>
      </c>
      <c r="E933" s="4" t="s">
        <v>41</v>
      </c>
      <c r="F933" s="4" t="s">
        <v>35</v>
      </c>
      <c r="G933" s="4">
        <v>1</v>
      </c>
      <c r="H933" s="5">
        <v>12.11</v>
      </c>
      <c r="J933" s="3">
        <v>0</v>
      </c>
      <c r="K933" s="6">
        <f t="shared" si="318"/>
        <v>0</v>
      </c>
      <c r="L933" s="6">
        <f t="shared" si="319"/>
        <v>12.11</v>
      </c>
    </row>
    <row r="934" spans="1:12" x14ac:dyDescent="0.2">
      <c r="A934" s="4" t="s">
        <v>148</v>
      </c>
      <c r="B934" s="7" t="s">
        <v>1464</v>
      </c>
      <c r="C934" s="4">
        <v>26561529</v>
      </c>
      <c r="D934" s="4" t="s">
        <v>2313</v>
      </c>
      <c r="E934" s="4" t="s">
        <v>34</v>
      </c>
      <c r="F934" s="4" t="s">
        <v>35</v>
      </c>
      <c r="G934" s="4">
        <v>1</v>
      </c>
      <c r="H934" s="5">
        <v>32.28</v>
      </c>
      <c r="J934" s="3">
        <v>0</v>
      </c>
      <c r="K934" s="6">
        <f t="shared" si="318"/>
        <v>0</v>
      </c>
      <c r="L934" s="6">
        <f t="shared" si="319"/>
        <v>32.28</v>
      </c>
    </row>
    <row r="935" spans="1:12" x14ac:dyDescent="0.2">
      <c r="A935" s="4" t="s">
        <v>148</v>
      </c>
      <c r="B935" s="7" t="s">
        <v>2314</v>
      </c>
      <c r="C935" s="4">
        <v>15511079</v>
      </c>
      <c r="D935" s="4" t="s">
        <v>2315</v>
      </c>
      <c r="E935" s="4" t="s">
        <v>29</v>
      </c>
      <c r="F935" s="4" t="s">
        <v>14</v>
      </c>
      <c r="G935" s="4">
        <v>1</v>
      </c>
      <c r="H935" s="5">
        <v>56.73</v>
      </c>
      <c r="J935" s="3">
        <v>0</v>
      </c>
      <c r="K935" s="6">
        <f t="shared" si="318"/>
        <v>0</v>
      </c>
      <c r="L935" s="6">
        <f t="shared" si="319"/>
        <v>56.73</v>
      </c>
    </row>
    <row r="936" spans="1:12" x14ac:dyDescent="0.2">
      <c r="A936" s="4" t="s">
        <v>148</v>
      </c>
      <c r="B936" s="7" t="s">
        <v>2316</v>
      </c>
      <c r="C936" s="4">
        <v>26940323</v>
      </c>
      <c r="D936" s="4" t="s">
        <v>2317</v>
      </c>
      <c r="E936" s="4" t="s">
        <v>6</v>
      </c>
      <c r="F936" s="4" t="s">
        <v>7</v>
      </c>
      <c r="G936" s="4">
        <v>1</v>
      </c>
      <c r="H936" s="5">
        <v>20.34</v>
      </c>
      <c r="J936" s="3">
        <v>0</v>
      </c>
      <c r="K936" s="6">
        <f t="shared" si="318"/>
        <v>0</v>
      </c>
      <c r="L936" s="6">
        <f t="shared" si="319"/>
        <v>20.34</v>
      </c>
    </row>
    <row r="937" spans="1:12" x14ac:dyDescent="0.2">
      <c r="A937" s="4" t="s">
        <v>148</v>
      </c>
      <c r="B937" s="7" t="s">
        <v>593</v>
      </c>
      <c r="C937" s="4">
        <v>16945240</v>
      </c>
      <c r="D937" s="4" t="s">
        <v>2318</v>
      </c>
      <c r="E937" s="4" t="s">
        <v>37</v>
      </c>
      <c r="F937" s="4" t="s">
        <v>9</v>
      </c>
      <c r="G937" s="4">
        <v>1</v>
      </c>
      <c r="H937" s="5">
        <v>-140.47</v>
      </c>
      <c r="J937" s="3">
        <v>0</v>
      </c>
      <c r="K937" s="6">
        <f t="shared" si="318"/>
        <v>0</v>
      </c>
      <c r="L937" s="6">
        <f t="shared" si="319"/>
        <v>-140.47</v>
      </c>
    </row>
    <row r="938" spans="1:12" x14ac:dyDescent="0.2">
      <c r="A938" s="4" t="s">
        <v>148</v>
      </c>
      <c r="B938" s="7" t="s">
        <v>2883</v>
      </c>
      <c r="C938" s="4">
        <v>22293853</v>
      </c>
      <c r="D938" s="4" t="s">
        <v>2884</v>
      </c>
      <c r="E938" s="4" t="s">
        <v>24</v>
      </c>
      <c r="F938" s="4" t="s">
        <v>9</v>
      </c>
      <c r="G938" s="4">
        <v>1</v>
      </c>
      <c r="H938" s="5">
        <v>35.83</v>
      </c>
      <c r="J938" s="3">
        <v>0</v>
      </c>
      <c r="K938" s="6">
        <f t="shared" si="318"/>
        <v>0</v>
      </c>
      <c r="L938" s="6">
        <f t="shared" si="319"/>
        <v>35.83</v>
      </c>
    </row>
    <row r="939" spans="1:12" x14ac:dyDescent="0.2">
      <c r="A939" s="4" t="s">
        <v>148</v>
      </c>
      <c r="B939" s="7" t="s">
        <v>2951</v>
      </c>
      <c r="C939" s="4">
        <v>10269187</v>
      </c>
      <c r="D939" s="4" t="s">
        <v>2950</v>
      </c>
      <c r="E939" s="4" t="s">
        <v>34</v>
      </c>
      <c r="F939" s="4" t="s">
        <v>35</v>
      </c>
      <c r="G939" s="4">
        <v>1</v>
      </c>
      <c r="H939" s="5">
        <v>37.049999999999997</v>
      </c>
      <c r="J939" s="3">
        <v>0</v>
      </c>
      <c r="K939" s="6">
        <f t="shared" si="318"/>
        <v>0</v>
      </c>
      <c r="L939" s="6">
        <f t="shared" si="319"/>
        <v>37.049999999999997</v>
      </c>
    </row>
    <row r="940" spans="1:12" x14ac:dyDescent="0.2">
      <c r="A940" s="4" t="s">
        <v>148</v>
      </c>
      <c r="B940" s="7" t="s">
        <v>2949</v>
      </c>
      <c r="C940" s="4">
        <v>10269187</v>
      </c>
      <c r="D940" s="4" t="s">
        <v>2950</v>
      </c>
      <c r="E940" s="4" t="s">
        <v>34</v>
      </c>
      <c r="F940" s="4" t="s">
        <v>35</v>
      </c>
      <c r="G940" s="4">
        <v>1</v>
      </c>
      <c r="H940" s="5">
        <v>37.049999999999997</v>
      </c>
      <c r="J940" s="3">
        <v>0</v>
      </c>
      <c r="K940" s="6">
        <f t="shared" si="318"/>
        <v>0</v>
      </c>
      <c r="L940" s="6">
        <f t="shared" si="319"/>
        <v>37.049999999999997</v>
      </c>
    </row>
    <row r="941" spans="1:12" x14ac:dyDescent="0.2">
      <c r="A941" s="4" t="s">
        <v>148</v>
      </c>
      <c r="B941" s="7" t="s">
        <v>1102</v>
      </c>
      <c r="C941" s="4">
        <v>22176871</v>
      </c>
      <c r="D941" s="4" t="s">
        <v>2319</v>
      </c>
      <c r="E941" s="4" t="s">
        <v>33</v>
      </c>
      <c r="F941" s="4" t="s">
        <v>12</v>
      </c>
      <c r="G941" s="4">
        <v>2</v>
      </c>
      <c r="H941" s="5">
        <v>76.150000000000006</v>
      </c>
      <c r="J941" s="3">
        <v>0</v>
      </c>
      <c r="K941" s="6">
        <f t="shared" si="318"/>
        <v>0</v>
      </c>
      <c r="L941" s="6">
        <f t="shared" si="319"/>
        <v>76.150000000000006</v>
      </c>
    </row>
    <row r="942" spans="1:12" x14ac:dyDescent="0.2">
      <c r="A942" s="4" t="s">
        <v>148</v>
      </c>
      <c r="B942" s="7" t="s">
        <v>1103</v>
      </c>
      <c r="C942" s="4">
        <v>15481643</v>
      </c>
      <c r="D942" s="4" t="s">
        <v>2320</v>
      </c>
      <c r="E942" s="4" t="s">
        <v>36</v>
      </c>
      <c r="F942" s="4" t="s">
        <v>16</v>
      </c>
      <c r="G942" s="4">
        <v>1</v>
      </c>
      <c r="H942" s="5">
        <v>13.16</v>
      </c>
      <c r="J942" s="3">
        <v>0</v>
      </c>
      <c r="K942" s="6">
        <f t="shared" si="318"/>
        <v>0</v>
      </c>
      <c r="L942" s="6">
        <f t="shared" si="319"/>
        <v>13.16</v>
      </c>
    </row>
    <row r="943" spans="1:12" x14ac:dyDescent="0.2">
      <c r="A943" s="4" t="s">
        <v>148</v>
      </c>
      <c r="B943" s="7" t="s">
        <v>1425</v>
      </c>
      <c r="C943" s="4">
        <v>22372421</v>
      </c>
      <c r="D943" s="4" t="s">
        <v>1574</v>
      </c>
      <c r="E943" s="4" t="s">
        <v>6</v>
      </c>
      <c r="F943" s="4" t="s">
        <v>7</v>
      </c>
      <c r="G943" s="4">
        <v>1</v>
      </c>
      <c r="H943" s="5">
        <v>39.78</v>
      </c>
      <c r="J943" s="3">
        <v>0</v>
      </c>
      <c r="K943" s="6">
        <f t="shared" si="318"/>
        <v>0</v>
      </c>
      <c r="L943" s="6">
        <f t="shared" si="319"/>
        <v>39.78</v>
      </c>
    </row>
    <row r="944" spans="1:12" x14ac:dyDescent="0.2">
      <c r="A944" s="4" t="s">
        <v>148</v>
      </c>
      <c r="B944" s="7" t="s">
        <v>1472</v>
      </c>
      <c r="C944" s="4">
        <v>4843716</v>
      </c>
      <c r="D944" s="4" t="s">
        <v>1575</v>
      </c>
      <c r="E944" s="4" t="s">
        <v>6</v>
      </c>
      <c r="F944" s="4" t="s">
        <v>7</v>
      </c>
      <c r="G944" s="4">
        <v>2</v>
      </c>
      <c r="H944" s="5">
        <v>39.78</v>
      </c>
      <c r="J944" s="3">
        <v>0</v>
      </c>
      <c r="K944" s="6">
        <f t="shared" si="318"/>
        <v>0</v>
      </c>
      <c r="L944" s="6">
        <f t="shared" si="319"/>
        <v>39.78</v>
      </c>
    </row>
    <row r="945" spans="1:12" x14ac:dyDescent="0.2">
      <c r="A945" s="4" t="s">
        <v>148</v>
      </c>
      <c r="B945" s="7" t="s">
        <v>2322</v>
      </c>
      <c r="C945" s="4">
        <v>13255771</v>
      </c>
      <c r="D945" s="4" t="s">
        <v>2321</v>
      </c>
      <c r="E945" s="4" t="s">
        <v>13</v>
      </c>
      <c r="F945" s="4" t="s">
        <v>14</v>
      </c>
      <c r="G945" s="4">
        <v>1</v>
      </c>
      <c r="H945" s="5">
        <v>56.73</v>
      </c>
      <c r="J945" s="3">
        <v>0</v>
      </c>
      <c r="K945" s="6">
        <f t="shared" si="318"/>
        <v>0</v>
      </c>
      <c r="L945" s="6">
        <f t="shared" si="319"/>
        <v>56.73</v>
      </c>
    </row>
    <row r="946" spans="1:12" x14ac:dyDescent="0.2">
      <c r="A946" s="4" t="s">
        <v>148</v>
      </c>
      <c r="B946" s="7" t="s">
        <v>1105</v>
      </c>
      <c r="C946" s="4">
        <v>16980959</v>
      </c>
      <c r="D946" s="4" t="s">
        <v>2323</v>
      </c>
      <c r="E946" s="4" t="s">
        <v>40</v>
      </c>
      <c r="F946" s="4" t="s">
        <v>14</v>
      </c>
      <c r="G946" s="4">
        <v>1</v>
      </c>
      <c r="H946" s="5">
        <v>25.49</v>
      </c>
      <c r="J946" s="3">
        <v>0</v>
      </c>
      <c r="K946" s="6">
        <f t="shared" si="318"/>
        <v>0</v>
      </c>
      <c r="L946" s="6">
        <f t="shared" si="319"/>
        <v>25.49</v>
      </c>
    </row>
    <row r="947" spans="1:12" x14ac:dyDescent="0.2">
      <c r="A947" s="4" t="s">
        <v>148</v>
      </c>
      <c r="B947" s="7" t="s">
        <v>2885</v>
      </c>
      <c r="C947" s="4">
        <v>22996604</v>
      </c>
      <c r="D947" s="4" t="s">
        <v>2886</v>
      </c>
      <c r="E947" s="4" t="s">
        <v>17</v>
      </c>
      <c r="F947" s="4" t="s">
        <v>18</v>
      </c>
      <c r="G947" s="4">
        <v>1</v>
      </c>
      <c r="H947" s="5">
        <v>16.66</v>
      </c>
      <c r="J947" s="3">
        <v>0</v>
      </c>
      <c r="K947" s="6">
        <f t="shared" si="318"/>
        <v>0</v>
      </c>
      <c r="L947" s="6">
        <f t="shared" si="319"/>
        <v>16.66</v>
      </c>
    </row>
    <row r="948" spans="1:12" x14ac:dyDescent="0.2">
      <c r="A948" s="4" t="s">
        <v>148</v>
      </c>
      <c r="B948" s="7" t="s">
        <v>970</v>
      </c>
      <c r="C948" s="4">
        <v>20243721</v>
      </c>
      <c r="D948" s="4" t="s">
        <v>2324</v>
      </c>
      <c r="E948" s="4" t="s">
        <v>27</v>
      </c>
      <c r="F948" s="4" t="s">
        <v>9</v>
      </c>
      <c r="G948" s="4">
        <v>3</v>
      </c>
      <c r="H948" s="5">
        <v>0</v>
      </c>
      <c r="I948" s="5">
        <f>H948</f>
        <v>0</v>
      </c>
      <c r="J948" s="3">
        <v>-49571.991000000002</v>
      </c>
      <c r="K948" s="6">
        <f t="shared" si="318"/>
        <v>-49571.991000000002</v>
      </c>
      <c r="L948" s="6">
        <f t="shared" si="319"/>
        <v>-49571.991000000002</v>
      </c>
    </row>
    <row r="949" spans="1:12" x14ac:dyDescent="0.2">
      <c r="A949" s="4" t="s">
        <v>148</v>
      </c>
      <c r="B949" s="7" t="s">
        <v>969</v>
      </c>
      <c r="C949" s="4">
        <v>20243721</v>
      </c>
      <c r="D949" s="4" t="s">
        <v>2324</v>
      </c>
      <c r="E949" s="4" t="s">
        <v>27</v>
      </c>
      <c r="F949" s="4" t="s">
        <v>9</v>
      </c>
      <c r="G949" s="4">
        <v>3</v>
      </c>
      <c r="H949" s="5">
        <v>0</v>
      </c>
      <c r="I949" s="5">
        <f>H949</f>
        <v>0</v>
      </c>
      <c r="J949" s="3">
        <v>-13059.731</v>
      </c>
      <c r="K949" s="6">
        <f t="shared" si="318"/>
        <v>-13059.731</v>
      </c>
      <c r="L949" s="6">
        <f t="shared" si="319"/>
        <v>-13059.731</v>
      </c>
    </row>
    <row r="950" spans="1:12" x14ac:dyDescent="0.2">
      <c r="A950" s="4" t="s">
        <v>148</v>
      </c>
      <c r="B950" s="7" t="s">
        <v>594</v>
      </c>
      <c r="C950" s="4">
        <v>783156</v>
      </c>
      <c r="D950" s="4" t="s">
        <v>2325</v>
      </c>
      <c r="E950" s="4" t="s">
        <v>15</v>
      </c>
      <c r="F950" s="4" t="s">
        <v>16</v>
      </c>
      <c r="G950" s="4">
        <v>3</v>
      </c>
      <c r="H950" s="5">
        <v>0</v>
      </c>
      <c r="I950" s="5">
        <f>H950</f>
        <v>0</v>
      </c>
      <c r="J950" s="3">
        <v>-4508.4859999999999</v>
      </c>
      <c r="K950" s="6">
        <f t="shared" ref="K950:K955" si="321">+I950+J950</f>
        <v>-4508.4859999999999</v>
      </c>
      <c r="L950" s="6">
        <f t="shared" ref="L950:L955" si="322">H950+J950</f>
        <v>-4508.4859999999999</v>
      </c>
    </row>
    <row r="951" spans="1:12" x14ac:dyDescent="0.2">
      <c r="A951" s="4" t="s">
        <v>148</v>
      </c>
      <c r="B951" s="7" t="s">
        <v>2326</v>
      </c>
      <c r="C951" s="4">
        <v>24805356</v>
      </c>
      <c r="D951" s="4" t="s">
        <v>2327</v>
      </c>
      <c r="E951" s="4" t="s">
        <v>20</v>
      </c>
      <c r="F951" s="4" t="s">
        <v>18</v>
      </c>
      <c r="G951" s="4">
        <v>1</v>
      </c>
      <c r="H951" s="5">
        <v>22.94</v>
      </c>
      <c r="J951" s="3">
        <v>0</v>
      </c>
      <c r="K951" s="6">
        <f t="shared" si="321"/>
        <v>0</v>
      </c>
      <c r="L951" s="6">
        <f t="shared" si="322"/>
        <v>22.94</v>
      </c>
    </row>
    <row r="952" spans="1:12" x14ac:dyDescent="0.2">
      <c r="A952" s="4" t="s">
        <v>148</v>
      </c>
      <c r="B952" s="7" t="s">
        <v>2328</v>
      </c>
      <c r="C952" s="4">
        <v>9784195</v>
      </c>
      <c r="D952" s="4" t="s">
        <v>2329</v>
      </c>
      <c r="E952" s="4" t="s">
        <v>10</v>
      </c>
      <c r="F952" s="4" t="s">
        <v>7</v>
      </c>
      <c r="G952" s="4">
        <v>1</v>
      </c>
      <c r="H952" s="5">
        <v>21.62</v>
      </c>
      <c r="J952" s="3">
        <v>0</v>
      </c>
      <c r="K952" s="6">
        <f t="shared" si="321"/>
        <v>0</v>
      </c>
      <c r="L952" s="6">
        <f t="shared" si="322"/>
        <v>21.62</v>
      </c>
    </row>
    <row r="953" spans="1:12" x14ac:dyDescent="0.2">
      <c r="A953" s="4" t="s">
        <v>148</v>
      </c>
      <c r="B953" s="7" t="s">
        <v>1106</v>
      </c>
      <c r="C953" s="4">
        <v>14113627</v>
      </c>
      <c r="D953" s="4" t="s">
        <v>2330</v>
      </c>
      <c r="E953" s="4" t="s">
        <v>6</v>
      </c>
      <c r="F953" s="4" t="s">
        <v>7</v>
      </c>
      <c r="G953" s="4">
        <v>1</v>
      </c>
      <c r="H953" s="5">
        <v>132.96</v>
      </c>
      <c r="J953" s="3">
        <v>0</v>
      </c>
      <c r="K953" s="6">
        <f t="shared" si="321"/>
        <v>0</v>
      </c>
      <c r="L953" s="6">
        <f t="shared" si="322"/>
        <v>132.96</v>
      </c>
    </row>
    <row r="954" spans="1:12" x14ac:dyDescent="0.2">
      <c r="A954" s="4" t="s">
        <v>148</v>
      </c>
      <c r="B954" s="7" t="s">
        <v>602</v>
      </c>
      <c r="C954" s="4">
        <v>20495442</v>
      </c>
      <c r="D954" s="4" t="s">
        <v>2331</v>
      </c>
      <c r="E954" s="4" t="s">
        <v>8</v>
      </c>
      <c r="F954" s="4" t="s">
        <v>9</v>
      </c>
      <c r="G954" s="4">
        <v>3</v>
      </c>
      <c r="H954" s="5">
        <v>0</v>
      </c>
      <c r="I954" s="5">
        <f t="shared" ref="I954:I961" si="323">H954</f>
        <v>0</v>
      </c>
      <c r="J954" s="3">
        <v>-120250.057</v>
      </c>
      <c r="K954" s="6">
        <f t="shared" si="321"/>
        <v>-120250.057</v>
      </c>
      <c r="L954" s="6">
        <f t="shared" si="322"/>
        <v>-120250.057</v>
      </c>
    </row>
    <row r="955" spans="1:12" x14ac:dyDescent="0.2">
      <c r="A955" s="4" t="s">
        <v>148</v>
      </c>
      <c r="B955" s="7" t="s">
        <v>600</v>
      </c>
      <c r="C955" s="4">
        <v>20495442</v>
      </c>
      <c r="D955" s="4" t="s">
        <v>2331</v>
      </c>
      <c r="E955" s="4" t="s">
        <v>8</v>
      </c>
      <c r="F955" s="4" t="s">
        <v>9</v>
      </c>
      <c r="G955" s="4">
        <v>3</v>
      </c>
      <c r="H955" s="5">
        <v>0</v>
      </c>
      <c r="I955" s="5">
        <f t="shared" si="323"/>
        <v>0</v>
      </c>
      <c r="J955" s="3">
        <v>-329609.37199999997</v>
      </c>
      <c r="K955" s="6">
        <f t="shared" si="321"/>
        <v>-329609.37199999997</v>
      </c>
      <c r="L955" s="6">
        <f t="shared" si="322"/>
        <v>-329609.37199999997</v>
      </c>
    </row>
    <row r="956" spans="1:12" x14ac:dyDescent="0.2">
      <c r="A956" s="4" t="s">
        <v>148</v>
      </c>
      <c r="B956" s="7" t="s">
        <v>597</v>
      </c>
      <c r="C956" s="4">
        <v>20495442</v>
      </c>
      <c r="D956" s="4" t="s">
        <v>2331</v>
      </c>
      <c r="E956" s="4" t="s">
        <v>8</v>
      </c>
      <c r="F956" s="4" t="s">
        <v>9</v>
      </c>
      <c r="G956" s="4">
        <v>3</v>
      </c>
      <c r="H956" s="5">
        <v>0</v>
      </c>
      <c r="I956" s="5">
        <f t="shared" si="323"/>
        <v>0</v>
      </c>
      <c r="J956" s="3">
        <v>-695331.00100000005</v>
      </c>
      <c r="K956" s="6">
        <f t="shared" ref="K956:K961" si="324">+I956+J956</f>
        <v>-695331.00100000005</v>
      </c>
      <c r="L956" s="6">
        <f t="shared" ref="L956:L961" si="325">H956+J956</f>
        <v>-695331.00100000005</v>
      </c>
    </row>
    <row r="957" spans="1:12" x14ac:dyDescent="0.2">
      <c r="A957" s="4" t="s">
        <v>148</v>
      </c>
      <c r="B957" s="7" t="s">
        <v>596</v>
      </c>
      <c r="C957" s="4">
        <v>20495442</v>
      </c>
      <c r="D957" s="4" t="s">
        <v>2331</v>
      </c>
      <c r="E957" s="4" t="s">
        <v>8</v>
      </c>
      <c r="F957" s="4" t="s">
        <v>9</v>
      </c>
      <c r="G957" s="4">
        <v>3</v>
      </c>
      <c r="H957" s="5">
        <v>0</v>
      </c>
      <c r="I957" s="5">
        <f t="shared" si="323"/>
        <v>0</v>
      </c>
      <c r="J957" s="3">
        <v>-124681.413</v>
      </c>
      <c r="K957" s="6">
        <f t="shared" si="324"/>
        <v>-124681.413</v>
      </c>
      <c r="L957" s="6">
        <f t="shared" si="325"/>
        <v>-124681.413</v>
      </c>
    </row>
    <row r="958" spans="1:12" x14ac:dyDescent="0.2">
      <c r="A958" s="4" t="s">
        <v>148</v>
      </c>
      <c r="B958" s="7" t="s">
        <v>599</v>
      </c>
      <c r="C958" s="4">
        <v>20495442</v>
      </c>
      <c r="D958" s="4" t="s">
        <v>2331</v>
      </c>
      <c r="E958" s="4" t="s">
        <v>8</v>
      </c>
      <c r="F958" s="4" t="s">
        <v>9</v>
      </c>
      <c r="G958" s="4">
        <v>3</v>
      </c>
      <c r="H958" s="5">
        <v>0</v>
      </c>
      <c r="I958" s="5">
        <f t="shared" si="323"/>
        <v>0</v>
      </c>
      <c r="J958" s="3">
        <v>-361849.60399999999</v>
      </c>
      <c r="K958" s="6">
        <f t="shared" si="324"/>
        <v>-361849.60399999999</v>
      </c>
      <c r="L958" s="6">
        <f t="shared" si="325"/>
        <v>-361849.60399999999</v>
      </c>
    </row>
    <row r="959" spans="1:12" x14ac:dyDescent="0.2">
      <c r="A959" s="4" t="s">
        <v>148</v>
      </c>
      <c r="B959" s="7" t="s">
        <v>595</v>
      </c>
      <c r="C959" s="4">
        <v>20495442</v>
      </c>
      <c r="D959" s="4" t="s">
        <v>2331</v>
      </c>
      <c r="E959" s="4" t="s">
        <v>8</v>
      </c>
      <c r="F959" s="4" t="s">
        <v>9</v>
      </c>
      <c r="G959" s="4">
        <v>3</v>
      </c>
      <c r="H959" s="5">
        <v>0</v>
      </c>
      <c r="I959" s="5">
        <f t="shared" si="323"/>
        <v>0</v>
      </c>
      <c r="J959" s="3">
        <v>-131033.769</v>
      </c>
      <c r="K959" s="6">
        <f t="shared" si="324"/>
        <v>-131033.769</v>
      </c>
      <c r="L959" s="6">
        <f t="shared" si="325"/>
        <v>-131033.769</v>
      </c>
    </row>
    <row r="960" spans="1:12" x14ac:dyDescent="0.2">
      <c r="A960" s="4" t="s">
        <v>148</v>
      </c>
      <c r="B960" s="7" t="s">
        <v>598</v>
      </c>
      <c r="C960" s="4">
        <v>20495442</v>
      </c>
      <c r="D960" s="4" t="s">
        <v>2331</v>
      </c>
      <c r="E960" s="4" t="s">
        <v>8</v>
      </c>
      <c r="F960" s="4" t="s">
        <v>9</v>
      </c>
      <c r="G960" s="4">
        <v>3</v>
      </c>
      <c r="H960" s="5">
        <v>0</v>
      </c>
      <c r="I960" s="5">
        <f t="shared" si="323"/>
        <v>0</v>
      </c>
      <c r="J960" s="3">
        <v>-115871.958</v>
      </c>
      <c r="K960" s="6">
        <f t="shared" si="324"/>
        <v>-115871.958</v>
      </c>
      <c r="L960" s="6">
        <f t="shared" si="325"/>
        <v>-115871.958</v>
      </c>
    </row>
    <row r="961" spans="1:12" x14ac:dyDescent="0.2">
      <c r="A961" s="4" t="s">
        <v>148</v>
      </c>
      <c r="B961" s="7" t="s">
        <v>601</v>
      </c>
      <c r="C961" s="4">
        <v>20495442</v>
      </c>
      <c r="D961" s="4" t="s">
        <v>2331</v>
      </c>
      <c r="E961" s="4" t="s">
        <v>8</v>
      </c>
      <c r="F961" s="4" t="s">
        <v>9</v>
      </c>
      <c r="G961" s="4">
        <v>3</v>
      </c>
      <c r="H961" s="5">
        <v>0</v>
      </c>
      <c r="I961" s="5">
        <f t="shared" si="323"/>
        <v>0</v>
      </c>
      <c r="J961" s="3">
        <v>-64291.114000000001</v>
      </c>
      <c r="K961" s="6">
        <f t="shared" si="324"/>
        <v>-64291.114000000001</v>
      </c>
      <c r="L961" s="6">
        <f t="shared" si="325"/>
        <v>-64291.114000000001</v>
      </c>
    </row>
    <row r="962" spans="1:12" x14ac:dyDescent="0.2">
      <c r="A962" s="4" t="s">
        <v>148</v>
      </c>
      <c r="B962" s="7" t="s">
        <v>603</v>
      </c>
      <c r="C962" s="4">
        <v>14423158</v>
      </c>
      <c r="D962" s="4" t="s">
        <v>2332</v>
      </c>
      <c r="E962" s="4" t="s">
        <v>39</v>
      </c>
      <c r="F962" s="4" t="s">
        <v>14</v>
      </c>
      <c r="G962" s="4">
        <v>3</v>
      </c>
      <c r="H962" s="5">
        <v>0</v>
      </c>
      <c r="I962" s="5">
        <f>H962</f>
        <v>0</v>
      </c>
      <c r="J962" s="3">
        <v>-159865.495</v>
      </c>
      <c r="K962" s="6">
        <f t="shared" ref="K962:K970" si="326">+I962+J962</f>
        <v>-159865.495</v>
      </c>
      <c r="L962" s="6">
        <f t="shared" ref="L962:L970" si="327">H962+J962</f>
        <v>-159865.495</v>
      </c>
    </row>
    <row r="963" spans="1:12" x14ac:dyDescent="0.2">
      <c r="A963" s="4" t="s">
        <v>148</v>
      </c>
      <c r="B963" s="7" t="s">
        <v>604</v>
      </c>
      <c r="C963" s="4">
        <v>25422784</v>
      </c>
      <c r="D963" s="4" t="s">
        <v>2333</v>
      </c>
      <c r="E963" s="4" t="s">
        <v>76</v>
      </c>
      <c r="F963" s="4" t="s">
        <v>35</v>
      </c>
      <c r="G963" s="4">
        <v>2</v>
      </c>
      <c r="H963" s="5">
        <v>670.75</v>
      </c>
      <c r="J963" s="3">
        <v>0</v>
      </c>
      <c r="K963" s="6">
        <f t="shared" si="326"/>
        <v>0</v>
      </c>
      <c r="L963" s="6">
        <f t="shared" si="327"/>
        <v>670.75</v>
      </c>
    </row>
    <row r="964" spans="1:12" x14ac:dyDescent="0.2">
      <c r="A964" s="4" t="s">
        <v>148</v>
      </c>
      <c r="B964" s="7" t="s">
        <v>1108</v>
      </c>
      <c r="C964" s="4">
        <v>9536222</v>
      </c>
      <c r="D964" s="4" t="s">
        <v>1590</v>
      </c>
      <c r="E964" s="4" t="s">
        <v>76</v>
      </c>
      <c r="F964" s="4" t="s">
        <v>35</v>
      </c>
      <c r="G964" s="4">
        <v>1</v>
      </c>
      <c r="H964" s="5">
        <v>11.56</v>
      </c>
      <c r="J964" s="3">
        <v>0</v>
      </c>
      <c r="K964" s="6">
        <f t="shared" si="326"/>
        <v>0</v>
      </c>
      <c r="L964" s="6">
        <f t="shared" si="327"/>
        <v>11.56</v>
      </c>
    </row>
    <row r="965" spans="1:12" x14ac:dyDescent="0.2">
      <c r="A965" s="4" t="s">
        <v>148</v>
      </c>
      <c r="B965" s="7" t="s">
        <v>1107</v>
      </c>
      <c r="C965" s="4">
        <v>9536222</v>
      </c>
      <c r="D965" s="4" t="s">
        <v>1590</v>
      </c>
      <c r="E965" s="4" t="s">
        <v>76</v>
      </c>
      <c r="F965" s="4" t="s">
        <v>35</v>
      </c>
      <c r="G965" s="4">
        <v>1</v>
      </c>
      <c r="H965" s="5">
        <v>11.56</v>
      </c>
      <c r="J965" s="3">
        <v>0</v>
      </c>
      <c r="K965" s="6">
        <f t="shared" si="326"/>
        <v>0</v>
      </c>
      <c r="L965" s="6">
        <f t="shared" si="327"/>
        <v>11.56</v>
      </c>
    </row>
    <row r="966" spans="1:12" x14ac:dyDescent="0.2">
      <c r="A966" s="4" t="s">
        <v>148</v>
      </c>
      <c r="B966" s="7" t="s">
        <v>605</v>
      </c>
      <c r="C966" s="4">
        <v>25119241</v>
      </c>
      <c r="D966" s="4" t="s">
        <v>2334</v>
      </c>
      <c r="E966" s="4" t="s">
        <v>36</v>
      </c>
      <c r="F966" s="4" t="s">
        <v>16</v>
      </c>
      <c r="G966" s="4">
        <v>2</v>
      </c>
      <c r="H966" s="5">
        <v>-1560.95</v>
      </c>
      <c r="J966" s="3">
        <v>0</v>
      </c>
      <c r="K966" s="6">
        <f t="shared" si="326"/>
        <v>0</v>
      </c>
      <c r="L966" s="6">
        <f t="shared" si="327"/>
        <v>-1560.95</v>
      </c>
    </row>
    <row r="967" spans="1:12" x14ac:dyDescent="0.2">
      <c r="A967" s="4" t="s">
        <v>148</v>
      </c>
      <c r="B967" s="7" t="s">
        <v>1487</v>
      </c>
      <c r="C967" s="4">
        <v>6860325</v>
      </c>
      <c r="D967" s="4" t="s">
        <v>1593</v>
      </c>
      <c r="E967" s="4" t="s">
        <v>42</v>
      </c>
      <c r="F967" s="4" t="s">
        <v>7</v>
      </c>
      <c r="G967" s="4">
        <v>1</v>
      </c>
      <c r="H967" s="5">
        <v>27.62</v>
      </c>
      <c r="J967" s="3">
        <v>0</v>
      </c>
      <c r="K967" s="6">
        <f t="shared" si="326"/>
        <v>0</v>
      </c>
      <c r="L967" s="6">
        <f t="shared" si="327"/>
        <v>27.62</v>
      </c>
    </row>
    <row r="968" spans="1:12" x14ac:dyDescent="0.2">
      <c r="A968" s="4" t="s">
        <v>148</v>
      </c>
      <c r="B968" s="7" t="s">
        <v>1435</v>
      </c>
      <c r="C968" s="4">
        <v>23275454</v>
      </c>
      <c r="D968" s="4" t="s">
        <v>2335</v>
      </c>
      <c r="E968" s="4" t="s">
        <v>76</v>
      </c>
      <c r="F968" s="4" t="s">
        <v>35</v>
      </c>
      <c r="G968" s="4">
        <v>1</v>
      </c>
      <c r="H968" s="5">
        <v>20.79</v>
      </c>
      <c r="J968" s="3">
        <v>0</v>
      </c>
      <c r="K968" s="6">
        <f t="shared" si="326"/>
        <v>0</v>
      </c>
      <c r="L968" s="6">
        <f t="shared" si="327"/>
        <v>20.79</v>
      </c>
    </row>
    <row r="969" spans="1:12" x14ac:dyDescent="0.2">
      <c r="A969" s="4" t="s">
        <v>148</v>
      </c>
      <c r="B969" s="7" t="s">
        <v>1434</v>
      </c>
      <c r="C969" s="4">
        <v>23275454</v>
      </c>
      <c r="D969" s="4" t="s">
        <v>2335</v>
      </c>
      <c r="E969" s="4" t="s">
        <v>76</v>
      </c>
      <c r="F969" s="4" t="s">
        <v>35</v>
      </c>
      <c r="G969" s="4">
        <v>1</v>
      </c>
      <c r="H969" s="5">
        <v>20.79</v>
      </c>
      <c r="J969" s="3">
        <v>0</v>
      </c>
      <c r="K969" s="6">
        <f t="shared" si="326"/>
        <v>0</v>
      </c>
      <c r="L969" s="6">
        <f t="shared" si="327"/>
        <v>20.79</v>
      </c>
    </row>
    <row r="970" spans="1:12" x14ac:dyDescent="0.2">
      <c r="A970" s="4" t="s">
        <v>148</v>
      </c>
      <c r="B970" s="7" t="s">
        <v>606</v>
      </c>
      <c r="C970" s="4">
        <v>21458678</v>
      </c>
      <c r="D970" s="4" t="s">
        <v>2336</v>
      </c>
      <c r="E970" s="4" t="s">
        <v>39</v>
      </c>
      <c r="F970" s="4" t="s">
        <v>14</v>
      </c>
      <c r="G970" s="4">
        <v>3</v>
      </c>
      <c r="H970" s="5">
        <v>0</v>
      </c>
      <c r="I970" s="5">
        <f t="shared" ref="I970:I977" si="328">H970</f>
        <v>0</v>
      </c>
      <c r="J970" s="3">
        <v>-88923.168999999994</v>
      </c>
      <c r="K970" s="6">
        <f t="shared" si="326"/>
        <v>-88923.168999999994</v>
      </c>
      <c r="L970" s="6">
        <f t="shared" si="327"/>
        <v>-88923.168999999994</v>
      </c>
    </row>
    <row r="971" spans="1:12" x14ac:dyDescent="0.2">
      <c r="A971" s="4" t="s">
        <v>148</v>
      </c>
      <c r="B971" s="7" t="s">
        <v>608</v>
      </c>
      <c r="C971" s="4">
        <v>15501887</v>
      </c>
      <c r="D971" s="4" t="s">
        <v>1595</v>
      </c>
      <c r="E971" s="4" t="s">
        <v>39</v>
      </c>
      <c r="F971" s="4" t="s">
        <v>14</v>
      </c>
      <c r="G971" s="4">
        <v>3</v>
      </c>
      <c r="H971" s="5">
        <v>0</v>
      </c>
      <c r="I971" s="5">
        <f t="shared" si="328"/>
        <v>0</v>
      </c>
      <c r="J971" s="3">
        <v>-481302.66399999999</v>
      </c>
      <c r="K971" s="6">
        <f t="shared" ref="K971:K981" si="329">+I971+J971</f>
        <v>-481302.66399999999</v>
      </c>
      <c r="L971" s="6">
        <f t="shared" ref="L971:L981" si="330">H971+J971</f>
        <v>-481302.66399999999</v>
      </c>
    </row>
    <row r="972" spans="1:12" x14ac:dyDescent="0.2">
      <c r="A972" s="4" t="s">
        <v>148</v>
      </c>
      <c r="B972" s="7" t="s">
        <v>609</v>
      </c>
      <c r="C972" s="4">
        <v>15501887</v>
      </c>
      <c r="D972" s="4" t="s">
        <v>1595</v>
      </c>
      <c r="E972" s="4" t="s">
        <v>39</v>
      </c>
      <c r="F972" s="4" t="s">
        <v>14</v>
      </c>
      <c r="G972" s="4">
        <v>3</v>
      </c>
      <c r="H972" s="5">
        <v>0</v>
      </c>
      <c r="I972" s="5">
        <f t="shared" si="328"/>
        <v>0</v>
      </c>
      <c r="J972" s="3">
        <v>-108457.08</v>
      </c>
      <c r="K972" s="6">
        <f t="shared" si="329"/>
        <v>-108457.08</v>
      </c>
      <c r="L972" s="6">
        <f t="shared" si="330"/>
        <v>-108457.08</v>
      </c>
    </row>
    <row r="973" spans="1:12" x14ac:dyDescent="0.2">
      <c r="A973" s="4" t="s">
        <v>148</v>
      </c>
      <c r="B973" s="7" t="s">
        <v>607</v>
      </c>
      <c r="C973" s="4">
        <v>15501887</v>
      </c>
      <c r="D973" s="4" t="s">
        <v>1595</v>
      </c>
      <c r="E973" s="4" t="s">
        <v>39</v>
      </c>
      <c r="F973" s="4" t="s">
        <v>14</v>
      </c>
      <c r="G973" s="4">
        <v>3</v>
      </c>
      <c r="H973" s="5">
        <v>0</v>
      </c>
      <c r="I973" s="5">
        <f t="shared" si="328"/>
        <v>0</v>
      </c>
      <c r="J973" s="3">
        <v>-137894.67600000001</v>
      </c>
      <c r="K973" s="6">
        <f t="shared" si="329"/>
        <v>-137894.67600000001</v>
      </c>
      <c r="L973" s="6">
        <f t="shared" si="330"/>
        <v>-137894.67600000001</v>
      </c>
    </row>
    <row r="974" spans="1:12" x14ac:dyDescent="0.2">
      <c r="A974" s="4" t="s">
        <v>148</v>
      </c>
      <c r="B974" s="7" t="s">
        <v>612</v>
      </c>
      <c r="C974" s="4">
        <v>7479699</v>
      </c>
      <c r="D974" s="4" t="s">
        <v>1596</v>
      </c>
      <c r="E974" s="4" t="s">
        <v>39</v>
      </c>
      <c r="F974" s="4" t="s">
        <v>14</v>
      </c>
      <c r="G974" s="4">
        <v>3</v>
      </c>
      <c r="H974" s="5">
        <v>0</v>
      </c>
      <c r="I974" s="5">
        <f t="shared" si="328"/>
        <v>0</v>
      </c>
      <c r="J974" s="3">
        <v>-75583.828999999998</v>
      </c>
      <c r="K974" s="6">
        <f t="shared" si="329"/>
        <v>-75583.828999999998</v>
      </c>
      <c r="L974" s="6">
        <f t="shared" si="330"/>
        <v>-75583.828999999998</v>
      </c>
    </row>
    <row r="975" spans="1:12" x14ac:dyDescent="0.2">
      <c r="A975" s="4" t="s">
        <v>148</v>
      </c>
      <c r="B975" s="7" t="s">
        <v>611</v>
      </c>
      <c r="C975" s="4">
        <v>7479699</v>
      </c>
      <c r="D975" s="4" t="s">
        <v>1596</v>
      </c>
      <c r="E975" s="4" t="s">
        <v>39</v>
      </c>
      <c r="F975" s="4" t="s">
        <v>14</v>
      </c>
      <c r="G975" s="4">
        <v>3</v>
      </c>
      <c r="H975" s="5">
        <v>0</v>
      </c>
      <c r="I975" s="5">
        <f t="shared" si="328"/>
        <v>0</v>
      </c>
      <c r="J975" s="3">
        <v>-79789.183999999994</v>
      </c>
      <c r="K975" s="6">
        <f t="shared" si="329"/>
        <v>-79789.183999999994</v>
      </c>
      <c r="L975" s="6">
        <f t="shared" si="330"/>
        <v>-79789.183999999994</v>
      </c>
    </row>
    <row r="976" spans="1:12" x14ac:dyDescent="0.2">
      <c r="A976" s="4" t="s">
        <v>148</v>
      </c>
      <c r="B976" s="7" t="s">
        <v>610</v>
      </c>
      <c r="C976" s="4">
        <v>7479699</v>
      </c>
      <c r="D976" s="4" t="s">
        <v>1596</v>
      </c>
      <c r="E976" s="4" t="s">
        <v>39</v>
      </c>
      <c r="F976" s="4" t="s">
        <v>14</v>
      </c>
      <c r="G976" s="4">
        <v>3</v>
      </c>
      <c r="H976" s="5">
        <v>0</v>
      </c>
      <c r="I976" s="5">
        <f t="shared" si="328"/>
        <v>0</v>
      </c>
      <c r="J976" s="3">
        <v>-79885.73</v>
      </c>
      <c r="K976" s="6">
        <f t="shared" si="329"/>
        <v>-79885.73</v>
      </c>
      <c r="L976" s="6">
        <f t="shared" si="330"/>
        <v>-79885.73</v>
      </c>
    </row>
    <row r="977" spans="1:12" x14ac:dyDescent="0.2">
      <c r="A977" s="4" t="s">
        <v>148</v>
      </c>
      <c r="B977" s="7" t="s">
        <v>613</v>
      </c>
      <c r="C977" s="4">
        <v>7479699</v>
      </c>
      <c r="D977" s="4" t="s">
        <v>1596</v>
      </c>
      <c r="E977" s="4" t="s">
        <v>39</v>
      </c>
      <c r="F977" s="4" t="s">
        <v>14</v>
      </c>
      <c r="G977" s="4">
        <v>3</v>
      </c>
      <c r="H977" s="5">
        <v>0</v>
      </c>
      <c r="I977" s="5">
        <f t="shared" si="328"/>
        <v>0</v>
      </c>
      <c r="J977" s="3">
        <v>-67613.421000000002</v>
      </c>
      <c r="K977" s="6">
        <f t="shared" si="329"/>
        <v>-67613.421000000002</v>
      </c>
      <c r="L977" s="6">
        <f t="shared" si="330"/>
        <v>-67613.421000000002</v>
      </c>
    </row>
    <row r="978" spans="1:12" x14ac:dyDescent="0.2">
      <c r="A978" s="4" t="s">
        <v>148</v>
      </c>
      <c r="B978" s="7" t="s">
        <v>1395</v>
      </c>
      <c r="C978" s="4">
        <v>18925540</v>
      </c>
      <c r="D978" s="4" t="s">
        <v>1600</v>
      </c>
      <c r="E978" s="4" t="s">
        <v>44</v>
      </c>
      <c r="F978" s="4" t="s">
        <v>7</v>
      </c>
      <c r="G978" s="4">
        <v>1</v>
      </c>
      <c r="H978" s="5">
        <v>50.86</v>
      </c>
      <c r="J978" s="3">
        <v>0</v>
      </c>
      <c r="K978" s="6">
        <f t="shared" si="329"/>
        <v>0</v>
      </c>
      <c r="L978" s="6">
        <f t="shared" si="330"/>
        <v>50.86</v>
      </c>
    </row>
    <row r="979" spans="1:12" x14ac:dyDescent="0.2">
      <c r="A979" s="4" t="s">
        <v>148</v>
      </c>
      <c r="B979" s="7" t="s">
        <v>614</v>
      </c>
      <c r="C979" s="4">
        <v>25106468</v>
      </c>
      <c r="D979" s="4" t="s">
        <v>2337</v>
      </c>
      <c r="E979" s="4" t="s">
        <v>37</v>
      </c>
      <c r="F979" s="4" t="s">
        <v>9</v>
      </c>
      <c r="G979" s="4">
        <v>2</v>
      </c>
      <c r="H979" s="5">
        <v>-114.04</v>
      </c>
      <c r="J979" s="3">
        <v>0</v>
      </c>
      <c r="K979" s="6">
        <f t="shared" si="329"/>
        <v>0</v>
      </c>
      <c r="L979" s="6">
        <f t="shared" si="330"/>
        <v>-114.04</v>
      </c>
    </row>
    <row r="980" spans="1:12" x14ac:dyDescent="0.2">
      <c r="A980" s="4" t="s">
        <v>148</v>
      </c>
      <c r="B980" s="7" t="s">
        <v>615</v>
      </c>
      <c r="C980" s="4">
        <v>25106468</v>
      </c>
      <c r="D980" s="4" t="s">
        <v>2337</v>
      </c>
      <c r="E980" s="4" t="s">
        <v>37</v>
      </c>
      <c r="F980" s="4" t="s">
        <v>9</v>
      </c>
      <c r="G980" s="4">
        <v>2</v>
      </c>
      <c r="H980" s="5">
        <v>-114.04</v>
      </c>
      <c r="J980" s="3">
        <v>0</v>
      </c>
      <c r="K980" s="6">
        <f t="shared" si="329"/>
        <v>0</v>
      </c>
      <c r="L980" s="6">
        <f t="shared" si="330"/>
        <v>-114.04</v>
      </c>
    </row>
    <row r="981" spans="1:12" x14ac:dyDescent="0.2">
      <c r="A981" s="4" t="s">
        <v>148</v>
      </c>
      <c r="B981" s="7" t="s">
        <v>616</v>
      </c>
      <c r="C981" s="4">
        <v>10007476</v>
      </c>
      <c r="D981" s="4" t="s">
        <v>2338</v>
      </c>
      <c r="E981" s="4" t="s">
        <v>33</v>
      </c>
      <c r="F981" s="4" t="s">
        <v>12</v>
      </c>
      <c r="G981" s="4">
        <v>1</v>
      </c>
      <c r="H981" s="5">
        <v>-885.12</v>
      </c>
      <c r="J981" s="3">
        <v>0</v>
      </c>
      <c r="K981" s="6">
        <f t="shared" si="329"/>
        <v>0</v>
      </c>
      <c r="L981" s="6">
        <f t="shared" si="330"/>
        <v>-885.12</v>
      </c>
    </row>
    <row r="982" spans="1:12" x14ac:dyDescent="0.2">
      <c r="A982" s="4" t="s">
        <v>148</v>
      </c>
      <c r="B982" s="7" t="s">
        <v>1104</v>
      </c>
      <c r="C982" s="4">
        <v>14111091</v>
      </c>
      <c r="D982" s="4" t="s">
        <v>1603</v>
      </c>
      <c r="E982" s="4" t="s">
        <v>42</v>
      </c>
      <c r="F982" s="4" t="s">
        <v>7</v>
      </c>
      <c r="G982" s="4">
        <v>2</v>
      </c>
      <c r="H982" s="5">
        <v>75</v>
      </c>
      <c r="J982" s="3">
        <v>0</v>
      </c>
      <c r="K982" s="6">
        <f t="shared" ref="K982:K988" si="331">+I982+J982</f>
        <v>0</v>
      </c>
      <c r="L982" s="6">
        <f t="shared" ref="L982:L988" si="332">H982+J982</f>
        <v>75</v>
      </c>
    </row>
    <row r="983" spans="1:12" x14ac:dyDescent="0.2">
      <c r="A983" s="4" t="s">
        <v>148</v>
      </c>
      <c r="B983" s="7" t="s">
        <v>617</v>
      </c>
      <c r="C983" s="4">
        <v>6209042</v>
      </c>
      <c r="D983" s="4" t="s">
        <v>2339</v>
      </c>
      <c r="E983" s="4" t="s">
        <v>23</v>
      </c>
      <c r="F983" s="4" t="s">
        <v>9</v>
      </c>
      <c r="G983" s="4">
        <v>2</v>
      </c>
      <c r="H983" s="5">
        <v>-21900.92</v>
      </c>
      <c r="J983" s="3">
        <v>0</v>
      </c>
      <c r="K983" s="6">
        <f t="shared" si="331"/>
        <v>0</v>
      </c>
      <c r="L983" s="6">
        <f t="shared" si="332"/>
        <v>-21900.92</v>
      </c>
    </row>
    <row r="984" spans="1:12" x14ac:dyDescent="0.2">
      <c r="A984" s="4" t="s">
        <v>148</v>
      </c>
      <c r="B984" s="7" t="s">
        <v>618</v>
      </c>
      <c r="C984" s="4">
        <v>6209042</v>
      </c>
      <c r="D984" s="4" t="s">
        <v>2339</v>
      </c>
      <c r="E984" s="4" t="s">
        <v>23</v>
      </c>
      <c r="F984" s="4" t="s">
        <v>9</v>
      </c>
      <c r="G984" s="4">
        <v>2</v>
      </c>
      <c r="H984" s="5">
        <v>-4266.6499999999996</v>
      </c>
      <c r="J984" s="3">
        <v>0</v>
      </c>
      <c r="K984" s="6">
        <f t="shared" si="331"/>
        <v>0</v>
      </c>
      <c r="L984" s="6">
        <f t="shared" si="332"/>
        <v>-4266.6499999999996</v>
      </c>
    </row>
    <row r="985" spans="1:12" x14ac:dyDescent="0.2">
      <c r="A985" s="4" t="s">
        <v>148</v>
      </c>
      <c r="B985" s="7" t="s">
        <v>619</v>
      </c>
      <c r="C985" s="4">
        <v>7412571</v>
      </c>
      <c r="D985" s="4" t="s">
        <v>2340</v>
      </c>
      <c r="E985" s="4" t="s">
        <v>8</v>
      </c>
      <c r="F985" s="4" t="s">
        <v>9</v>
      </c>
      <c r="G985" s="4">
        <v>1</v>
      </c>
      <c r="H985" s="5">
        <v>-4722.97</v>
      </c>
      <c r="J985" s="3">
        <v>0</v>
      </c>
      <c r="K985" s="6">
        <f t="shared" si="331"/>
        <v>0</v>
      </c>
      <c r="L985" s="6">
        <f t="shared" si="332"/>
        <v>-4722.97</v>
      </c>
    </row>
    <row r="986" spans="1:12" x14ac:dyDescent="0.2">
      <c r="A986" s="4" t="s">
        <v>148</v>
      </c>
      <c r="B986" s="7" t="s">
        <v>620</v>
      </c>
      <c r="C986" s="4">
        <v>5571811</v>
      </c>
      <c r="D986" s="4" t="s">
        <v>2341</v>
      </c>
      <c r="E986" s="4" t="s">
        <v>33</v>
      </c>
      <c r="F986" s="4" t="s">
        <v>12</v>
      </c>
      <c r="G986" s="4">
        <v>2</v>
      </c>
      <c r="H986" s="5">
        <v>106.87</v>
      </c>
      <c r="J986" s="3">
        <v>0</v>
      </c>
      <c r="K986" s="6">
        <f t="shared" si="331"/>
        <v>0</v>
      </c>
      <c r="L986" s="6">
        <f t="shared" si="332"/>
        <v>106.87</v>
      </c>
    </row>
    <row r="987" spans="1:12" x14ac:dyDescent="0.2">
      <c r="A987" s="4" t="s">
        <v>148</v>
      </c>
      <c r="B987" s="7" t="s">
        <v>621</v>
      </c>
      <c r="C987" s="4">
        <v>5571811</v>
      </c>
      <c r="D987" s="4" t="s">
        <v>2341</v>
      </c>
      <c r="E987" s="4" t="s">
        <v>33</v>
      </c>
      <c r="F987" s="4" t="s">
        <v>12</v>
      </c>
      <c r="G987" s="4">
        <v>2</v>
      </c>
      <c r="H987" s="5">
        <v>205.89</v>
      </c>
      <c r="J987" s="3">
        <v>0</v>
      </c>
      <c r="K987" s="6">
        <f t="shared" si="331"/>
        <v>0</v>
      </c>
      <c r="L987" s="6">
        <f t="shared" si="332"/>
        <v>205.89</v>
      </c>
    </row>
    <row r="988" spans="1:12" x14ac:dyDescent="0.2">
      <c r="A988" s="4" t="s">
        <v>148</v>
      </c>
      <c r="B988" s="7" t="s">
        <v>1432</v>
      </c>
      <c r="C988" s="4">
        <v>22792590</v>
      </c>
      <c r="D988" s="4" t="s">
        <v>2342</v>
      </c>
      <c r="E988" s="4" t="s">
        <v>8</v>
      </c>
      <c r="F988" s="4" t="s">
        <v>9</v>
      </c>
      <c r="G988" s="4">
        <v>1</v>
      </c>
      <c r="H988" s="5">
        <v>39.78</v>
      </c>
      <c r="J988" s="3">
        <v>0</v>
      </c>
      <c r="K988" s="6">
        <f t="shared" si="331"/>
        <v>0</v>
      </c>
      <c r="L988" s="6">
        <f t="shared" si="332"/>
        <v>39.78</v>
      </c>
    </row>
    <row r="989" spans="1:12" x14ac:dyDescent="0.2">
      <c r="A989" s="4" t="s">
        <v>148</v>
      </c>
      <c r="B989" s="7" t="s">
        <v>625</v>
      </c>
      <c r="C989" s="4">
        <v>12081755</v>
      </c>
      <c r="D989" s="4" t="s">
        <v>2343</v>
      </c>
      <c r="E989" s="4" t="s">
        <v>40</v>
      </c>
      <c r="F989" s="4" t="s">
        <v>14</v>
      </c>
      <c r="G989" s="4">
        <v>3</v>
      </c>
      <c r="H989" s="5">
        <v>0</v>
      </c>
      <c r="I989" s="5">
        <f t="shared" ref="I989:I995" si="333">H989</f>
        <v>0</v>
      </c>
      <c r="J989" s="3">
        <v>-23652.579000000002</v>
      </c>
      <c r="K989" s="6">
        <f t="shared" ref="K989:K994" si="334">+I989+J989</f>
        <v>-23652.579000000002</v>
      </c>
      <c r="L989" s="6">
        <f t="shared" ref="L989:L994" si="335">H989+J989</f>
        <v>-23652.579000000002</v>
      </c>
    </row>
    <row r="990" spans="1:12" x14ac:dyDescent="0.2">
      <c r="A990" s="4" t="s">
        <v>148</v>
      </c>
      <c r="B990" s="7" t="s">
        <v>624</v>
      </c>
      <c r="C990" s="4">
        <v>12081755</v>
      </c>
      <c r="D990" s="4" t="s">
        <v>2343</v>
      </c>
      <c r="E990" s="4" t="s">
        <v>40</v>
      </c>
      <c r="F990" s="4" t="s">
        <v>14</v>
      </c>
      <c r="G990" s="4">
        <v>3</v>
      </c>
      <c r="H990" s="5">
        <v>-1541.9</v>
      </c>
      <c r="I990" s="5">
        <f t="shared" si="333"/>
        <v>-1541.9</v>
      </c>
      <c r="J990" s="3">
        <v>-33569.966999999997</v>
      </c>
      <c r="K990" s="6">
        <f t="shared" si="334"/>
        <v>-35111.866999999998</v>
      </c>
      <c r="L990" s="6">
        <f t="shared" si="335"/>
        <v>-35111.866999999998</v>
      </c>
    </row>
    <row r="991" spans="1:12" x14ac:dyDescent="0.2">
      <c r="A991" s="4" t="s">
        <v>148</v>
      </c>
      <c r="B991" s="7" t="s">
        <v>626</v>
      </c>
      <c r="C991" s="4">
        <v>12081755</v>
      </c>
      <c r="D991" s="4" t="s">
        <v>2343</v>
      </c>
      <c r="E991" s="4" t="s">
        <v>40</v>
      </c>
      <c r="F991" s="4" t="s">
        <v>14</v>
      </c>
      <c r="G991" s="4">
        <v>3</v>
      </c>
      <c r="H991" s="5">
        <v>0</v>
      </c>
      <c r="I991" s="5">
        <f t="shared" si="333"/>
        <v>0</v>
      </c>
      <c r="J991" s="3">
        <v>-44413.499000000003</v>
      </c>
      <c r="K991" s="6">
        <f t="shared" si="334"/>
        <v>-44413.499000000003</v>
      </c>
      <c r="L991" s="6">
        <f t="shared" si="335"/>
        <v>-44413.499000000003</v>
      </c>
    </row>
    <row r="992" spans="1:12" x14ac:dyDescent="0.2">
      <c r="A992" s="4" t="s">
        <v>148</v>
      </c>
      <c r="B992" s="7" t="s">
        <v>622</v>
      </c>
      <c r="C992" s="4">
        <v>12081755</v>
      </c>
      <c r="D992" s="4" t="s">
        <v>2343</v>
      </c>
      <c r="E992" s="4" t="s">
        <v>40</v>
      </c>
      <c r="F992" s="4" t="s">
        <v>14</v>
      </c>
      <c r="G992" s="4">
        <v>3</v>
      </c>
      <c r="H992" s="5">
        <v>0</v>
      </c>
      <c r="I992" s="5">
        <f t="shared" si="333"/>
        <v>0</v>
      </c>
      <c r="J992" s="3">
        <v>-33308.300000000003</v>
      </c>
      <c r="K992" s="6">
        <f t="shared" si="334"/>
        <v>-33308.300000000003</v>
      </c>
      <c r="L992" s="6">
        <f t="shared" si="335"/>
        <v>-33308.300000000003</v>
      </c>
    </row>
    <row r="993" spans="1:12" x14ac:dyDescent="0.2">
      <c r="A993" s="4" t="s">
        <v>148</v>
      </c>
      <c r="B993" s="7" t="s">
        <v>623</v>
      </c>
      <c r="C993" s="4">
        <v>12081755</v>
      </c>
      <c r="D993" s="4" t="s">
        <v>2343</v>
      </c>
      <c r="E993" s="4" t="s">
        <v>40</v>
      </c>
      <c r="F993" s="4" t="s">
        <v>14</v>
      </c>
      <c r="G993" s="4">
        <v>3</v>
      </c>
      <c r="H993" s="5">
        <v>0</v>
      </c>
      <c r="I993" s="5">
        <f t="shared" si="333"/>
        <v>0</v>
      </c>
      <c r="J993" s="3">
        <v>-61994.345000000001</v>
      </c>
      <c r="K993" s="6">
        <f t="shared" si="334"/>
        <v>-61994.345000000001</v>
      </c>
      <c r="L993" s="6">
        <f t="shared" si="335"/>
        <v>-61994.345000000001</v>
      </c>
    </row>
    <row r="994" spans="1:12" x14ac:dyDescent="0.2">
      <c r="A994" s="4" t="s">
        <v>148</v>
      </c>
      <c r="B994" s="7" t="s">
        <v>627</v>
      </c>
      <c r="C994" s="4">
        <v>20956500</v>
      </c>
      <c r="D994" s="4" t="s">
        <v>2344</v>
      </c>
      <c r="E994" s="4" t="s">
        <v>26</v>
      </c>
      <c r="F994" s="4" t="s">
        <v>9</v>
      </c>
      <c r="G994" s="4">
        <v>3</v>
      </c>
      <c r="H994" s="5">
        <v>0</v>
      </c>
      <c r="I994" s="5">
        <f t="shared" si="333"/>
        <v>0</v>
      </c>
      <c r="J994" s="3">
        <v>-8235.6280000000006</v>
      </c>
      <c r="K994" s="6">
        <f t="shared" si="334"/>
        <v>-8235.6280000000006</v>
      </c>
      <c r="L994" s="6">
        <f t="shared" si="335"/>
        <v>-8235.6280000000006</v>
      </c>
    </row>
    <row r="995" spans="1:12" x14ac:dyDescent="0.2">
      <c r="A995" s="4" t="s">
        <v>148</v>
      </c>
      <c r="B995" s="7" t="s">
        <v>628</v>
      </c>
      <c r="C995" s="4">
        <v>18325876</v>
      </c>
      <c r="D995" s="4" t="s">
        <v>2345</v>
      </c>
      <c r="E995" s="4" t="s">
        <v>21</v>
      </c>
      <c r="F995" s="4" t="s">
        <v>22</v>
      </c>
      <c r="G995" s="4">
        <v>3</v>
      </c>
      <c r="H995" s="5">
        <v>0</v>
      </c>
      <c r="I995" s="5">
        <f t="shared" si="333"/>
        <v>0</v>
      </c>
      <c r="J995" s="3">
        <v>-24570.688999999998</v>
      </c>
      <c r="K995" s="6">
        <f t="shared" ref="K995:K1003" si="336">+I995+J995</f>
        <v>-24570.688999999998</v>
      </c>
      <c r="L995" s="6">
        <f t="shared" ref="L995:L1003" si="337">H995+J995</f>
        <v>-24570.688999999998</v>
      </c>
    </row>
    <row r="996" spans="1:12" x14ac:dyDescent="0.2">
      <c r="A996" s="4" t="s">
        <v>148</v>
      </c>
      <c r="B996" s="7" t="s">
        <v>971</v>
      </c>
      <c r="C996" s="4">
        <v>13388418</v>
      </c>
      <c r="D996" s="4" t="s">
        <v>1611</v>
      </c>
      <c r="E996" s="4" t="s">
        <v>43</v>
      </c>
      <c r="F996" s="4" t="s">
        <v>18</v>
      </c>
      <c r="G996" s="4">
        <v>1</v>
      </c>
      <c r="H996" s="5">
        <v>56.25</v>
      </c>
      <c r="J996" s="3">
        <v>0</v>
      </c>
      <c r="K996" s="6">
        <f t="shared" si="336"/>
        <v>0</v>
      </c>
      <c r="L996" s="6">
        <f t="shared" si="337"/>
        <v>56.25</v>
      </c>
    </row>
    <row r="997" spans="1:12" x14ac:dyDescent="0.2">
      <c r="A997" s="4" t="s">
        <v>148</v>
      </c>
      <c r="B997" s="7" t="s">
        <v>629</v>
      </c>
      <c r="C997" s="4">
        <v>16684671</v>
      </c>
      <c r="D997" s="4" t="s">
        <v>2346</v>
      </c>
      <c r="E997" s="4" t="s">
        <v>19</v>
      </c>
      <c r="F997" s="4" t="s">
        <v>14</v>
      </c>
      <c r="G997" s="4">
        <v>3</v>
      </c>
      <c r="H997" s="5">
        <v>0</v>
      </c>
      <c r="I997" s="5">
        <f>H997</f>
        <v>0</v>
      </c>
      <c r="J997" s="3">
        <v>-1141.32</v>
      </c>
      <c r="K997" s="6">
        <f t="shared" si="336"/>
        <v>-1141.32</v>
      </c>
      <c r="L997" s="6">
        <f t="shared" si="337"/>
        <v>-1141.32</v>
      </c>
    </row>
    <row r="998" spans="1:12" x14ac:dyDescent="0.2">
      <c r="A998" s="4" t="s">
        <v>148</v>
      </c>
      <c r="B998" s="7" t="s">
        <v>1451</v>
      </c>
      <c r="C998" s="4">
        <v>25209693</v>
      </c>
      <c r="D998" s="4" t="s">
        <v>1617</v>
      </c>
      <c r="E998" s="4" t="s">
        <v>11</v>
      </c>
      <c r="F998" s="4" t="s">
        <v>12</v>
      </c>
      <c r="G998" s="4">
        <v>2</v>
      </c>
      <c r="H998" s="5">
        <v>50.86</v>
      </c>
      <c r="J998" s="3">
        <v>0</v>
      </c>
      <c r="K998" s="6">
        <f t="shared" si="336"/>
        <v>0</v>
      </c>
      <c r="L998" s="6">
        <f t="shared" si="337"/>
        <v>50.86</v>
      </c>
    </row>
    <row r="999" spans="1:12" x14ac:dyDescent="0.2">
      <c r="A999" s="4" t="s">
        <v>148</v>
      </c>
      <c r="B999" s="7" t="s">
        <v>630</v>
      </c>
      <c r="C999" s="4">
        <v>16576462</v>
      </c>
      <c r="D999" s="4" t="s">
        <v>2347</v>
      </c>
      <c r="E999" s="4" t="s">
        <v>19</v>
      </c>
      <c r="F999" s="4" t="s">
        <v>14</v>
      </c>
      <c r="G999" s="4">
        <v>3</v>
      </c>
      <c r="H999" s="5">
        <v>0</v>
      </c>
      <c r="I999" s="5">
        <f>H999</f>
        <v>0</v>
      </c>
      <c r="J999" s="3">
        <v>-12010.194</v>
      </c>
      <c r="K999" s="6">
        <f t="shared" si="336"/>
        <v>-12010.194</v>
      </c>
      <c r="L999" s="6">
        <f t="shared" si="337"/>
        <v>-12010.194</v>
      </c>
    </row>
    <row r="1000" spans="1:12" x14ac:dyDescent="0.2">
      <c r="A1000" s="4" t="s">
        <v>148</v>
      </c>
      <c r="B1000" s="7" t="s">
        <v>631</v>
      </c>
      <c r="C1000" s="4">
        <v>16576462</v>
      </c>
      <c r="D1000" s="4" t="s">
        <v>2347</v>
      </c>
      <c r="E1000" s="4" t="s">
        <v>19</v>
      </c>
      <c r="F1000" s="4" t="s">
        <v>14</v>
      </c>
      <c r="G1000" s="4">
        <v>3</v>
      </c>
      <c r="H1000" s="5">
        <v>0</v>
      </c>
      <c r="I1000" s="5">
        <f>H1000</f>
        <v>0</v>
      </c>
      <c r="J1000" s="3">
        <v>-34294.26</v>
      </c>
      <c r="K1000" s="6">
        <f t="shared" si="336"/>
        <v>-34294.26</v>
      </c>
      <c r="L1000" s="6">
        <f t="shared" si="337"/>
        <v>-34294.26</v>
      </c>
    </row>
    <row r="1001" spans="1:12" x14ac:dyDescent="0.2">
      <c r="A1001" s="4" t="s">
        <v>148</v>
      </c>
      <c r="B1001" s="7" t="s">
        <v>1109</v>
      </c>
      <c r="C1001" s="4">
        <v>25666506</v>
      </c>
      <c r="D1001" s="4" t="s">
        <v>2348</v>
      </c>
      <c r="E1001" s="4" t="s">
        <v>28</v>
      </c>
      <c r="F1001" s="4" t="s">
        <v>16</v>
      </c>
      <c r="G1001" s="4">
        <v>1</v>
      </c>
      <c r="H1001" s="5">
        <v>30.36</v>
      </c>
      <c r="J1001" s="3">
        <v>0</v>
      </c>
      <c r="K1001" s="6">
        <f t="shared" si="336"/>
        <v>0</v>
      </c>
      <c r="L1001" s="6">
        <f t="shared" si="337"/>
        <v>30.36</v>
      </c>
    </row>
    <row r="1002" spans="1:12" x14ac:dyDescent="0.2">
      <c r="A1002" s="4" t="s">
        <v>148</v>
      </c>
      <c r="B1002" s="7" t="s">
        <v>972</v>
      </c>
      <c r="C1002" s="4">
        <v>13179056</v>
      </c>
      <c r="D1002" s="4" t="s">
        <v>2349</v>
      </c>
      <c r="E1002" s="4" t="s">
        <v>44</v>
      </c>
      <c r="F1002" s="4" t="s">
        <v>7</v>
      </c>
      <c r="G1002" s="4">
        <v>1</v>
      </c>
      <c r="H1002" s="5">
        <v>88.29</v>
      </c>
      <c r="J1002" s="3">
        <v>0</v>
      </c>
      <c r="K1002" s="6">
        <f t="shared" si="336"/>
        <v>0</v>
      </c>
      <c r="L1002" s="6">
        <f t="shared" si="337"/>
        <v>88.29</v>
      </c>
    </row>
    <row r="1003" spans="1:12" x14ac:dyDescent="0.2">
      <c r="A1003" s="4" t="s">
        <v>148</v>
      </c>
      <c r="B1003" s="7" t="s">
        <v>1474</v>
      </c>
      <c r="C1003" s="4">
        <v>5165595</v>
      </c>
      <c r="D1003" s="4" t="s">
        <v>1621</v>
      </c>
      <c r="E1003" s="4" t="s">
        <v>21</v>
      </c>
      <c r="F1003" s="4" t="s">
        <v>22</v>
      </c>
      <c r="G1003" s="4">
        <v>1</v>
      </c>
      <c r="H1003" s="5">
        <v>48.97</v>
      </c>
      <c r="J1003" s="3">
        <v>0</v>
      </c>
      <c r="K1003" s="6">
        <f t="shared" si="336"/>
        <v>0</v>
      </c>
      <c r="L1003" s="6">
        <f t="shared" si="337"/>
        <v>48.97</v>
      </c>
    </row>
    <row r="1004" spans="1:12" x14ac:dyDescent="0.2">
      <c r="A1004" s="4" t="s">
        <v>148</v>
      </c>
      <c r="B1004" s="7" t="s">
        <v>1466</v>
      </c>
      <c r="C1004" s="4">
        <v>26935445</v>
      </c>
      <c r="D1004" s="4" t="s">
        <v>2350</v>
      </c>
      <c r="E1004" s="4" t="s">
        <v>42</v>
      </c>
      <c r="F1004" s="4" t="s">
        <v>7</v>
      </c>
      <c r="G1004" s="4">
        <v>1</v>
      </c>
      <c r="H1004" s="5">
        <v>18.84</v>
      </c>
      <c r="J1004" s="3">
        <v>0</v>
      </c>
      <c r="K1004" s="6">
        <f t="shared" ref="K1004:K1013" si="338">+I1004+J1004</f>
        <v>0</v>
      </c>
      <c r="L1004" s="6">
        <f t="shared" ref="L1004:L1013" si="339">H1004+J1004</f>
        <v>18.84</v>
      </c>
    </row>
    <row r="1005" spans="1:12" x14ac:dyDescent="0.2">
      <c r="A1005" s="4" t="s">
        <v>148</v>
      </c>
      <c r="B1005" s="7" t="s">
        <v>637</v>
      </c>
      <c r="C1005" s="4">
        <v>16440023</v>
      </c>
      <c r="D1005" s="4" t="s">
        <v>1628</v>
      </c>
      <c r="E1005" s="4" t="s">
        <v>10</v>
      </c>
      <c r="F1005" s="4" t="s">
        <v>7</v>
      </c>
      <c r="G1005" s="4">
        <v>1</v>
      </c>
      <c r="H1005" s="5">
        <v>-210.14</v>
      </c>
      <c r="J1005" s="3">
        <v>0</v>
      </c>
      <c r="K1005" s="6">
        <f t="shared" si="338"/>
        <v>0</v>
      </c>
      <c r="L1005" s="6">
        <f t="shared" si="339"/>
        <v>-210.14</v>
      </c>
    </row>
    <row r="1006" spans="1:12" x14ac:dyDescent="0.2">
      <c r="A1006" s="4" t="s">
        <v>148</v>
      </c>
      <c r="B1006" s="7" t="s">
        <v>635</v>
      </c>
      <c r="C1006" s="4">
        <v>16440023</v>
      </c>
      <c r="D1006" s="4" t="s">
        <v>1628</v>
      </c>
      <c r="E1006" s="4" t="s">
        <v>10</v>
      </c>
      <c r="F1006" s="4" t="s">
        <v>7</v>
      </c>
      <c r="G1006" s="4">
        <v>1</v>
      </c>
      <c r="H1006" s="5">
        <v>-269.10000000000002</v>
      </c>
      <c r="J1006" s="3">
        <v>0</v>
      </c>
      <c r="K1006" s="6">
        <f t="shared" si="338"/>
        <v>0</v>
      </c>
      <c r="L1006" s="6">
        <f t="shared" si="339"/>
        <v>-269.10000000000002</v>
      </c>
    </row>
    <row r="1007" spans="1:12" x14ac:dyDescent="0.2">
      <c r="A1007" s="4" t="s">
        <v>148</v>
      </c>
      <c r="B1007" s="7" t="s">
        <v>636</v>
      </c>
      <c r="C1007" s="4">
        <v>16440023</v>
      </c>
      <c r="D1007" s="4" t="s">
        <v>1628</v>
      </c>
      <c r="E1007" s="4" t="s">
        <v>10</v>
      </c>
      <c r="F1007" s="4" t="s">
        <v>7</v>
      </c>
      <c r="G1007" s="4">
        <v>1</v>
      </c>
      <c r="H1007" s="5">
        <v>-325.99</v>
      </c>
      <c r="J1007" s="3">
        <v>0</v>
      </c>
      <c r="K1007" s="6">
        <f t="shared" si="338"/>
        <v>0</v>
      </c>
      <c r="L1007" s="6">
        <f t="shared" si="339"/>
        <v>-325.99</v>
      </c>
    </row>
    <row r="1008" spans="1:12" x14ac:dyDescent="0.2">
      <c r="A1008" s="4" t="s">
        <v>148</v>
      </c>
      <c r="B1008" s="7" t="s">
        <v>634</v>
      </c>
      <c r="C1008" s="4">
        <v>16440023</v>
      </c>
      <c r="D1008" s="4" t="s">
        <v>1628</v>
      </c>
      <c r="E1008" s="4" t="s">
        <v>10</v>
      </c>
      <c r="F1008" s="4" t="s">
        <v>7</v>
      </c>
      <c r="G1008" s="4">
        <v>1</v>
      </c>
      <c r="H1008" s="5">
        <v>-371.07</v>
      </c>
      <c r="J1008" s="3">
        <v>0</v>
      </c>
      <c r="K1008" s="6">
        <f t="shared" si="338"/>
        <v>0</v>
      </c>
      <c r="L1008" s="6">
        <f t="shared" si="339"/>
        <v>-371.07</v>
      </c>
    </row>
    <row r="1009" spans="1:12" x14ac:dyDescent="0.2">
      <c r="A1009" s="4" t="s">
        <v>148</v>
      </c>
      <c r="B1009" s="7" t="s">
        <v>633</v>
      </c>
      <c r="C1009" s="4">
        <v>16440023</v>
      </c>
      <c r="D1009" s="4" t="s">
        <v>1628</v>
      </c>
      <c r="E1009" s="4" t="s">
        <v>10</v>
      </c>
      <c r="F1009" s="4" t="s">
        <v>7</v>
      </c>
      <c r="G1009" s="4">
        <v>1</v>
      </c>
      <c r="H1009" s="5">
        <v>-295.94</v>
      </c>
      <c r="J1009" s="3">
        <v>0</v>
      </c>
      <c r="K1009" s="6">
        <f t="shared" si="338"/>
        <v>0</v>
      </c>
      <c r="L1009" s="6">
        <f t="shared" si="339"/>
        <v>-295.94</v>
      </c>
    </row>
    <row r="1010" spans="1:12" x14ac:dyDescent="0.2">
      <c r="A1010" s="4" t="s">
        <v>148</v>
      </c>
      <c r="B1010" s="7" t="s">
        <v>632</v>
      </c>
      <c r="C1010" s="4">
        <v>16440023</v>
      </c>
      <c r="D1010" s="4" t="s">
        <v>1628</v>
      </c>
      <c r="E1010" s="4" t="s">
        <v>10</v>
      </c>
      <c r="F1010" s="4" t="s">
        <v>7</v>
      </c>
      <c r="G1010" s="4">
        <v>1</v>
      </c>
      <c r="H1010" s="5">
        <v>-231.19</v>
      </c>
      <c r="J1010" s="3">
        <v>0</v>
      </c>
      <c r="K1010" s="6">
        <f t="shared" si="338"/>
        <v>0</v>
      </c>
      <c r="L1010" s="6">
        <f t="shared" si="339"/>
        <v>-231.19</v>
      </c>
    </row>
    <row r="1011" spans="1:12" x14ac:dyDescent="0.2">
      <c r="A1011" s="4" t="s">
        <v>148</v>
      </c>
      <c r="B1011" s="7" t="s">
        <v>2352</v>
      </c>
      <c r="C1011" s="4">
        <v>16082395</v>
      </c>
      <c r="D1011" s="4" t="s">
        <v>2351</v>
      </c>
      <c r="E1011" s="4" t="s">
        <v>6</v>
      </c>
      <c r="F1011" s="4" t="s">
        <v>7</v>
      </c>
      <c r="G1011" s="4">
        <v>1</v>
      </c>
      <c r="H1011" s="5">
        <v>37.72</v>
      </c>
      <c r="J1011" s="3">
        <v>0</v>
      </c>
      <c r="K1011" s="6">
        <f t="shared" si="338"/>
        <v>0</v>
      </c>
      <c r="L1011" s="6">
        <f t="shared" si="339"/>
        <v>37.72</v>
      </c>
    </row>
    <row r="1012" spans="1:12" x14ac:dyDescent="0.2">
      <c r="A1012" s="4" t="s">
        <v>148</v>
      </c>
      <c r="B1012" s="7" t="s">
        <v>2353</v>
      </c>
      <c r="C1012" s="4">
        <v>5533167</v>
      </c>
      <c r="D1012" s="4" t="s">
        <v>2354</v>
      </c>
      <c r="E1012" s="4" t="s">
        <v>6</v>
      </c>
      <c r="F1012" s="4" t="s">
        <v>7</v>
      </c>
      <c r="G1012" s="4">
        <v>1</v>
      </c>
      <c r="H1012" s="5">
        <v>27.13</v>
      </c>
      <c r="J1012" s="3">
        <v>0</v>
      </c>
      <c r="K1012" s="6">
        <f t="shared" si="338"/>
        <v>0</v>
      </c>
      <c r="L1012" s="6">
        <f t="shared" si="339"/>
        <v>27.13</v>
      </c>
    </row>
    <row r="1013" spans="1:12" x14ac:dyDescent="0.2">
      <c r="A1013" s="4" t="s">
        <v>148</v>
      </c>
      <c r="B1013" s="7" t="s">
        <v>1110</v>
      </c>
      <c r="C1013" s="4">
        <v>22942470</v>
      </c>
      <c r="D1013" s="4" t="s">
        <v>2355</v>
      </c>
      <c r="E1013" s="4" t="s">
        <v>19</v>
      </c>
      <c r="F1013" s="4" t="s">
        <v>14</v>
      </c>
      <c r="G1013" s="4">
        <v>1</v>
      </c>
      <c r="H1013" s="5">
        <v>72.84</v>
      </c>
      <c r="J1013" s="3">
        <v>0</v>
      </c>
      <c r="K1013" s="6">
        <f t="shared" si="338"/>
        <v>0</v>
      </c>
      <c r="L1013" s="6">
        <f t="shared" si="339"/>
        <v>72.84</v>
      </c>
    </row>
    <row r="1014" spans="1:12" x14ac:dyDescent="0.2">
      <c r="A1014" s="4" t="s">
        <v>148</v>
      </c>
      <c r="B1014" s="7" t="s">
        <v>638</v>
      </c>
      <c r="C1014" s="4">
        <v>7577653</v>
      </c>
      <c r="D1014" s="4" t="s">
        <v>1637</v>
      </c>
      <c r="E1014" s="4" t="s">
        <v>75</v>
      </c>
      <c r="F1014" s="4" t="s">
        <v>35</v>
      </c>
      <c r="G1014" s="4">
        <v>3</v>
      </c>
      <c r="H1014" s="5">
        <v>34781.730000000003</v>
      </c>
      <c r="I1014" s="5">
        <f>H1014</f>
        <v>34781.730000000003</v>
      </c>
      <c r="J1014" s="3">
        <v>-26628.277999999998</v>
      </c>
      <c r="K1014" s="6">
        <f t="shared" ref="K1014:K1045" si="340">+I1014+J1014</f>
        <v>8153.4520000000048</v>
      </c>
      <c r="L1014" s="6">
        <f t="shared" ref="L1014:L1045" si="341">H1014+J1014</f>
        <v>8153.4520000000048</v>
      </c>
    </row>
    <row r="1015" spans="1:12" x14ac:dyDescent="0.2">
      <c r="A1015" s="4" t="s">
        <v>148</v>
      </c>
      <c r="B1015" s="7" t="s">
        <v>2356</v>
      </c>
      <c r="C1015" s="4">
        <v>25076730</v>
      </c>
      <c r="D1015" s="4" t="s">
        <v>2357</v>
      </c>
      <c r="E1015" s="4" t="s">
        <v>11</v>
      </c>
      <c r="F1015" s="4" t="s">
        <v>12</v>
      </c>
      <c r="G1015" s="4">
        <v>1</v>
      </c>
      <c r="H1015" s="5">
        <v>37.72</v>
      </c>
      <c r="J1015" s="3">
        <v>0</v>
      </c>
      <c r="K1015" s="6">
        <f t="shared" si="340"/>
        <v>0</v>
      </c>
      <c r="L1015" s="6">
        <f t="shared" si="341"/>
        <v>37.72</v>
      </c>
    </row>
    <row r="1016" spans="1:12" x14ac:dyDescent="0.2">
      <c r="A1016" s="4" t="s">
        <v>148</v>
      </c>
      <c r="B1016" s="7" t="s">
        <v>1111</v>
      </c>
      <c r="C1016" s="4">
        <v>17380757</v>
      </c>
      <c r="D1016" s="4" t="s">
        <v>2358</v>
      </c>
      <c r="E1016" s="4" t="s">
        <v>33</v>
      </c>
      <c r="F1016" s="4" t="s">
        <v>12</v>
      </c>
      <c r="G1016" s="4">
        <v>1</v>
      </c>
      <c r="H1016" s="5">
        <v>75</v>
      </c>
      <c r="J1016" s="3">
        <v>0</v>
      </c>
      <c r="K1016" s="6">
        <f t="shared" si="340"/>
        <v>0</v>
      </c>
      <c r="L1016" s="6">
        <f t="shared" si="341"/>
        <v>75</v>
      </c>
    </row>
    <row r="1017" spans="1:12" x14ac:dyDescent="0.2">
      <c r="A1017" s="4" t="s">
        <v>148</v>
      </c>
      <c r="B1017" s="7" t="s">
        <v>639</v>
      </c>
      <c r="C1017" s="4">
        <v>11041399</v>
      </c>
      <c r="D1017" s="4" t="s">
        <v>2359</v>
      </c>
      <c r="E1017" s="4" t="s">
        <v>40</v>
      </c>
      <c r="F1017" s="4" t="s">
        <v>14</v>
      </c>
      <c r="G1017" s="4">
        <v>2</v>
      </c>
      <c r="H1017" s="5">
        <v>50.15</v>
      </c>
      <c r="J1017" s="3">
        <v>0</v>
      </c>
      <c r="K1017" s="6">
        <f t="shared" si="340"/>
        <v>0</v>
      </c>
      <c r="L1017" s="6">
        <f t="shared" si="341"/>
        <v>50.15</v>
      </c>
    </row>
    <row r="1018" spans="1:12" x14ac:dyDescent="0.2">
      <c r="A1018" s="4" t="s">
        <v>148</v>
      </c>
      <c r="B1018" s="7" t="s">
        <v>640</v>
      </c>
      <c r="C1018" s="4">
        <v>10128908</v>
      </c>
      <c r="D1018" s="4" t="s">
        <v>1642</v>
      </c>
      <c r="E1018" s="4" t="s">
        <v>40</v>
      </c>
      <c r="F1018" s="4" t="s">
        <v>14</v>
      </c>
      <c r="G1018" s="4">
        <v>2</v>
      </c>
      <c r="H1018" s="5">
        <v>10673.58</v>
      </c>
      <c r="J1018" s="3">
        <v>0</v>
      </c>
      <c r="K1018" s="6">
        <f t="shared" si="340"/>
        <v>0</v>
      </c>
      <c r="L1018" s="6">
        <f t="shared" si="341"/>
        <v>10673.58</v>
      </c>
    </row>
    <row r="1019" spans="1:12" x14ac:dyDescent="0.2">
      <c r="A1019" s="4" t="s">
        <v>148</v>
      </c>
      <c r="B1019" s="7" t="s">
        <v>641</v>
      </c>
      <c r="C1019" s="4">
        <v>10128908</v>
      </c>
      <c r="D1019" s="4" t="s">
        <v>1642</v>
      </c>
      <c r="E1019" s="4" t="s">
        <v>40</v>
      </c>
      <c r="F1019" s="4" t="s">
        <v>14</v>
      </c>
      <c r="G1019" s="4">
        <v>2</v>
      </c>
      <c r="H1019" s="5">
        <v>-3289.06</v>
      </c>
      <c r="J1019" s="3">
        <v>0</v>
      </c>
      <c r="K1019" s="6">
        <f t="shared" si="340"/>
        <v>0</v>
      </c>
      <c r="L1019" s="6">
        <f t="shared" si="341"/>
        <v>-3289.06</v>
      </c>
    </row>
    <row r="1020" spans="1:12" x14ac:dyDescent="0.2">
      <c r="A1020" s="4" t="s">
        <v>148</v>
      </c>
      <c r="B1020" s="7" t="s">
        <v>642</v>
      </c>
      <c r="C1020" s="4">
        <v>6524602</v>
      </c>
      <c r="D1020" s="4" t="s">
        <v>2360</v>
      </c>
      <c r="E1020" s="4" t="s">
        <v>11</v>
      </c>
      <c r="F1020" s="4" t="s">
        <v>12</v>
      </c>
      <c r="G1020" s="4">
        <v>2</v>
      </c>
      <c r="H1020" s="5">
        <v>623659.85</v>
      </c>
      <c r="J1020" s="3">
        <v>0</v>
      </c>
      <c r="K1020" s="6">
        <f t="shared" si="340"/>
        <v>0</v>
      </c>
      <c r="L1020" s="6">
        <f t="shared" si="341"/>
        <v>623659.85</v>
      </c>
    </row>
    <row r="1021" spans="1:12" x14ac:dyDescent="0.2">
      <c r="A1021" s="4" t="s">
        <v>148</v>
      </c>
      <c r="B1021" s="7" t="s">
        <v>973</v>
      </c>
      <c r="C1021" s="4">
        <v>20064000</v>
      </c>
      <c r="D1021" s="4" t="s">
        <v>2361</v>
      </c>
      <c r="E1021" s="4" t="s">
        <v>43</v>
      </c>
      <c r="F1021" s="4" t="s">
        <v>18</v>
      </c>
      <c r="G1021" s="4">
        <v>1</v>
      </c>
      <c r="H1021" s="5">
        <v>75.23</v>
      </c>
      <c r="J1021" s="3">
        <v>0</v>
      </c>
      <c r="K1021" s="6">
        <f t="shared" si="340"/>
        <v>0</v>
      </c>
      <c r="L1021" s="6">
        <f t="shared" si="341"/>
        <v>75.23</v>
      </c>
    </row>
    <row r="1022" spans="1:12" x14ac:dyDescent="0.2">
      <c r="A1022" s="4" t="s">
        <v>148</v>
      </c>
      <c r="B1022" s="7" t="s">
        <v>2363</v>
      </c>
      <c r="C1022" s="4">
        <v>11987893</v>
      </c>
      <c r="D1022" s="4" t="s">
        <v>2362</v>
      </c>
      <c r="E1022" s="4" t="s">
        <v>24</v>
      </c>
      <c r="F1022" s="4" t="s">
        <v>9</v>
      </c>
      <c r="G1022" s="4">
        <v>1</v>
      </c>
      <c r="H1022" s="5">
        <v>23.4</v>
      </c>
      <c r="J1022" s="3">
        <v>0</v>
      </c>
      <c r="K1022" s="6">
        <f t="shared" si="340"/>
        <v>0</v>
      </c>
      <c r="L1022" s="6">
        <f t="shared" si="341"/>
        <v>23.4</v>
      </c>
    </row>
    <row r="1023" spans="1:12" x14ac:dyDescent="0.2">
      <c r="A1023" s="4" t="s">
        <v>148</v>
      </c>
      <c r="B1023" s="7" t="s">
        <v>1465</v>
      </c>
      <c r="C1023" s="4">
        <v>26918304</v>
      </c>
      <c r="D1023" s="4" t="s">
        <v>2364</v>
      </c>
      <c r="E1023" s="4" t="s">
        <v>30</v>
      </c>
      <c r="F1023" s="4" t="s">
        <v>18</v>
      </c>
      <c r="G1023" s="4">
        <v>1</v>
      </c>
      <c r="H1023" s="5">
        <v>19.440000000000001</v>
      </c>
      <c r="J1023" s="3">
        <v>0</v>
      </c>
      <c r="K1023" s="6">
        <f t="shared" si="340"/>
        <v>0</v>
      </c>
      <c r="L1023" s="6">
        <f t="shared" si="341"/>
        <v>19.440000000000001</v>
      </c>
    </row>
    <row r="1024" spans="1:12" x14ac:dyDescent="0.2">
      <c r="A1024" s="4" t="s">
        <v>148</v>
      </c>
      <c r="B1024" s="7" t="s">
        <v>1489</v>
      </c>
      <c r="C1024" s="4">
        <v>7385379</v>
      </c>
      <c r="D1024" s="4" t="s">
        <v>1655</v>
      </c>
      <c r="E1024" s="4" t="s">
        <v>39</v>
      </c>
      <c r="F1024" s="4" t="s">
        <v>14</v>
      </c>
      <c r="G1024" s="4">
        <v>1</v>
      </c>
      <c r="H1024" s="5">
        <v>41.58</v>
      </c>
      <c r="J1024" s="3">
        <v>0</v>
      </c>
      <c r="K1024" s="6">
        <f t="shared" si="340"/>
        <v>0</v>
      </c>
      <c r="L1024" s="6">
        <f t="shared" si="341"/>
        <v>41.58</v>
      </c>
    </row>
    <row r="1025" spans="1:12" x14ac:dyDescent="0.2">
      <c r="A1025" s="4" t="s">
        <v>148</v>
      </c>
      <c r="B1025" s="7" t="s">
        <v>2887</v>
      </c>
      <c r="C1025" s="4">
        <v>6058399</v>
      </c>
      <c r="D1025" s="4" t="s">
        <v>2817</v>
      </c>
      <c r="E1025" s="4" t="s">
        <v>13</v>
      </c>
      <c r="F1025" s="4" t="s">
        <v>14</v>
      </c>
      <c r="G1025" s="4">
        <v>1</v>
      </c>
      <c r="H1025" s="5">
        <v>57.04</v>
      </c>
      <c r="J1025" s="3">
        <v>0</v>
      </c>
      <c r="K1025" s="6">
        <f t="shared" si="340"/>
        <v>0</v>
      </c>
      <c r="L1025" s="6">
        <f t="shared" si="341"/>
        <v>57.04</v>
      </c>
    </row>
    <row r="1026" spans="1:12" x14ac:dyDescent="0.2">
      <c r="A1026" s="4" t="s">
        <v>148</v>
      </c>
      <c r="B1026" s="7" t="s">
        <v>1405</v>
      </c>
      <c r="C1026" s="4">
        <v>19970346</v>
      </c>
      <c r="D1026" s="4" t="s">
        <v>2365</v>
      </c>
      <c r="E1026" s="4" t="s">
        <v>33</v>
      </c>
      <c r="F1026" s="4" t="s">
        <v>12</v>
      </c>
      <c r="G1026" s="4">
        <v>1</v>
      </c>
      <c r="H1026" s="5">
        <v>27.62</v>
      </c>
      <c r="J1026" s="3">
        <v>0</v>
      </c>
      <c r="K1026" s="6">
        <f t="shared" si="340"/>
        <v>0</v>
      </c>
      <c r="L1026" s="6">
        <f t="shared" si="341"/>
        <v>27.62</v>
      </c>
    </row>
    <row r="1027" spans="1:12" x14ac:dyDescent="0.2">
      <c r="A1027" s="4" t="s">
        <v>148</v>
      </c>
      <c r="B1027" s="7" t="s">
        <v>643</v>
      </c>
      <c r="C1027" s="4">
        <v>20435132</v>
      </c>
      <c r="D1027" s="4" t="s">
        <v>2366</v>
      </c>
      <c r="E1027" s="4" t="s">
        <v>33</v>
      </c>
      <c r="F1027" s="4" t="s">
        <v>12</v>
      </c>
      <c r="G1027" s="4">
        <v>2</v>
      </c>
      <c r="H1027" s="5">
        <v>592.73</v>
      </c>
      <c r="J1027" s="3">
        <v>0</v>
      </c>
      <c r="K1027" s="6">
        <f t="shared" si="340"/>
        <v>0</v>
      </c>
      <c r="L1027" s="6">
        <f t="shared" si="341"/>
        <v>592.73</v>
      </c>
    </row>
    <row r="1028" spans="1:12" x14ac:dyDescent="0.2">
      <c r="A1028" s="4" t="s">
        <v>148</v>
      </c>
      <c r="B1028" s="7" t="s">
        <v>1112</v>
      </c>
      <c r="C1028" s="4">
        <v>19370931</v>
      </c>
      <c r="D1028" s="4" t="s">
        <v>1660</v>
      </c>
      <c r="E1028" s="4" t="s">
        <v>76</v>
      </c>
      <c r="F1028" s="4" t="s">
        <v>35</v>
      </c>
      <c r="G1028" s="4">
        <v>2</v>
      </c>
      <c r="H1028" s="5">
        <v>11.56</v>
      </c>
      <c r="J1028" s="3">
        <v>0</v>
      </c>
      <c r="K1028" s="6">
        <f t="shared" si="340"/>
        <v>0</v>
      </c>
      <c r="L1028" s="6">
        <f t="shared" si="341"/>
        <v>11.56</v>
      </c>
    </row>
    <row r="1029" spans="1:12" x14ac:dyDescent="0.2">
      <c r="A1029" s="4" t="s">
        <v>148</v>
      </c>
      <c r="B1029" s="7" t="s">
        <v>1113</v>
      </c>
      <c r="C1029" s="4">
        <v>19370931</v>
      </c>
      <c r="D1029" s="4" t="s">
        <v>1660</v>
      </c>
      <c r="E1029" s="4" t="s">
        <v>76</v>
      </c>
      <c r="F1029" s="4" t="s">
        <v>35</v>
      </c>
      <c r="G1029" s="4">
        <v>2</v>
      </c>
      <c r="H1029" s="5">
        <v>11.56</v>
      </c>
      <c r="J1029" s="3">
        <v>0</v>
      </c>
      <c r="K1029" s="6">
        <f t="shared" si="340"/>
        <v>0</v>
      </c>
      <c r="L1029" s="6">
        <f t="shared" si="341"/>
        <v>11.56</v>
      </c>
    </row>
    <row r="1030" spans="1:12" x14ac:dyDescent="0.2">
      <c r="A1030" s="4" t="s">
        <v>148</v>
      </c>
      <c r="B1030" s="7" t="s">
        <v>2367</v>
      </c>
      <c r="C1030" s="4">
        <v>26632640</v>
      </c>
      <c r="D1030" s="4" t="s">
        <v>2368</v>
      </c>
      <c r="E1030" s="4" t="s">
        <v>41</v>
      </c>
      <c r="F1030" s="4" t="s">
        <v>35</v>
      </c>
      <c r="G1030" s="4">
        <v>1</v>
      </c>
      <c r="H1030" s="5">
        <v>33.43</v>
      </c>
      <c r="J1030" s="3">
        <v>0</v>
      </c>
      <c r="K1030" s="6">
        <f t="shared" si="340"/>
        <v>0</v>
      </c>
      <c r="L1030" s="6">
        <f t="shared" si="341"/>
        <v>33.43</v>
      </c>
    </row>
    <row r="1031" spans="1:12" x14ac:dyDescent="0.2">
      <c r="A1031" s="4" t="s">
        <v>148</v>
      </c>
      <c r="B1031" s="7" t="s">
        <v>645</v>
      </c>
      <c r="C1031" s="4">
        <v>10827429</v>
      </c>
      <c r="D1031" s="4" t="s">
        <v>2369</v>
      </c>
      <c r="E1031" s="4" t="s">
        <v>41</v>
      </c>
      <c r="F1031" s="4" t="s">
        <v>35</v>
      </c>
      <c r="G1031" s="4">
        <v>1</v>
      </c>
      <c r="H1031" s="5">
        <v>721.84</v>
      </c>
      <c r="J1031" s="3">
        <v>0</v>
      </c>
      <c r="K1031" s="6">
        <f t="shared" si="340"/>
        <v>0</v>
      </c>
      <c r="L1031" s="6">
        <f t="shared" si="341"/>
        <v>721.84</v>
      </c>
    </row>
    <row r="1032" spans="1:12" x14ac:dyDescent="0.2">
      <c r="A1032" s="4" t="s">
        <v>148</v>
      </c>
      <c r="B1032" s="7" t="s">
        <v>646</v>
      </c>
      <c r="C1032" s="4">
        <v>10827429</v>
      </c>
      <c r="D1032" s="4" t="s">
        <v>2369</v>
      </c>
      <c r="E1032" s="4" t="s">
        <v>41</v>
      </c>
      <c r="F1032" s="4" t="s">
        <v>35</v>
      </c>
      <c r="G1032" s="4">
        <v>1</v>
      </c>
      <c r="H1032" s="5">
        <v>199.06</v>
      </c>
      <c r="J1032" s="3">
        <v>0</v>
      </c>
      <c r="K1032" s="6">
        <f t="shared" si="340"/>
        <v>0</v>
      </c>
      <c r="L1032" s="6">
        <f t="shared" si="341"/>
        <v>199.06</v>
      </c>
    </row>
    <row r="1033" spans="1:12" x14ac:dyDescent="0.2">
      <c r="A1033" s="4" t="s">
        <v>148</v>
      </c>
      <c r="B1033" s="7" t="s">
        <v>644</v>
      </c>
      <c r="C1033" s="4">
        <v>10827429</v>
      </c>
      <c r="D1033" s="4" t="s">
        <v>2369</v>
      </c>
      <c r="E1033" s="4" t="s">
        <v>41</v>
      </c>
      <c r="F1033" s="4" t="s">
        <v>35</v>
      </c>
      <c r="G1033" s="4">
        <v>1</v>
      </c>
      <c r="H1033" s="5">
        <v>237.95</v>
      </c>
      <c r="J1033" s="3">
        <v>0</v>
      </c>
      <c r="K1033" s="6">
        <f t="shared" si="340"/>
        <v>0</v>
      </c>
      <c r="L1033" s="6">
        <f t="shared" si="341"/>
        <v>237.95</v>
      </c>
    </row>
    <row r="1034" spans="1:12" x14ac:dyDescent="0.2">
      <c r="A1034" s="4" t="s">
        <v>148</v>
      </c>
      <c r="B1034" s="7" t="s">
        <v>647</v>
      </c>
      <c r="C1034" s="4">
        <v>10827429</v>
      </c>
      <c r="D1034" s="4" t="s">
        <v>2369</v>
      </c>
      <c r="E1034" s="4" t="s">
        <v>41</v>
      </c>
      <c r="F1034" s="4" t="s">
        <v>35</v>
      </c>
      <c r="G1034" s="4">
        <v>1</v>
      </c>
      <c r="H1034" s="5">
        <v>199.06</v>
      </c>
      <c r="J1034" s="3">
        <v>0</v>
      </c>
      <c r="K1034" s="6">
        <f t="shared" si="340"/>
        <v>0</v>
      </c>
      <c r="L1034" s="6">
        <f t="shared" si="341"/>
        <v>199.06</v>
      </c>
    </row>
    <row r="1035" spans="1:12" x14ac:dyDescent="0.2">
      <c r="A1035" s="4" t="s">
        <v>148</v>
      </c>
      <c r="B1035" s="7" t="s">
        <v>648</v>
      </c>
      <c r="C1035" s="4">
        <v>20022810</v>
      </c>
      <c r="D1035" s="4" t="s">
        <v>2370</v>
      </c>
      <c r="E1035" s="4" t="s">
        <v>26</v>
      </c>
      <c r="F1035" s="4" t="s">
        <v>9</v>
      </c>
      <c r="G1035" s="4">
        <v>1</v>
      </c>
      <c r="H1035" s="5">
        <v>-2593.38</v>
      </c>
      <c r="J1035" s="3">
        <v>0</v>
      </c>
      <c r="K1035" s="6">
        <f t="shared" si="340"/>
        <v>0</v>
      </c>
      <c r="L1035" s="6">
        <f t="shared" si="341"/>
        <v>-2593.38</v>
      </c>
    </row>
    <row r="1036" spans="1:12" x14ac:dyDescent="0.2">
      <c r="A1036" s="4" t="s">
        <v>148</v>
      </c>
      <c r="B1036" s="7" t="s">
        <v>974</v>
      </c>
      <c r="C1036" s="4">
        <v>16089503</v>
      </c>
      <c r="D1036" s="4" t="s">
        <v>1663</v>
      </c>
      <c r="E1036" s="4" t="s">
        <v>13</v>
      </c>
      <c r="F1036" s="4" t="s">
        <v>14</v>
      </c>
      <c r="G1036" s="4">
        <v>1</v>
      </c>
      <c r="H1036" s="5">
        <v>1591.01</v>
      </c>
      <c r="J1036" s="3">
        <v>0</v>
      </c>
      <c r="K1036" s="6">
        <f t="shared" si="340"/>
        <v>0</v>
      </c>
      <c r="L1036" s="6">
        <f t="shared" si="341"/>
        <v>1591.01</v>
      </c>
    </row>
    <row r="1037" spans="1:12" x14ac:dyDescent="0.2">
      <c r="A1037" s="4" t="s">
        <v>148</v>
      </c>
      <c r="B1037" s="7" t="s">
        <v>975</v>
      </c>
      <c r="C1037" s="4">
        <v>20271866</v>
      </c>
      <c r="D1037" s="4" t="s">
        <v>2371</v>
      </c>
      <c r="E1037" s="4" t="s">
        <v>10</v>
      </c>
      <c r="F1037" s="4" t="s">
        <v>7</v>
      </c>
      <c r="G1037" s="4">
        <v>1</v>
      </c>
      <c r="H1037" s="5">
        <v>82.97</v>
      </c>
      <c r="J1037" s="3">
        <v>0</v>
      </c>
      <c r="K1037" s="6">
        <f t="shared" si="340"/>
        <v>0</v>
      </c>
      <c r="L1037" s="6">
        <f t="shared" si="341"/>
        <v>82.97</v>
      </c>
    </row>
    <row r="1038" spans="1:12" x14ac:dyDescent="0.2">
      <c r="A1038" s="4" t="s">
        <v>148</v>
      </c>
      <c r="B1038" s="7" t="s">
        <v>1114</v>
      </c>
      <c r="C1038" s="4">
        <v>19996399</v>
      </c>
      <c r="D1038" s="4" t="s">
        <v>1666</v>
      </c>
      <c r="E1038" s="4" t="s">
        <v>21</v>
      </c>
      <c r="F1038" s="4" t="s">
        <v>22</v>
      </c>
      <c r="G1038" s="4">
        <v>2</v>
      </c>
      <c r="H1038" s="5">
        <v>34.35</v>
      </c>
      <c r="J1038" s="3">
        <v>0</v>
      </c>
      <c r="K1038" s="6">
        <f t="shared" si="340"/>
        <v>0</v>
      </c>
      <c r="L1038" s="6">
        <f t="shared" si="341"/>
        <v>34.35</v>
      </c>
    </row>
    <row r="1039" spans="1:12" x14ac:dyDescent="0.2">
      <c r="A1039" s="4" t="s">
        <v>148</v>
      </c>
      <c r="B1039" s="7" t="s">
        <v>976</v>
      </c>
      <c r="C1039" s="4">
        <v>22865008</v>
      </c>
      <c r="D1039" s="4" t="s">
        <v>2372</v>
      </c>
      <c r="E1039" s="4" t="s">
        <v>17</v>
      </c>
      <c r="F1039" s="4" t="s">
        <v>18</v>
      </c>
      <c r="G1039" s="4">
        <v>1</v>
      </c>
      <c r="H1039" s="5">
        <v>83.69</v>
      </c>
      <c r="J1039" s="3">
        <v>0</v>
      </c>
      <c r="K1039" s="6">
        <f t="shared" si="340"/>
        <v>0</v>
      </c>
      <c r="L1039" s="6">
        <f t="shared" si="341"/>
        <v>83.69</v>
      </c>
    </row>
    <row r="1040" spans="1:12" x14ac:dyDescent="0.2">
      <c r="A1040" s="4" t="s">
        <v>148</v>
      </c>
      <c r="B1040" s="7" t="s">
        <v>2373</v>
      </c>
      <c r="C1040" s="4">
        <v>15688448</v>
      </c>
      <c r="D1040" s="4" t="s">
        <v>2374</v>
      </c>
      <c r="E1040" s="4" t="s">
        <v>75</v>
      </c>
      <c r="F1040" s="4" t="s">
        <v>35</v>
      </c>
      <c r="G1040" s="4">
        <v>1</v>
      </c>
      <c r="H1040" s="5">
        <v>27.37</v>
      </c>
      <c r="J1040" s="3">
        <v>0</v>
      </c>
      <c r="K1040" s="6">
        <f t="shared" si="340"/>
        <v>0</v>
      </c>
      <c r="L1040" s="6">
        <f t="shared" si="341"/>
        <v>27.37</v>
      </c>
    </row>
    <row r="1041" spans="1:12" x14ac:dyDescent="0.2">
      <c r="A1041" s="4" t="s">
        <v>148</v>
      </c>
      <c r="B1041" s="7" t="s">
        <v>1115</v>
      </c>
      <c r="C1041" s="4">
        <v>15688448</v>
      </c>
      <c r="D1041" s="4" t="s">
        <v>2374</v>
      </c>
      <c r="E1041" s="4" t="s">
        <v>75</v>
      </c>
      <c r="F1041" s="4" t="s">
        <v>35</v>
      </c>
      <c r="G1041" s="4">
        <v>1</v>
      </c>
      <c r="H1041" s="5">
        <v>37.479999999999997</v>
      </c>
      <c r="J1041" s="3">
        <v>0</v>
      </c>
      <c r="K1041" s="6">
        <f t="shared" si="340"/>
        <v>0</v>
      </c>
      <c r="L1041" s="6">
        <f t="shared" si="341"/>
        <v>37.479999999999997</v>
      </c>
    </row>
    <row r="1042" spans="1:12" x14ac:dyDescent="0.2">
      <c r="A1042" s="4" t="s">
        <v>148</v>
      </c>
      <c r="B1042" s="7" t="s">
        <v>1372</v>
      </c>
      <c r="C1042" s="4">
        <v>15960237</v>
      </c>
      <c r="D1042" s="4" t="s">
        <v>2375</v>
      </c>
      <c r="E1042" s="4" t="s">
        <v>10</v>
      </c>
      <c r="F1042" s="4" t="s">
        <v>7</v>
      </c>
      <c r="G1042" s="4">
        <v>1</v>
      </c>
      <c r="H1042" s="5">
        <v>48.97</v>
      </c>
      <c r="J1042" s="3">
        <v>0</v>
      </c>
      <c r="K1042" s="6">
        <f t="shared" si="340"/>
        <v>0</v>
      </c>
      <c r="L1042" s="6">
        <f t="shared" si="341"/>
        <v>48.97</v>
      </c>
    </row>
    <row r="1043" spans="1:12" x14ac:dyDescent="0.2">
      <c r="A1043" s="4" t="s">
        <v>148</v>
      </c>
      <c r="B1043" s="7" t="s">
        <v>977</v>
      </c>
      <c r="C1043" s="4">
        <v>16082377</v>
      </c>
      <c r="D1043" s="4" t="s">
        <v>1672</v>
      </c>
      <c r="E1043" s="4" t="s">
        <v>39</v>
      </c>
      <c r="F1043" s="4" t="s">
        <v>14</v>
      </c>
      <c r="G1043" s="4">
        <v>1</v>
      </c>
      <c r="H1043" s="5">
        <v>81.36</v>
      </c>
      <c r="J1043" s="3">
        <v>0</v>
      </c>
      <c r="K1043" s="6">
        <f t="shared" si="340"/>
        <v>0</v>
      </c>
      <c r="L1043" s="6">
        <f t="shared" si="341"/>
        <v>81.36</v>
      </c>
    </row>
    <row r="1044" spans="1:12" x14ac:dyDescent="0.2">
      <c r="A1044" s="4" t="s">
        <v>148</v>
      </c>
      <c r="B1044" s="7" t="s">
        <v>1485</v>
      </c>
      <c r="C1044" s="4">
        <v>6251899</v>
      </c>
      <c r="D1044" s="4" t="s">
        <v>1673</v>
      </c>
      <c r="E1044" s="4" t="s">
        <v>17</v>
      </c>
      <c r="F1044" s="4" t="s">
        <v>18</v>
      </c>
      <c r="G1044" s="4">
        <v>1</v>
      </c>
      <c r="H1044" s="5">
        <v>27.62</v>
      </c>
      <c r="J1044" s="3">
        <v>0</v>
      </c>
      <c r="K1044" s="6">
        <f t="shared" si="340"/>
        <v>0</v>
      </c>
      <c r="L1044" s="6">
        <f t="shared" si="341"/>
        <v>27.62</v>
      </c>
    </row>
    <row r="1045" spans="1:12" x14ac:dyDescent="0.2">
      <c r="A1045" s="4" t="s">
        <v>148</v>
      </c>
      <c r="B1045" s="7" t="s">
        <v>649</v>
      </c>
      <c r="C1045" s="4">
        <v>20963587</v>
      </c>
      <c r="D1045" s="4" t="s">
        <v>2376</v>
      </c>
      <c r="E1045" s="4" t="s">
        <v>28</v>
      </c>
      <c r="F1045" s="4" t="s">
        <v>16</v>
      </c>
      <c r="G1045" s="4">
        <v>3</v>
      </c>
      <c r="H1045" s="5">
        <v>0</v>
      </c>
      <c r="I1045" s="5">
        <f>H1045</f>
        <v>0</v>
      </c>
      <c r="J1045" s="3">
        <v>-436615.73</v>
      </c>
      <c r="K1045" s="6">
        <f t="shared" si="340"/>
        <v>-436615.73</v>
      </c>
      <c r="L1045" s="6">
        <f t="shared" si="341"/>
        <v>-436615.73</v>
      </c>
    </row>
    <row r="1046" spans="1:12" x14ac:dyDescent="0.2">
      <c r="A1046" s="4" t="s">
        <v>148</v>
      </c>
      <c r="B1046" s="7" t="s">
        <v>650</v>
      </c>
      <c r="C1046" s="4">
        <v>20963587</v>
      </c>
      <c r="D1046" s="4" t="s">
        <v>2376</v>
      </c>
      <c r="E1046" s="4" t="s">
        <v>28</v>
      </c>
      <c r="F1046" s="4" t="s">
        <v>16</v>
      </c>
      <c r="G1046" s="4">
        <v>3</v>
      </c>
      <c r="H1046" s="5">
        <v>0</v>
      </c>
      <c r="I1046" s="5">
        <f>H1046</f>
        <v>0</v>
      </c>
      <c r="J1046" s="3">
        <v>-113280.11</v>
      </c>
      <c r="K1046" s="6">
        <f t="shared" ref="K1046:K1072" si="342">+I1046+J1046</f>
        <v>-113280.11</v>
      </c>
      <c r="L1046" s="6">
        <f t="shared" ref="L1046:L1072" si="343">H1046+J1046</f>
        <v>-113280.11</v>
      </c>
    </row>
    <row r="1047" spans="1:12" x14ac:dyDescent="0.2">
      <c r="A1047" s="4" t="s">
        <v>148</v>
      </c>
      <c r="B1047" s="7" t="s">
        <v>651</v>
      </c>
      <c r="C1047" s="4">
        <v>20963587</v>
      </c>
      <c r="D1047" s="4" t="s">
        <v>2376</v>
      </c>
      <c r="E1047" s="4" t="s">
        <v>28</v>
      </c>
      <c r="F1047" s="4" t="s">
        <v>16</v>
      </c>
      <c r="G1047" s="4">
        <v>3</v>
      </c>
      <c r="H1047" s="5">
        <v>0</v>
      </c>
      <c r="I1047" s="5">
        <f>H1047</f>
        <v>0</v>
      </c>
      <c r="J1047" s="3">
        <v>-121092.91499999999</v>
      </c>
      <c r="K1047" s="6">
        <f t="shared" si="342"/>
        <v>-121092.91499999999</v>
      </c>
      <c r="L1047" s="6">
        <f t="shared" si="343"/>
        <v>-121092.91499999999</v>
      </c>
    </row>
    <row r="1048" spans="1:12" x14ac:dyDescent="0.2">
      <c r="A1048" s="4" t="s">
        <v>148</v>
      </c>
      <c r="B1048" s="7" t="s">
        <v>2378</v>
      </c>
      <c r="C1048" s="4">
        <v>20332250</v>
      </c>
      <c r="D1048" s="4" t="s">
        <v>2377</v>
      </c>
      <c r="E1048" s="4" t="s">
        <v>44</v>
      </c>
      <c r="F1048" s="4" t="s">
        <v>7</v>
      </c>
      <c r="G1048" s="4">
        <v>1</v>
      </c>
      <c r="H1048" s="5">
        <v>64.81</v>
      </c>
      <c r="J1048" s="3">
        <v>0</v>
      </c>
      <c r="K1048" s="6">
        <f t="shared" si="342"/>
        <v>0</v>
      </c>
      <c r="L1048" s="6">
        <f t="shared" si="343"/>
        <v>64.81</v>
      </c>
    </row>
    <row r="1049" spans="1:12" x14ac:dyDescent="0.2">
      <c r="A1049" s="4" t="s">
        <v>148</v>
      </c>
      <c r="B1049" s="7" t="s">
        <v>1116</v>
      </c>
      <c r="C1049" s="4">
        <v>18955976</v>
      </c>
      <c r="D1049" s="4" t="s">
        <v>1675</v>
      </c>
      <c r="E1049" s="4" t="s">
        <v>30</v>
      </c>
      <c r="F1049" s="4" t="s">
        <v>18</v>
      </c>
      <c r="G1049" s="4">
        <v>2</v>
      </c>
      <c r="H1049" s="5">
        <v>24.71</v>
      </c>
      <c r="J1049" s="3">
        <v>0</v>
      </c>
      <c r="K1049" s="6">
        <f t="shared" si="342"/>
        <v>0</v>
      </c>
      <c r="L1049" s="6">
        <f t="shared" si="343"/>
        <v>24.71</v>
      </c>
    </row>
    <row r="1050" spans="1:12" x14ac:dyDescent="0.2">
      <c r="A1050" s="4" t="s">
        <v>148</v>
      </c>
      <c r="B1050" s="7" t="s">
        <v>2380</v>
      </c>
      <c r="C1050" s="4">
        <v>18550945</v>
      </c>
      <c r="D1050" s="4" t="s">
        <v>2379</v>
      </c>
      <c r="E1050" s="4" t="s">
        <v>30</v>
      </c>
      <c r="F1050" s="4" t="s">
        <v>18</v>
      </c>
      <c r="G1050" s="4">
        <v>1</v>
      </c>
      <c r="H1050" s="5">
        <v>35.590000000000003</v>
      </c>
      <c r="J1050" s="3">
        <v>0</v>
      </c>
      <c r="K1050" s="6">
        <f t="shared" si="342"/>
        <v>0</v>
      </c>
      <c r="L1050" s="6">
        <f t="shared" si="343"/>
        <v>35.590000000000003</v>
      </c>
    </row>
    <row r="1051" spans="1:12" x14ac:dyDescent="0.2">
      <c r="A1051" s="4" t="s">
        <v>148</v>
      </c>
      <c r="B1051" s="7" t="s">
        <v>652</v>
      </c>
      <c r="C1051" s="4">
        <v>8235938</v>
      </c>
      <c r="D1051" s="4" t="s">
        <v>2381</v>
      </c>
      <c r="E1051" s="4" t="s">
        <v>26</v>
      </c>
      <c r="F1051" s="4" t="s">
        <v>9</v>
      </c>
      <c r="G1051" s="4">
        <v>1</v>
      </c>
      <c r="H1051" s="5">
        <v>-511.59</v>
      </c>
      <c r="J1051" s="3">
        <v>0</v>
      </c>
      <c r="K1051" s="6">
        <f t="shared" si="342"/>
        <v>0</v>
      </c>
      <c r="L1051" s="6">
        <f t="shared" si="343"/>
        <v>-511.59</v>
      </c>
    </row>
    <row r="1052" spans="1:12" x14ac:dyDescent="0.2">
      <c r="A1052" s="4" t="s">
        <v>148</v>
      </c>
      <c r="B1052" s="7" t="s">
        <v>653</v>
      </c>
      <c r="C1052" s="4">
        <v>21327075</v>
      </c>
      <c r="D1052" s="4" t="s">
        <v>2382</v>
      </c>
      <c r="E1052" s="4" t="s">
        <v>26</v>
      </c>
      <c r="F1052" s="4" t="s">
        <v>9</v>
      </c>
      <c r="G1052" s="4">
        <v>2</v>
      </c>
      <c r="H1052" s="5">
        <v>1481.75</v>
      </c>
      <c r="J1052" s="3">
        <v>0</v>
      </c>
      <c r="K1052" s="6">
        <f t="shared" si="342"/>
        <v>0</v>
      </c>
      <c r="L1052" s="6">
        <f t="shared" si="343"/>
        <v>1481.75</v>
      </c>
    </row>
    <row r="1053" spans="1:12" x14ac:dyDescent="0.2">
      <c r="A1053" s="4" t="s">
        <v>148</v>
      </c>
      <c r="B1053" s="7" t="s">
        <v>654</v>
      </c>
      <c r="C1053" s="4">
        <v>5478110</v>
      </c>
      <c r="D1053" s="4" t="s">
        <v>2383</v>
      </c>
      <c r="E1053" s="4" t="s">
        <v>30</v>
      </c>
      <c r="F1053" s="4" t="s">
        <v>18</v>
      </c>
      <c r="G1053" s="4">
        <v>2</v>
      </c>
      <c r="H1053" s="5">
        <v>-265.64</v>
      </c>
      <c r="J1053" s="3">
        <v>0</v>
      </c>
      <c r="K1053" s="6">
        <f t="shared" si="342"/>
        <v>0</v>
      </c>
      <c r="L1053" s="6">
        <f t="shared" si="343"/>
        <v>-265.64</v>
      </c>
    </row>
    <row r="1054" spans="1:12" x14ac:dyDescent="0.2">
      <c r="A1054" s="4" t="s">
        <v>148</v>
      </c>
      <c r="B1054" s="7" t="s">
        <v>1117</v>
      </c>
      <c r="C1054" s="4">
        <v>22833605</v>
      </c>
      <c r="D1054" s="4" t="s">
        <v>2384</v>
      </c>
      <c r="E1054" s="4" t="s">
        <v>44</v>
      </c>
      <c r="F1054" s="4" t="s">
        <v>7</v>
      </c>
      <c r="G1054" s="4">
        <v>1</v>
      </c>
      <c r="H1054" s="5">
        <v>32.950000000000003</v>
      </c>
      <c r="J1054" s="3">
        <v>0</v>
      </c>
      <c r="K1054" s="6">
        <f t="shared" si="342"/>
        <v>0</v>
      </c>
      <c r="L1054" s="6">
        <f t="shared" si="343"/>
        <v>32.950000000000003</v>
      </c>
    </row>
    <row r="1055" spans="1:12" x14ac:dyDescent="0.2">
      <c r="A1055" s="4" t="s">
        <v>148</v>
      </c>
      <c r="B1055" s="7" t="s">
        <v>1118</v>
      </c>
      <c r="C1055" s="4">
        <v>24675138</v>
      </c>
      <c r="D1055" s="4" t="s">
        <v>2385</v>
      </c>
      <c r="E1055" s="4" t="s">
        <v>43</v>
      </c>
      <c r="F1055" s="4" t="s">
        <v>18</v>
      </c>
      <c r="G1055" s="4">
        <v>1</v>
      </c>
      <c r="H1055" s="5">
        <v>24.71</v>
      </c>
      <c r="J1055" s="3">
        <v>0</v>
      </c>
      <c r="K1055" s="6">
        <f t="shared" si="342"/>
        <v>0</v>
      </c>
      <c r="L1055" s="6">
        <f t="shared" si="343"/>
        <v>24.71</v>
      </c>
    </row>
    <row r="1056" spans="1:12" x14ac:dyDescent="0.2">
      <c r="A1056" s="4" t="s">
        <v>148</v>
      </c>
      <c r="B1056" s="7" t="s">
        <v>655</v>
      </c>
      <c r="C1056" s="4">
        <v>15101326</v>
      </c>
      <c r="D1056" s="4" t="s">
        <v>2386</v>
      </c>
      <c r="E1056" s="4" t="s">
        <v>19</v>
      </c>
      <c r="F1056" s="4" t="s">
        <v>14</v>
      </c>
      <c r="G1056" s="4">
        <v>3</v>
      </c>
      <c r="H1056" s="5">
        <v>0</v>
      </c>
      <c r="I1056" s="5">
        <f>H1056</f>
        <v>0</v>
      </c>
      <c r="J1056" s="3">
        <v>-1.2809999999999999</v>
      </c>
      <c r="K1056" s="6">
        <f t="shared" si="342"/>
        <v>-1.2809999999999999</v>
      </c>
      <c r="L1056" s="6">
        <f t="shared" si="343"/>
        <v>-1.2809999999999999</v>
      </c>
    </row>
    <row r="1057" spans="1:12" x14ac:dyDescent="0.2">
      <c r="A1057" s="4" t="s">
        <v>148</v>
      </c>
      <c r="B1057" s="7" t="s">
        <v>1459</v>
      </c>
      <c r="C1057" s="4">
        <v>25856746</v>
      </c>
      <c r="D1057" s="4" t="s">
        <v>2387</v>
      </c>
      <c r="E1057" s="4" t="s">
        <v>13</v>
      </c>
      <c r="F1057" s="4" t="s">
        <v>14</v>
      </c>
      <c r="G1057" s="4">
        <v>1</v>
      </c>
      <c r="H1057" s="5">
        <v>27.62</v>
      </c>
      <c r="J1057" s="3">
        <v>0</v>
      </c>
      <c r="K1057" s="6">
        <f t="shared" si="342"/>
        <v>0</v>
      </c>
      <c r="L1057" s="6">
        <f t="shared" si="343"/>
        <v>27.62</v>
      </c>
    </row>
    <row r="1058" spans="1:12" x14ac:dyDescent="0.2">
      <c r="A1058" s="4" t="s">
        <v>148</v>
      </c>
      <c r="B1058" s="7" t="s">
        <v>2388</v>
      </c>
      <c r="C1058" s="4">
        <v>13111350</v>
      </c>
      <c r="D1058" s="4" t="s">
        <v>2389</v>
      </c>
      <c r="E1058" s="4" t="s">
        <v>34</v>
      </c>
      <c r="F1058" s="4" t="s">
        <v>35</v>
      </c>
      <c r="G1058" s="4">
        <v>1</v>
      </c>
      <c r="H1058" s="5">
        <v>7.78</v>
      </c>
      <c r="J1058" s="3">
        <v>0</v>
      </c>
      <c r="K1058" s="6">
        <f t="shared" si="342"/>
        <v>0</v>
      </c>
      <c r="L1058" s="6">
        <f t="shared" si="343"/>
        <v>7.78</v>
      </c>
    </row>
    <row r="1059" spans="1:12" x14ac:dyDescent="0.2">
      <c r="A1059" s="4" t="s">
        <v>148</v>
      </c>
      <c r="B1059" s="7" t="s">
        <v>2390</v>
      </c>
      <c r="C1059" s="4">
        <v>13111350</v>
      </c>
      <c r="D1059" s="4" t="s">
        <v>2389</v>
      </c>
      <c r="E1059" s="4" t="s">
        <v>34</v>
      </c>
      <c r="F1059" s="4" t="s">
        <v>35</v>
      </c>
      <c r="G1059" s="4">
        <v>1</v>
      </c>
      <c r="H1059" s="5">
        <v>7.78</v>
      </c>
      <c r="J1059" s="3">
        <v>0</v>
      </c>
      <c r="K1059" s="6">
        <f t="shared" si="342"/>
        <v>0</v>
      </c>
      <c r="L1059" s="6">
        <f t="shared" si="343"/>
        <v>7.78</v>
      </c>
    </row>
    <row r="1060" spans="1:12" x14ac:dyDescent="0.2">
      <c r="A1060" s="4" t="s">
        <v>148</v>
      </c>
      <c r="B1060" s="7" t="s">
        <v>656</v>
      </c>
      <c r="C1060" s="4">
        <v>16255029</v>
      </c>
      <c r="D1060" s="4" t="s">
        <v>1686</v>
      </c>
      <c r="E1060" s="4" t="s">
        <v>40</v>
      </c>
      <c r="F1060" s="4" t="s">
        <v>14</v>
      </c>
      <c r="G1060" s="4">
        <v>1</v>
      </c>
      <c r="H1060" s="5">
        <v>84.52</v>
      </c>
      <c r="J1060" s="3">
        <v>0</v>
      </c>
      <c r="K1060" s="6">
        <f t="shared" si="342"/>
        <v>0</v>
      </c>
      <c r="L1060" s="6">
        <f t="shared" si="343"/>
        <v>84.52</v>
      </c>
    </row>
    <row r="1061" spans="1:12" x14ac:dyDescent="0.2">
      <c r="A1061" s="4" t="s">
        <v>148</v>
      </c>
      <c r="B1061" s="7" t="s">
        <v>657</v>
      </c>
      <c r="C1061" s="4">
        <v>5684297</v>
      </c>
      <c r="D1061" s="4" t="s">
        <v>2391</v>
      </c>
      <c r="E1061" s="4" t="s">
        <v>11</v>
      </c>
      <c r="F1061" s="4" t="s">
        <v>12</v>
      </c>
      <c r="G1061" s="4">
        <v>3</v>
      </c>
      <c r="H1061" s="5">
        <v>0</v>
      </c>
      <c r="I1061" s="5">
        <f>H1061</f>
        <v>0</v>
      </c>
      <c r="J1061" s="3">
        <v>-53341.828999999998</v>
      </c>
      <c r="K1061" s="6">
        <f t="shared" si="342"/>
        <v>-53341.828999999998</v>
      </c>
      <c r="L1061" s="6">
        <f t="shared" si="343"/>
        <v>-53341.828999999998</v>
      </c>
    </row>
    <row r="1062" spans="1:12" x14ac:dyDescent="0.2">
      <c r="A1062" s="4" t="s">
        <v>148</v>
      </c>
      <c r="B1062" s="7" t="s">
        <v>978</v>
      </c>
      <c r="C1062" s="4">
        <v>23079716</v>
      </c>
      <c r="D1062" s="4" t="s">
        <v>1688</v>
      </c>
      <c r="E1062" s="4" t="s">
        <v>33</v>
      </c>
      <c r="F1062" s="4" t="s">
        <v>12</v>
      </c>
      <c r="G1062" s="4">
        <v>2</v>
      </c>
      <c r="H1062" s="5">
        <v>89.51</v>
      </c>
      <c r="J1062" s="3">
        <v>0</v>
      </c>
      <c r="K1062" s="6">
        <f t="shared" si="342"/>
        <v>0</v>
      </c>
      <c r="L1062" s="6">
        <f t="shared" si="343"/>
        <v>89.51</v>
      </c>
    </row>
    <row r="1063" spans="1:12" x14ac:dyDescent="0.2">
      <c r="A1063" s="4" t="s">
        <v>148</v>
      </c>
      <c r="B1063" s="7" t="s">
        <v>2953</v>
      </c>
      <c r="C1063" s="4">
        <v>18246163</v>
      </c>
      <c r="D1063" s="4" t="s">
        <v>2954</v>
      </c>
      <c r="E1063" s="4" t="s">
        <v>42</v>
      </c>
      <c r="F1063" s="4" t="s">
        <v>7</v>
      </c>
      <c r="G1063" s="4">
        <v>2</v>
      </c>
      <c r="H1063" s="5">
        <v>69.37</v>
      </c>
      <c r="J1063" s="3">
        <v>0</v>
      </c>
      <c r="K1063" s="6">
        <f t="shared" si="342"/>
        <v>0</v>
      </c>
      <c r="L1063" s="6">
        <f t="shared" si="343"/>
        <v>69.37</v>
      </c>
    </row>
    <row r="1064" spans="1:12" x14ac:dyDescent="0.2">
      <c r="A1064" s="4" t="s">
        <v>148</v>
      </c>
      <c r="B1064" s="7" t="s">
        <v>1396</v>
      </c>
      <c r="C1064" s="4">
        <v>19039386</v>
      </c>
      <c r="D1064" s="4" t="s">
        <v>2392</v>
      </c>
      <c r="E1064" s="4" t="s">
        <v>6</v>
      </c>
      <c r="F1064" s="4" t="s">
        <v>7</v>
      </c>
      <c r="G1064" s="4">
        <v>1</v>
      </c>
      <c r="H1064" s="5">
        <v>50.86</v>
      </c>
      <c r="J1064" s="3">
        <v>0</v>
      </c>
      <c r="K1064" s="6">
        <f t="shared" si="342"/>
        <v>0</v>
      </c>
      <c r="L1064" s="6">
        <f t="shared" si="343"/>
        <v>50.86</v>
      </c>
    </row>
    <row r="1065" spans="1:12" x14ac:dyDescent="0.2">
      <c r="A1065" s="4" t="s">
        <v>148</v>
      </c>
      <c r="B1065" s="7" t="s">
        <v>1408</v>
      </c>
      <c r="C1065" s="4">
        <v>20044280</v>
      </c>
      <c r="D1065" s="4" t="s">
        <v>2393</v>
      </c>
      <c r="E1065" s="4" t="s">
        <v>21</v>
      </c>
      <c r="F1065" s="4" t="s">
        <v>22</v>
      </c>
      <c r="G1065" s="4">
        <v>2</v>
      </c>
      <c r="H1065" s="5">
        <v>41.58</v>
      </c>
      <c r="J1065" s="3">
        <v>0</v>
      </c>
      <c r="K1065" s="6">
        <f t="shared" si="342"/>
        <v>0</v>
      </c>
      <c r="L1065" s="6">
        <f t="shared" si="343"/>
        <v>41.58</v>
      </c>
    </row>
    <row r="1066" spans="1:12" x14ac:dyDescent="0.2">
      <c r="A1066" s="4" t="s">
        <v>148</v>
      </c>
      <c r="B1066" s="7" t="s">
        <v>1381</v>
      </c>
      <c r="C1066" s="4">
        <v>17242740</v>
      </c>
      <c r="D1066" s="4" t="s">
        <v>2394</v>
      </c>
      <c r="E1066" s="4" t="s">
        <v>33</v>
      </c>
      <c r="F1066" s="4" t="s">
        <v>12</v>
      </c>
      <c r="G1066" s="4">
        <v>1</v>
      </c>
      <c r="H1066" s="5">
        <v>40.69</v>
      </c>
      <c r="J1066" s="3">
        <v>0</v>
      </c>
      <c r="K1066" s="6">
        <f t="shared" si="342"/>
        <v>0</v>
      </c>
      <c r="L1066" s="6">
        <f t="shared" si="343"/>
        <v>40.69</v>
      </c>
    </row>
    <row r="1067" spans="1:12" x14ac:dyDescent="0.2">
      <c r="A1067" s="4" t="s">
        <v>148</v>
      </c>
      <c r="B1067" s="7" t="s">
        <v>1495</v>
      </c>
      <c r="C1067" s="4">
        <v>8023181</v>
      </c>
      <c r="D1067" s="4" t="s">
        <v>2395</v>
      </c>
      <c r="E1067" s="4" t="s">
        <v>34</v>
      </c>
      <c r="F1067" s="4" t="s">
        <v>35</v>
      </c>
      <c r="G1067" s="4">
        <v>1</v>
      </c>
      <c r="H1067" s="5">
        <v>32.28</v>
      </c>
      <c r="J1067" s="3">
        <v>0</v>
      </c>
      <c r="K1067" s="6">
        <f t="shared" si="342"/>
        <v>0</v>
      </c>
      <c r="L1067" s="6">
        <f t="shared" si="343"/>
        <v>32.28</v>
      </c>
    </row>
    <row r="1068" spans="1:12" x14ac:dyDescent="0.2">
      <c r="A1068" s="4" t="s">
        <v>148</v>
      </c>
      <c r="B1068" s="7" t="s">
        <v>2396</v>
      </c>
      <c r="C1068" s="4">
        <v>16959311</v>
      </c>
      <c r="D1068" s="4" t="s">
        <v>2397</v>
      </c>
      <c r="E1068" s="4" t="s">
        <v>21</v>
      </c>
      <c r="F1068" s="4" t="s">
        <v>22</v>
      </c>
      <c r="G1068" s="4">
        <v>2</v>
      </c>
      <c r="H1068" s="5">
        <v>64.81</v>
      </c>
      <c r="J1068" s="3">
        <v>0</v>
      </c>
      <c r="K1068" s="6">
        <f t="shared" si="342"/>
        <v>0</v>
      </c>
      <c r="L1068" s="6">
        <f t="shared" si="343"/>
        <v>64.81</v>
      </c>
    </row>
    <row r="1069" spans="1:12" x14ac:dyDescent="0.2">
      <c r="A1069" s="4" t="s">
        <v>148</v>
      </c>
      <c r="B1069" s="7" t="s">
        <v>658</v>
      </c>
      <c r="C1069" s="4">
        <v>16454534</v>
      </c>
      <c r="D1069" s="4" t="s">
        <v>2398</v>
      </c>
      <c r="E1069" s="4" t="s">
        <v>24</v>
      </c>
      <c r="F1069" s="4" t="s">
        <v>9</v>
      </c>
      <c r="G1069" s="4">
        <v>1</v>
      </c>
      <c r="H1069" s="5">
        <v>2909.24</v>
      </c>
      <c r="J1069" s="3">
        <v>0</v>
      </c>
      <c r="K1069" s="6">
        <f t="shared" si="342"/>
        <v>0</v>
      </c>
      <c r="L1069" s="6">
        <f t="shared" si="343"/>
        <v>2909.24</v>
      </c>
    </row>
    <row r="1070" spans="1:12" x14ac:dyDescent="0.2">
      <c r="A1070" s="4" t="s">
        <v>148</v>
      </c>
      <c r="B1070" s="7" t="s">
        <v>1456</v>
      </c>
      <c r="C1070" s="4">
        <v>25519006</v>
      </c>
      <c r="D1070" s="4" t="s">
        <v>2399</v>
      </c>
      <c r="E1070" s="4" t="s">
        <v>27</v>
      </c>
      <c r="F1070" s="4" t="s">
        <v>9</v>
      </c>
      <c r="G1070" s="4">
        <v>1</v>
      </c>
      <c r="H1070" s="5">
        <v>25.95</v>
      </c>
      <c r="J1070" s="3">
        <v>0</v>
      </c>
      <c r="K1070" s="6">
        <f t="shared" si="342"/>
        <v>0</v>
      </c>
      <c r="L1070" s="6">
        <f t="shared" si="343"/>
        <v>25.95</v>
      </c>
    </row>
    <row r="1071" spans="1:12" x14ac:dyDescent="0.2">
      <c r="A1071" s="4" t="s">
        <v>148</v>
      </c>
      <c r="B1071" s="7" t="s">
        <v>1460</v>
      </c>
      <c r="C1071" s="4">
        <v>25991209</v>
      </c>
      <c r="D1071" s="4" t="s">
        <v>2400</v>
      </c>
      <c r="E1071" s="4" t="s">
        <v>28</v>
      </c>
      <c r="F1071" s="4" t="s">
        <v>16</v>
      </c>
      <c r="G1071" s="4">
        <v>1</v>
      </c>
      <c r="H1071" s="5">
        <v>26.64</v>
      </c>
      <c r="J1071" s="3">
        <v>0</v>
      </c>
      <c r="K1071" s="6">
        <f t="shared" si="342"/>
        <v>0</v>
      </c>
      <c r="L1071" s="6">
        <f t="shared" si="343"/>
        <v>26.64</v>
      </c>
    </row>
    <row r="1072" spans="1:12" x14ac:dyDescent="0.2">
      <c r="A1072" s="4" t="s">
        <v>148</v>
      </c>
      <c r="B1072" s="7" t="s">
        <v>2401</v>
      </c>
      <c r="C1072" s="4">
        <v>15485114</v>
      </c>
      <c r="D1072" s="4" t="s">
        <v>1703</v>
      </c>
      <c r="E1072" s="4" t="s">
        <v>24</v>
      </c>
      <c r="F1072" s="4" t="s">
        <v>9</v>
      </c>
      <c r="G1072" s="4">
        <v>1</v>
      </c>
      <c r="H1072" s="5">
        <v>37.72</v>
      </c>
      <c r="J1072" s="3">
        <v>0</v>
      </c>
      <c r="K1072" s="6">
        <f t="shared" si="342"/>
        <v>0</v>
      </c>
      <c r="L1072" s="6">
        <f t="shared" si="343"/>
        <v>37.72</v>
      </c>
    </row>
    <row r="1073" spans="1:12" x14ac:dyDescent="0.2">
      <c r="A1073" s="4" t="s">
        <v>148</v>
      </c>
      <c r="B1073" s="7" t="s">
        <v>660</v>
      </c>
      <c r="C1073" s="4">
        <v>9163016</v>
      </c>
      <c r="D1073" s="4" t="s">
        <v>2402</v>
      </c>
      <c r="E1073" s="4" t="s">
        <v>33</v>
      </c>
      <c r="F1073" s="4" t="s">
        <v>12</v>
      </c>
      <c r="G1073" s="4">
        <v>2</v>
      </c>
      <c r="H1073" s="5">
        <v>4042.46</v>
      </c>
      <c r="J1073" s="3">
        <v>0</v>
      </c>
      <c r="K1073" s="6">
        <f t="shared" ref="K1073:K1079" si="344">+I1073+J1073</f>
        <v>0</v>
      </c>
      <c r="L1073" s="6">
        <f t="shared" ref="L1073:L1079" si="345">H1073+J1073</f>
        <v>4042.46</v>
      </c>
    </row>
    <row r="1074" spans="1:12" x14ac:dyDescent="0.2">
      <c r="A1074" s="4" t="s">
        <v>148</v>
      </c>
      <c r="B1074" s="7" t="s">
        <v>659</v>
      </c>
      <c r="C1074" s="4">
        <v>9163016</v>
      </c>
      <c r="D1074" s="4" t="s">
        <v>2402</v>
      </c>
      <c r="E1074" s="4" t="s">
        <v>33</v>
      </c>
      <c r="F1074" s="4" t="s">
        <v>12</v>
      </c>
      <c r="G1074" s="4">
        <v>2</v>
      </c>
      <c r="H1074" s="5">
        <v>2043.27</v>
      </c>
      <c r="J1074" s="3">
        <v>0</v>
      </c>
      <c r="K1074" s="6">
        <f t="shared" si="344"/>
        <v>0</v>
      </c>
      <c r="L1074" s="6">
        <f t="shared" si="345"/>
        <v>2043.27</v>
      </c>
    </row>
    <row r="1075" spans="1:12" x14ac:dyDescent="0.2">
      <c r="A1075" s="4" t="s">
        <v>148</v>
      </c>
      <c r="B1075" s="7" t="s">
        <v>662</v>
      </c>
      <c r="C1075" s="4">
        <v>9163016</v>
      </c>
      <c r="D1075" s="4" t="s">
        <v>2402</v>
      </c>
      <c r="E1075" s="4" t="s">
        <v>33</v>
      </c>
      <c r="F1075" s="4" t="s">
        <v>12</v>
      </c>
      <c r="G1075" s="4">
        <v>2</v>
      </c>
      <c r="H1075" s="5">
        <v>3238.68</v>
      </c>
      <c r="J1075" s="3">
        <v>0</v>
      </c>
      <c r="K1075" s="6">
        <f t="shared" si="344"/>
        <v>0</v>
      </c>
      <c r="L1075" s="6">
        <f t="shared" si="345"/>
        <v>3238.68</v>
      </c>
    </row>
    <row r="1076" spans="1:12" x14ac:dyDescent="0.2">
      <c r="A1076" s="4" t="s">
        <v>148</v>
      </c>
      <c r="B1076" s="7" t="s">
        <v>661</v>
      </c>
      <c r="C1076" s="4">
        <v>9163016</v>
      </c>
      <c r="D1076" s="4" t="s">
        <v>2402</v>
      </c>
      <c r="E1076" s="4" t="s">
        <v>33</v>
      </c>
      <c r="F1076" s="4" t="s">
        <v>12</v>
      </c>
      <c r="G1076" s="4">
        <v>2</v>
      </c>
      <c r="H1076" s="5">
        <v>1929.86</v>
      </c>
      <c r="J1076" s="3">
        <v>0</v>
      </c>
      <c r="K1076" s="6">
        <f t="shared" si="344"/>
        <v>0</v>
      </c>
      <c r="L1076" s="6">
        <f t="shared" si="345"/>
        <v>1929.86</v>
      </c>
    </row>
    <row r="1077" spans="1:12" x14ac:dyDescent="0.2">
      <c r="A1077" s="4" t="s">
        <v>148</v>
      </c>
      <c r="B1077" s="7" t="s">
        <v>663</v>
      </c>
      <c r="C1077" s="4">
        <v>15588044</v>
      </c>
      <c r="D1077" s="4" t="s">
        <v>2403</v>
      </c>
      <c r="E1077" s="4" t="s">
        <v>41</v>
      </c>
      <c r="F1077" s="4" t="s">
        <v>35</v>
      </c>
      <c r="G1077" s="4">
        <v>1</v>
      </c>
      <c r="H1077" s="5">
        <v>-524.69000000000005</v>
      </c>
      <c r="J1077" s="3">
        <v>0</v>
      </c>
      <c r="K1077" s="6">
        <f t="shared" si="344"/>
        <v>0</v>
      </c>
      <c r="L1077" s="6">
        <f t="shared" si="345"/>
        <v>-524.69000000000005</v>
      </c>
    </row>
    <row r="1078" spans="1:12" x14ac:dyDescent="0.2">
      <c r="A1078" s="4" t="s">
        <v>148</v>
      </c>
      <c r="B1078" s="7" t="s">
        <v>1369</v>
      </c>
      <c r="C1078" s="4">
        <v>15588044</v>
      </c>
      <c r="D1078" s="4" t="s">
        <v>2403</v>
      </c>
      <c r="E1078" s="4" t="s">
        <v>41</v>
      </c>
      <c r="F1078" s="4" t="s">
        <v>35</v>
      </c>
      <c r="G1078" s="4">
        <v>1</v>
      </c>
      <c r="H1078" s="5">
        <v>32.28</v>
      </c>
      <c r="J1078" s="3">
        <v>0</v>
      </c>
      <c r="K1078" s="6">
        <f t="shared" si="344"/>
        <v>0</v>
      </c>
      <c r="L1078" s="6">
        <f t="shared" si="345"/>
        <v>32.28</v>
      </c>
    </row>
    <row r="1079" spans="1:12" x14ac:dyDescent="0.2">
      <c r="A1079" s="4" t="s">
        <v>148</v>
      </c>
      <c r="B1079" s="7" t="s">
        <v>1368</v>
      </c>
      <c r="C1079" s="4">
        <v>15588044</v>
      </c>
      <c r="D1079" s="4" t="s">
        <v>2403</v>
      </c>
      <c r="E1079" s="4" t="s">
        <v>41</v>
      </c>
      <c r="F1079" s="4" t="s">
        <v>35</v>
      </c>
      <c r="G1079" s="4">
        <v>1</v>
      </c>
      <c r="H1079" s="5">
        <v>19.37</v>
      </c>
      <c r="J1079" s="3">
        <v>0</v>
      </c>
      <c r="K1079" s="6">
        <f t="shared" si="344"/>
        <v>0</v>
      </c>
      <c r="L1079" s="6">
        <f t="shared" si="345"/>
        <v>19.37</v>
      </c>
    </row>
    <row r="1080" spans="1:12" x14ac:dyDescent="0.2">
      <c r="A1080" s="4" t="s">
        <v>148</v>
      </c>
      <c r="B1080" s="7" t="s">
        <v>2405</v>
      </c>
      <c r="C1080" s="4">
        <v>18581531</v>
      </c>
      <c r="D1080" s="4" t="s">
        <v>2404</v>
      </c>
      <c r="E1080" s="4" t="s">
        <v>6</v>
      </c>
      <c r="F1080" s="4" t="s">
        <v>7</v>
      </c>
      <c r="G1080" s="4">
        <v>1</v>
      </c>
      <c r="H1080" s="5">
        <v>43.24</v>
      </c>
      <c r="J1080" s="3">
        <v>0</v>
      </c>
      <c r="K1080" s="6">
        <f t="shared" ref="K1080:K1111" si="346">+I1080+J1080</f>
        <v>0</v>
      </c>
      <c r="L1080" s="6">
        <f t="shared" ref="L1080:L1111" si="347">H1080+J1080</f>
        <v>43.24</v>
      </c>
    </row>
    <row r="1081" spans="1:12" x14ac:dyDescent="0.2">
      <c r="A1081" s="4" t="s">
        <v>148</v>
      </c>
      <c r="B1081" s="7" t="s">
        <v>2406</v>
      </c>
      <c r="C1081" s="4">
        <v>1489425</v>
      </c>
      <c r="D1081" s="4" t="s">
        <v>1708</v>
      </c>
      <c r="E1081" s="4" t="s">
        <v>21</v>
      </c>
      <c r="F1081" s="4" t="s">
        <v>22</v>
      </c>
      <c r="G1081" s="4">
        <v>2</v>
      </c>
      <c r="H1081" s="5">
        <v>14</v>
      </c>
      <c r="J1081" s="3">
        <v>0</v>
      </c>
      <c r="K1081" s="6">
        <f t="shared" si="346"/>
        <v>0</v>
      </c>
      <c r="L1081" s="6">
        <f t="shared" si="347"/>
        <v>14</v>
      </c>
    </row>
    <row r="1082" spans="1:12" x14ac:dyDescent="0.2">
      <c r="A1082" s="4" t="s">
        <v>148</v>
      </c>
      <c r="B1082" s="7" t="s">
        <v>1119</v>
      </c>
      <c r="C1082" s="4">
        <v>13293904</v>
      </c>
      <c r="D1082" s="4" t="s">
        <v>2407</v>
      </c>
      <c r="E1082" s="4" t="s">
        <v>36</v>
      </c>
      <c r="F1082" s="4" t="s">
        <v>16</v>
      </c>
      <c r="G1082" s="4">
        <v>2</v>
      </c>
      <c r="H1082" s="5">
        <v>52.31</v>
      </c>
      <c r="J1082" s="3">
        <v>0</v>
      </c>
      <c r="K1082" s="6">
        <f t="shared" si="346"/>
        <v>0</v>
      </c>
      <c r="L1082" s="6">
        <f t="shared" si="347"/>
        <v>52.31</v>
      </c>
    </row>
    <row r="1083" spans="1:12" x14ac:dyDescent="0.2">
      <c r="A1083" s="4" t="s">
        <v>148</v>
      </c>
      <c r="B1083" s="7" t="s">
        <v>2408</v>
      </c>
      <c r="C1083" s="4">
        <v>5935888</v>
      </c>
      <c r="D1083" s="4" t="s">
        <v>2409</v>
      </c>
      <c r="E1083" s="4" t="s">
        <v>31</v>
      </c>
      <c r="F1083" s="4" t="s">
        <v>22</v>
      </c>
      <c r="G1083" s="4">
        <v>1</v>
      </c>
      <c r="H1083" s="5">
        <v>20.059999999999999</v>
      </c>
      <c r="J1083" s="3">
        <v>0</v>
      </c>
      <c r="K1083" s="6">
        <f t="shared" si="346"/>
        <v>0</v>
      </c>
      <c r="L1083" s="6">
        <f t="shared" si="347"/>
        <v>20.059999999999999</v>
      </c>
    </row>
    <row r="1084" spans="1:12" x14ac:dyDescent="0.2">
      <c r="A1084" s="4" t="s">
        <v>148</v>
      </c>
      <c r="B1084" s="7" t="s">
        <v>1354</v>
      </c>
      <c r="C1084" s="4">
        <v>14527966</v>
      </c>
      <c r="D1084" s="4" t="s">
        <v>2410</v>
      </c>
      <c r="E1084" s="4" t="s">
        <v>41</v>
      </c>
      <c r="F1084" s="4" t="s">
        <v>35</v>
      </c>
      <c r="G1084" s="4">
        <v>1</v>
      </c>
      <c r="H1084" s="5">
        <v>32.28</v>
      </c>
      <c r="J1084" s="3">
        <v>0</v>
      </c>
      <c r="K1084" s="6">
        <f t="shared" si="346"/>
        <v>0</v>
      </c>
      <c r="L1084" s="6">
        <f t="shared" si="347"/>
        <v>32.28</v>
      </c>
    </row>
    <row r="1085" spans="1:12" x14ac:dyDescent="0.2">
      <c r="A1085" s="4" t="s">
        <v>148</v>
      </c>
      <c r="B1085" s="7" t="s">
        <v>1364</v>
      </c>
      <c r="C1085" s="4">
        <v>15238270</v>
      </c>
      <c r="D1085" s="4" t="s">
        <v>2411</v>
      </c>
      <c r="E1085" s="4" t="s">
        <v>75</v>
      </c>
      <c r="F1085" s="4" t="s">
        <v>35</v>
      </c>
      <c r="G1085" s="4">
        <v>1</v>
      </c>
      <c r="H1085" s="5">
        <v>17.61</v>
      </c>
      <c r="J1085" s="3">
        <v>0</v>
      </c>
      <c r="K1085" s="6">
        <f t="shared" si="346"/>
        <v>0</v>
      </c>
      <c r="L1085" s="6">
        <f t="shared" si="347"/>
        <v>17.61</v>
      </c>
    </row>
    <row r="1086" spans="1:12" x14ac:dyDescent="0.2">
      <c r="A1086" s="4" t="s">
        <v>148</v>
      </c>
      <c r="B1086" s="7" t="s">
        <v>1365</v>
      </c>
      <c r="C1086" s="4">
        <v>15238270</v>
      </c>
      <c r="D1086" s="4" t="s">
        <v>2411</v>
      </c>
      <c r="E1086" s="4" t="s">
        <v>75</v>
      </c>
      <c r="F1086" s="4" t="s">
        <v>35</v>
      </c>
      <c r="G1086" s="4">
        <v>1</v>
      </c>
      <c r="H1086" s="5">
        <v>17.61</v>
      </c>
      <c r="J1086" s="3">
        <v>0</v>
      </c>
      <c r="K1086" s="6">
        <f t="shared" si="346"/>
        <v>0</v>
      </c>
      <c r="L1086" s="6">
        <f t="shared" si="347"/>
        <v>17.61</v>
      </c>
    </row>
    <row r="1087" spans="1:12" x14ac:dyDescent="0.2">
      <c r="A1087" s="4" t="s">
        <v>148</v>
      </c>
      <c r="B1087" s="7" t="s">
        <v>1481</v>
      </c>
      <c r="C1087" s="4">
        <v>6074886</v>
      </c>
      <c r="D1087" s="4" t="s">
        <v>1713</v>
      </c>
      <c r="E1087" s="4" t="s">
        <v>76</v>
      </c>
      <c r="F1087" s="4" t="s">
        <v>35</v>
      </c>
      <c r="G1087" s="4">
        <v>1</v>
      </c>
      <c r="H1087" s="5">
        <v>24.48</v>
      </c>
      <c r="J1087" s="3">
        <v>0</v>
      </c>
      <c r="K1087" s="6">
        <f t="shared" si="346"/>
        <v>0</v>
      </c>
      <c r="L1087" s="6">
        <f t="shared" si="347"/>
        <v>24.48</v>
      </c>
    </row>
    <row r="1088" spans="1:12" x14ac:dyDescent="0.2">
      <c r="A1088" s="4" t="s">
        <v>148</v>
      </c>
      <c r="B1088" s="7" t="s">
        <v>1482</v>
      </c>
      <c r="C1088" s="4">
        <v>6074886</v>
      </c>
      <c r="D1088" s="4" t="s">
        <v>1713</v>
      </c>
      <c r="E1088" s="4" t="s">
        <v>76</v>
      </c>
      <c r="F1088" s="4" t="s">
        <v>35</v>
      </c>
      <c r="G1088" s="4">
        <v>1</v>
      </c>
      <c r="H1088" s="5">
        <v>24.48</v>
      </c>
      <c r="J1088" s="3">
        <v>0</v>
      </c>
      <c r="K1088" s="6">
        <f t="shared" si="346"/>
        <v>0</v>
      </c>
      <c r="L1088" s="6">
        <f t="shared" si="347"/>
        <v>24.48</v>
      </c>
    </row>
    <row r="1089" spans="1:12" x14ac:dyDescent="0.2">
      <c r="A1089" s="4" t="s">
        <v>148</v>
      </c>
      <c r="B1089" s="7" t="s">
        <v>1120</v>
      </c>
      <c r="C1089" s="4">
        <v>22982066</v>
      </c>
      <c r="D1089" s="4" t="s">
        <v>2412</v>
      </c>
      <c r="E1089" s="4" t="s">
        <v>75</v>
      </c>
      <c r="F1089" s="4" t="s">
        <v>35</v>
      </c>
      <c r="G1089" s="4">
        <v>1</v>
      </c>
      <c r="H1089" s="5">
        <v>37.479999999999997</v>
      </c>
      <c r="J1089" s="3">
        <v>0</v>
      </c>
      <c r="K1089" s="6">
        <f t="shared" si="346"/>
        <v>0</v>
      </c>
      <c r="L1089" s="6">
        <f t="shared" si="347"/>
        <v>37.479999999999997</v>
      </c>
    </row>
    <row r="1090" spans="1:12" x14ac:dyDescent="0.2">
      <c r="A1090" s="4" t="s">
        <v>148</v>
      </c>
      <c r="B1090" s="7" t="s">
        <v>2413</v>
      </c>
      <c r="C1090" s="4">
        <v>22982066</v>
      </c>
      <c r="D1090" s="4" t="s">
        <v>2412</v>
      </c>
      <c r="E1090" s="4" t="s">
        <v>75</v>
      </c>
      <c r="F1090" s="4" t="s">
        <v>35</v>
      </c>
      <c r="G1090" s="4">
        <v>1</v>
      </c>
      <c r="H1090" s="5">
        <v>26.39</v>
      </c>
      <c r="J1090" s="3">
        <v>0</v>
      </c>
      <c r="K1090" s="6">
        <f t="shared" si="346"/>
        <v>0</v>
      </c>
      <c r="L1090" s="6">
        <f t="shared" si="347"/>
        <v>26.39</v>
      </c>
    </row>
    <row r="1091" spans="1:12" x14ac:dyDescent="0.2">
      <c r="A1091" s="4" t="s">
        <v>148</v>
      </c>
      <c r="B1091" s="7" t="s">
        <v>1484</v>
      </c>
      <c r="C1091" s="4">
        <v>6172297</v>
      </c>
      <c r="D1091" s="4" t="s">
        <v>2414</v>
      </c>
      <c r="E1091" s="4" t="s">
        <v>75</v>
      </c>
      <c r="F1091" s="4" t="s">
        <v>35</v>
      </c>
      <c r="G1091" s="4">
        <v>1</v>
      </c>
      <c r="H1091" s="5">
        <v>13.81</v>
      </c>
      <c r="J1091" s="3">
        <v>0</v>
      </c>
      <c r="K1091" s="6">
        <f t="shared" si="346"/>
        <v>0</v>
      </c>
      <c r="L1091" s="6">
        <f t="shared" si="347"/>
        <v>13.81</v>
      </c>
    </row>
    <row r="1092" spans="1:12" x14ac:dyDescent="0.2">
      <c r="A1092" s="4" t="s">
        <v>148</v>
      </c>
      <c r="B1092" s="7" t="s">
        <v>1483</v>
      </c>
      <c r="C1092" s="4">
        <v>6172297</v>
      </c>
      <c r="D1092" s="4" t="s">
        <v>2414</v>
      </c>
      <c r="E1092" s="4" t="s">
        <v>75</v>
      </c>
      <c r="F1092" s="4" t="s">
        <v>35</v>
      </c>
      <c r="G1092" s="4">
        <v>1</v>
      </c>
      <c r="H1092" s="5">
        <v>13.81</v>
      </c>
      <c r="J1092" s="3">
        <v>0</v>
      </c>
      <c r="K1092" s="6">
        <f t="shared" si="346"/>
        <v>0</v>
      </c>
      <c r="L1092" s="6">
        <f t="shared" si="347"/>
        <v>13.81</v>
      </c>
    </row>
    <row r="1093" spans="1:12" x14ac:dyDescent="0.2">
      <c r="A1093" s="4" t="s">
        <v>148</v>
      </c>
      <c r="B1093" s="7" t="s">
        <v>2888</v>
      </c>
      <c r="C1093" s="4">
        <v>23012943</v>
      </c>
      <c r="D1093" s="4" t="s">
        <v>2823</v>
      </c>
      <c r="E1093" s="4" t="s">
        <v>11</v>
      </c>
      <c r="F1093" s="4" t="s">
        <v>12</v>
      </c>
      <c r="G1093" s="4">
        <v>3</v>
      </c>
      <c r="H1093" s="5">
        <v>0</v>
      </c>
      <c r="I1093" s="5">
        <f>H1093</f>
        <v>0</v>
      </c>
      <c r="J1093" s="3">
        <v>-811.78099999999995</v>
      </c>
      <c r="K1093" s="6">
        <f t="shared" si="346"/>
        <v>-811.78099999999995</v>
      </c>
      <c r="L1093" s="6">
        <f t="shared" si="347"/>
        <v>-811.78099999999995</v>
      </c>
    </row>
    <row r="1094" spans="1:12" x14ac:dyDescent="0.2">
      <c r="A1094" s="4" t="s">
        <v>148</v>
      </c>
      <c r="B1094" s="7" t="s">
        <v>664</v>
      </c>
      <c r="C1094" s="4">
        <v>25781229</v>
      </c>
      <c r="D1094" s="4" t="s">
        <v>2415</v>
      </c>
      <c r="E1094" s="4" t="s">
        <v>38</v>
      </c>
      <c r="F1094" s="4" t="s">
        <v>9</v>
      </c>
      <c r="G1094" s="4">
        <v>1</v>
      </c>
      <c r="H1094" s="5">
        <v>-28896.79</v>
      </c>
      <c r="J1094" s="3">
        <v>0</v>
      </c>
      <c r="K1094" s="6">
        <f t="shared" si="346"/>
        <v>0</v>
      </c>
      <c r="L1094" s="6">
        <f t="shared" si="347"/>
        <v>-28896.79</v>
      </c>
    </row>
    <row r="1095" spans="1:12" x14ac:dyDescent="0.2">
      <c r="A1095" s="4" t="s">
        <v>148</v>
      </c>
      <c r="B1095" s="7" t="s">
        <v>1121</v>
      </c>
      <c r="C1095" s="4">
        <v>13102956</v>
      </c>
      <c r="D1095" s="4" t="s">
        <v>2416</v>
      </c>
      <c r="E1095" s="4" t="s">
        <v>6</v>
      </c>
      <c r="F1095" s="4" t="s">
        <v>7</v>
      </c>
      <c r="G1095" s="4">
        <v>1</v>
      </c>
      <c r="H1095" s="5">
        <v>11.56</v>
      </c>
      <c r="J1095" s="3">
        <v>0</v>
      </c>
      <c r="K1095" s="6">
        <f t="shared" si="346"/>
        <v>0</v>
      </c>
      <c r="L1095" s="6">
        <f t="shared" si="347"/>
        <v>11.56</v>
      </c>
    </row>
    <row r="1096" spans="1:12" x14ac:dyDescent="0.2">
      <c r="A1096" s="4" t="s">
        <v>148</v>
      </c>
      <c r="B1096" s="7" t="s">
        <v>2417</v>
      </c>
      <c r="C1096" s="4">
        <v>9818759</v>
      </c>
      <c r="D1096" s="4" t="s">
        <v>2418</v>
      </c>
      <c r="E1096" s="4" t="s">
        <v>44</v>
      </c>
      <c r="F1096" s="4" t="s">
        <v>7</v>
      </c>
      <c r="G1096" s="4">
        <v>1</v>
      </c>
      <c r="H1096" s="5">
        <v>8.5299999999999994</v>
      </c>
      <c r="J1096" s="3">
        <v>0</v>
      </c>
      <c r="K1096" s="6">
        <f t="shared" si="346"/>
        <v>0</v>
      </c>
      <c r="L1096" s="6">
        <f t="shared" si="347"/>
        <v>8.5299999999999994</v>
      </c>
    </row>
    <row r="1097" spans="1:12" x14ac:dyDescent="0.2">
      <c r="A1097" s="4" t="s">
        <v>148</v>
      </c>
      <c r="B1097" s="7" t="s">
        <v>1122</v>
      </c>
      <c r="C1097" s="4">
        <v>12733842</v>
      </c>
      <c r="D1097" s="4" t="s">
        <v>2420</v>
      </c>
      <c r="E1097" s="4" t="s">
        <v>34</v>
      </c>
      <c r="F1097" s="4" t="s">
        <v>35</v>
      </c>
      <c r="G1097" s="4">
        <v>1</v>
      </c>
      <c r="H1097" s="5">
        <v>16.47</v>
      </c>
      <c r="J1097" s="3">
        <v>0</v>
      </c>
      <c r="K1097" s="6">
        <f t="shared" si="346"/>
        <v>0</v>
      </c>
      <c r="L1097" s="6">
        <f t="shared" si="347"/>
        <v>16.47</v>
      </c>
    </row>
    <row r="1098" spans="1:12" x14ac:dyDescent="0.2">
      <c r="A1098" s="4" t="s">
        <v>148</v>
      </c>
      <c r="B1098" s="7" t="s">
        <v>2419</v>
      </c>
      <c r="C1098" s="4">
        <v>12733842</v>
      </c>
      <c r="D1098" s="4" t="s">
        <v>2420</v>
      </c>
      <c r="E1098" s="4" t="s">
        <v>34</v>
      </c>
      <c r="F1098" s="4" t="s">
        <v>35</v>
      </c>
      <c r="G1098" s="4">
        <v>1</v>
      </c>
      <c r="H1098" s="5">
        <v>11.44</v>
      </c>
      <c r="J1098" s="3">
        <v>0</v>
      </c>
      <c r="K1098" s="6">
        <f t="shared" si="346"/>
        <v>0</v>
      </c>
      <c r="L1098" s="6">
        <f t="shared" si="347"/>
        <v>11.44</v>
      </c>
    </row>
    <row r="1099" spans="1:12" x14ac:dyDescent="0.2">
      <c r="A1099" s="4" t="s">
        <v>148</v>
      </c>
      <c r="B1099" s="7" t="s">
        <v>2421</v>
      </c>
      <c r="C1099" s="4">
        <v>18450012</v>
      </c>
      <c r="D1099" s="4" t="s">
        <v>2422</v>
      </c>
      <c r="E1099" s="4" t="s">
        <v>31</v>
      </c>
      <c r="F1099" s="4" t="s">
        <v>22</v>
      </c>
      <c r="G1099" s="4">
        <v>2</v>
      </c>
      <c r="H1099" s="5">
        <v>4.53</v>
      </c>
      <c r="J1099" s="3">
        <v>0</v>
      </c>
      <c r="K1099" s="6">
        <f t="shared" si="346"/>
        <v>0</v>
      </c>
      <c r="L1099" s="6">
        <f t="shared" si="347"/>
        <v>4.53</v>
      </c>
    </row>
    <row r="1100" spans="1:12" x14ac:dyDescent="0.2">
      <c r="A1100" s="4" t="s">
        <v>148</v>
      </c>
      <c r="B1100" s="7" t="s">
        <v>1386</v>
      </c>
      <c r="C1100" s="4">
        <v>18382286</v>
      </c>
      <c r="D1100" s="4" t="s">
        <v>1723</v>
      </c>
      <c r="E1100" s="4" t="s">
        <v>27</v>
      </c>
      <c r="F1100" s="4" t="s">
        <v>9</v>
      </c>
      <c r="G1100" s="4">
        <v>1</v>
      </c>
      <c r="H1100" s="5">
        <v>19.89</v>
      </c>
      <c r="J1100" s="3">
        <v>0</v>
      </c>
      <c r="K1100" s="6">
        <f t="shared" si="346"/>
        <v>0</v>
      </c>
      <c r="L1100" s="6">
        <f t="shared" si="347"/>
        <v>19.89</v>
      </c>
    </row>
    <row r="1101" spans="1:12" x14ac:dyDescent="0.2">
      <c r="A1101" s="4" t="s">
        <v>148</v>
      </c>
      <c r="B1101" s="7" t="s">
        <v>1123</v>
      </c>
      <c r="C1101" s="4">
        <v>16692694</v>
      </c>
      <c r="D1101" s="4" t="s">
        <v>2423</v>
      </c>
      <c r="E1101" s="4" t="s">
        <v>42</v>
      </c>
      <c r="F1101" s="4" t="s">
        <v>7</v>
      </c>
      <c r="G1101" s="4">
        <v>2</v>
      </c>
      <c r="H1101" s="5">
        <v>69.92</v>
      </c>
      <c r="J1101" s="3">
        <v>0</v>
      </c>
      <c r="K1101" s="6">
        <f t="shared" si="346"/>
        <v>0</v>
      </c>
      <c r="L1101" s="6">
        <f t="shared" si="347"/>
        <v>69.92</v>
      </c>
    </row>
    <row r="1102" spans="1:12" x14ac:dyDescent="0.2">
      <c r="A1102" s="4" t="s">
        <v>148</v>
      </c>
      <c r="B1102" s="7" t="s">
        <v>665</v>
      </c>
      <c r="C1102" s="4">
        <v>19726162</v>
      </c>
      <c r="D1102" s="4" t="s">
        <v>2424</v>
      </c>
      <c r="E1102" s="4" t="s">
        <v>33</v>
      </c>
      <c r="F1102" s="4" t="s">
        <v>12</v>
      </c>
      <c r="G1102" s="4">
        <v>2</v>
      </c>
      <c r="H1102" s="5">
        <v>20538.09</v>
      </c>
      <c r="J1102" s="3">
        <v>0</v>
      </c>
      <c r="K1102" s="6">
        <f t="shared" si="346"/>
        <v>0</v>
      </c>
      <c r="L1102" s="6">
        <f t="shared" si="347"/>
        <v>20538.09</v>
      </c>
    </row>
    <row r="1103" spans="1:12" x14ac:dyDescent="0.2">
      <c r="A1103" s="4" t="s">
        <v>148</v>
      </c>
      <c r="B1103" s="7" t="s">
        <v>979</v>
      </c>
      <c r="C1103" s="4">
        <v>20793763</v>
      </c>
      <c r="D1103" s="4" t="s">
        <v>1725</v>
      </c>
      <c r="E1103" s="4" t="s">
        <v>23</v>
      </c>
      <c r="F1103" s="4" t="s">
        <v>9</v>
      </c>
      <c r="G1103" s="4">
        <v>1</v>
      </c>
      <c r="H1103" s="5">
        <v>86.32</v>
      </c>
      <c r="J1103" s="3">
        <v>0</v>
      </c>
      <c r="K1103" s="6">
        <f t="shared" si="346"/>
        <v>0</v>
      </c>
      <c r="L1103" s="6">
        <f t="shared" si="347"/>
        <v>86.32</v>
      </c>
    </row>
    <row r="1104" spans="1:12" x14ac:dyDescent="0.2">
      <c r="A1104" s="4" t="s">
        <v>148</v>
      </c>
      <c r="B1104" s="7" t="s">
        <v>904</v>
      </c>
      <c r="C1104" s="4">
        <v>21134570</v>
      </c>
      <c r="D1104" s="4" t="s">
        <v>2425</v>
      </c>
      <c r="E1104" s="4" t="s">
        <v>44</v>
      </c>
      <c r="F1104" s="4" t="s">
        <v>7</v>
      </c>
      <c r="G1104" s="4">
        <v>3</v>
      </c>
      <c r="H1104" s="5">
        <v>0</v>
      </c>
      <c r="I1104" s="5">
        <f>H1104</f>
        <v>0</v>
      </c>
      <c r="J1104" s="3">
        <v>-40278.663999999997</v>
      </c>
      <c r="K1104" s="6">
        <f t="shared" si="346"/>
        <v>-40278.663999999997</v>
      </c>
      <c r="L1104" s="6">
        <f t="shared" si="347"/>
        <v>-40278.663999999997</v>
      </c>
    </row>
    <row r="1105" spans="1:12" x14ac:dyDescent="0.2">
      <c r="A1105" s="4" t="s">
        <v>148</v>
      </c>
      <c r="B1105" s="7" t="s">
        <v>905</v>
      </c>
      <c r="C1105" s="4">
        <v>21134570</v>
      </c>
      <c r="D1105" s="4" t="s">
        <v>2425</v>
      </c>
      <c r="E1105" s="4" t="s">
        <v>44</v>
      </c>
      <c r="F1105" s="4" t="s">
        <v>7</v>
      </c>
      <c r="G1105" s="4">
        <v>3</v>
      </c>
      <c r="H1105" s="5">
        <v>0</v>
      </c>
      <c r="I1105" s="5">
        <f>H1105</f>
        <v>0</v>
      </c>
      <c r="J1105" s="3">
        <v>-66012.739000000001</v>
      </c>
      <c r="K1105" s="6">
        <f t="shared" si="346"/>
        <v>-66012.739000000001</v>
      </c>
      <c r="L1105" s="6">
        <f t="shared" si="347"/>
        <v>-66012.739000000001</v>
      </c>
    </row>
    <row r="1106" spans="1:12" x14ac:dyDescent="0.2">
      <c r="A1106" s="4" t="s">
        <v>148</v>
      </c>
      <c r="B1106" s="7" t="s">
        <v>980</v>
      </c>
      <c r="C1106" s="4">
        <v>13471268</v>
      </c>
      <c r="D1106" s="4" t="s">
        <v>2426</v>
      </c>
      <c r="E1106" s="4" t="s">
        <v>27</v>
      </c>
      <c r="F1106" s="4" t="s">
        <v>9</v>
      </c>
      <c r="G1106" s="4">
        <v>1</v>
      </c>
      <c r="H1106" s="5">
        <v>86.01</v>
      </c>
      <c r="J1106" s="3">
        <v>0</v>
      </c>
      <c r="K1106" s="6">
        <f t="shared" si="346"/>
        <v>0</v>
      </c>
      <c r="L1106" s="6">
        <f t="shared" si="347"/>
        <v>86.01</v>
      </c>
    </row>
    <row r="1107" spans="1:12" x14ac:dyDescent="0.2">
      <c r="A1107" s="4" t="s">
        <v>148</v>
      </c>
      <c r="B1107" s="7" t="s">
        <v>2956</v>
      </c>
      <c r="C1107" s="4">
        <v>13250048</v>
      </c>
      <c r="D1107" s="4" t="s">
        <v>2955</v>
      </c>
      <c r="E1107" s="4" t="s">
        <v>31</v>
      </c>
      <c r="F1107" s="4" t="s">
        <v>22</v>
      </c>
      <c r="G1107" s="4">
        <v>1</v>
      </c>
      <c r="H1107" s="5">
        <v>6.77</v>
      </c>
      <c r="J1107" s="3">
        <v>0</v>
      </c>
      <c r="K1107" s="6">
        <f t="shared" si="346"/>
        <v>0</v>
      </c>
      <c r="L1107" s="6">
        <f t="shared" si="347"/>
        <v>6.77</v>
      </c>
    </row>
    <row r="1108" spans="1:12" x14ac:dyDescent="0.2">
      <c r="A1108" s="4" t="s">
        <v>148</v>
      </c>
      <c r="B1108" s="7" t="s">
        <v>666</v>
      </c>
      <c r="C1108" s="4">
        <v>17004305</v>
      </c>
      <c r="D1108" s="4" t="s">
        <v>2427</v>
      </c>
      <c r="E1108" s="4" t="s">
        <v>21</v>
      </c>
      <c r="F1108" s="4" t="s">
        <v>22</v>
      </c>
      <c r="G1108" s="4">
        <v>2</v>
      </c>
      <c r="H1108" s="5">
        <v>-4008.39</v>
      </c>
      <c r="J1108" s="3">
        <v>0</v>
      </c>
      <c r="K1108" s="6">
        <f t="shared" si="346"/>
        <v>0</v>
      </c>
      <c r="L1108" s="6">
        <f t="shared" si="347"/>
        <v>-4008.39</v>
      </c>
    </row>
    <row r="1109" spans="1:12" x14ac:dyDescent="0.2">
      <c r="A1109" s="4" t="s">
        <v>148</v>
      </c>
      <c r="B1109" s="7" t="s">
        <v>667</v>
      </c>
      <c r="C1109" s="4">
        <v>3172215</v>
      </c>
      <c r="D1109" s="4" t="s">
        <v>1728</v>
      </c>
      <c r="E1109" s="4" t="s">
        <v>37</v>
      </c>
      <c r="F1109" s="4" t="s">
        <v>9</v>
      </c>
      <c r="G1109" s="4">
        <v>1</v>
      </c>
      <c r="H1109" s="5">
        <v>72901.8</v>
      </c>
      <c r="J1109" s="3">
        <v>0</v>
      </c>
      <c r="K1109" s="6">
        <f t="shared" si="346"/>
        <v>0</v>
      </c>
      <c r="L1109" s="6">
        <f t="shared" si="347"/>
        <v>72901.8</v>
      </c>
    </row>
    <row r="1110" spans="1:12" x14ac:dyDescent="0.2">
      <c r="A1110" s="4" t="s">
        <v>148</v>
      </c>
      <c r="B1110" s="7" t="s">
        <v>1124</v>
      </c>
      <c r="C1110" s="4">
        <v>1504518</v>
      </c>
      <c r="D1110" s="4" t="s">
        <v>1729</v>
      </c>
      <c r="E1110" s="4" t="s">
        <v>20</v>
      </c>
      <c r="F1110" s="4" t="s">
        <v>18</v>
      </c>
      <c r="G1110" s="4">
        <v>1</v>
      </c>
      <c r="H1110" s="5">
        <v>73.13</v>
      </c>
      <c r="J1110" s="3">
        <v>0</v>
      </c>
      <c r="K1110" s="6">
        <f t="shared" si="346"/>
        <v>0</v>
      </c>
      <c r="L1110" s="6">
        <f t="shared" si="347"/>
        <v>73.13</v>
      </c>
    </row>
    <row r="1111" spans="1:12" x14ac:dyDescent="0.2">
      <c r="A1111" s="4" t="s">
        <v>148</v>
      </c>
      <c r="B1111" s="7" t="s">
        <v>1125</v>
      </c>
      <c r="C1111" s="4">
        <v>19440744</v>
      </c>
      <c r="D1111" s="4" t="s">
        <v>1730</v>
      </c>
      <c r="E1111" s="4" t="s">
        <v>43</v>
      </c>
      <c r="F1111" s="4" t="s">
        <v>18</v>
      </c>
      <c r="G1111" s="4">
        <v>1</v>
      </c>
      <c r="H1111" s="5">
        <v>26.32</v>
      </c>
      <c r="J1111" s="3">
        <v>0</v>
      </c>
      <c r="K1111" s="6">
        <f t="shared" si="346"/>
        <v>0</v>
      </c>
      <c r="L1111" s="6">
        <f t="shared" si="347"/>
        <v>26.32</v>
      </c>
    </row>
    <row r="1112" spans="1:12" x14ac:dyDescent="0.2">
      <c r="A1112" s="4" t="s">
        <v>148</v>
      </c>
      <c r="B1112" s="7" t="s">
        <v>981</v>
      </c>
      <c r="C1112" s="4">
        <v>23117077</v>
      </c>
      <c r="D1112" s="4" t="s">
        <v>2428</v>
      </c>
      <c r="E1112" s="4" t="s">
        <v>30</v>
      </c>
      <c r="F1112" s="4" t="s">
        <v>18</v>
      </c>
      <c r="G1112" s="4">
        <v>2</v>
      </c>
      <c r="H1112" s="5">
        <v>89.28</v>
      </c>
      <c r="J1112" s="3">
        <v>0</v>
      </c>
      <c r="K1112" s="6">
        <f t="shared" ref="K1112:K1143" si="348">+I1112+J1112</f>
        <v>0</v>
      </c>
      <c r="L1112" s="6">
        <f t="shared" ref="L1112:L1143" si="349">H1112+J1112</f>
        <v>89.28</v>
      </c>
    </row>
    <row r="1113" spans="1:12" x14ac:dyDescent="0.2">
      <c r="A1113" s="4" t="s">
        <v>148</v>
      </c>
      <c r="B1113" s="7" t="s">
        <v>1341</v>
      </c>
      <c r="C1113" s="4">
        <v>11732537</v>
      </c>
      <c r="D1113" s="4" t="s">
        <v>2429</v>
      </c>
      <c r="E1113" s="4" t="s">
        <v>44</v>
      </c>
      <c r="F1113" s="4" t="s">
        <v>7</v>
      </c>
      <c r="G1113" s="4">
        <v>1</v>
      </c>
      <c r="H1113" s="5">
        <v>34.47</v>
      </c>
      <c r="J1113" s="3">
        <v>0</v>
      </c>
      <c r="K1113" s="6">
        <f t="shared" si="348"/>
        <v>0</v>
      </c>
      <c r="L1113" s="6">
        <f t="shared" si="349"/>
        <v>34.47</v>
      </c>
    </row>
    <row r="1114" spans="1:12" x14ac:dyDescent="0.2">
      <c r="A1114" s="4" t="s">
        <v>148</v>
      </c>
      <c r="B1114" s="7" t="s">
        <v>1361</v>
      </c>
      <c r="C1114" s="4">
        <v>14970539</v>
      </c>
      <c r="D1114" s="4" t="s">
        <v>2430</v>
      </c>
      <c r="E1114" s="4" t="s">
        <v>10</v>
      </c>
      <c r="F1114" s="4" t="s">
        <v>7</v>
      </c>
      <c r="G1114" s="4">
        <v>1</v>
      </c>
      <c r="H1114" s="5">
        <v>50.86</v>
      </c>
      <c r="J1114" s="3">
        <v>0</v>
      </c>
      <c r="K1114" s="6">
        <f t="shared" si="348"/>
        <v>0</v>
      </c>
      <c r="L1114" s="6">
        <f t="shared" si="349"/>
        <v>50.86</v>
      </c>
    </row>
    <row r="1115" spans="1:12" x14ac:dyDescent="0.2">
      <c r="A1115" s="4" t="s">
        <v>148</v>
      </c>
      <c r="B1115" s="7" t="s">
        <v>2889</v>
      </c>
      <c r="C1115" s="4">
        <v>9742084</v>
      </c>
      <c r="D1115" s="4" t="s">
        <v>2890</v>
      </c>
      <c r="E1115" s="4" t="s">
        <v>10</v>
      </c>
      <c r="F1115" s="4" t="s">
        <v>7</v>
      </c>
      <c r="G1115" s="4">
        <v>1</v>
      </c>
      <c r="H1115" s="5">
        <v>49.09</v>
      </c>
      <c r="J1115" s="3">
        <v>0</v>
      </c>
      <c r="K1115" s="6">
        <f t="shared" si="348"/>
        <v>0</v>
      </c>
      <c r="L1115" s="6">
        <f t="shared" si="349"/>
        <v>49.09</v>
      </c>
    </row>
    <row r="1116" spans="1:12" x14ac:dyDescent="0.2">
      <c r="A1116" s="4" t="s">
        <v>148</v>
      </c>
      <c r="B1116" s="7" t="s">
        <v>982</v>
      </c>
      <c r="C1116" s="4">
        <v>5133109</v>
      </c>
      <c r="D1116" s="4" t="s">
        <v>1731</v>
      </c>
      <c r="E1116" s="4" t="s">
        <v>27</v>
      </c>
      <c r="F1116" s="4" t="s">
        <v>9</v>
      </c>
      <c r="G1116" s="4">
        <v>3</v>
      </c>
      <c r="H1116" s="5">
        <v>0</v>
      </c>
      <c r="I1116" s="5">
        <f>H1116</f>
        <v>0</v>
      </c>
      <c r="J1116" s="3">
        <v>-62176.998</v>
      </c>
      <c r="K1116" s="6">
        <f t="shared" si="348"/>
        <v>-62176.998</v>
      </c>
      <c r="L1116" s="6">
        <f t="shared" si="349"/>
        <v>-62176.998</v>
      </c>
    </row>
    <row r="1117" spans="1:12" x14ac:dyDescent="0.2">
      <c r="A1117" s="4" t="s">
        <v>148</v>
      </c>
      <c r="B1117" s="7" t="s">
        <v>2431</v>
      </c>
      <c r="C1117" s="4">
        <v>5133109</v>
      </c>
      <c r="D1117" s="4" t="s">
        <v>1731</v>
      </c>
      <c r="E1117" s="4" t="s">
        <v>27</v>
      </c>
      <c r="F1117" s="4" t="s">
        <v>9</v>
      </c>
      <c r="G1117" s="4">
        <v>3</v>
      </c>
      <c r="H1117" s="5">
        <v>0</v>
      </c>
      <c r="I1117" s="5">
        <f>H1117</f>
        <v>0</v>
      </c>
      <c r="J1117" s="3">
        <v>-229.89099999999999</v>
      </c>
      <c r="K1117" s="6">
        <f t="shared" si="348"/>
        <v>-229.89099999999999</v>
      </c>
      <c r="L1117" s="6">
        <f t="shared" si="349"/>
        <v>-229.89099999999999</v>
      </c>
    </row>
    <row r="1118" spans="1:12" x14ac:dyDescent="0.2">
      <c r="A1118" s="4" t="s">
        <v>148</v>
      </c>
      <c r="B1118" s="7" t="s">
        <v>2432</v>
      </c>
      <c r="C1118" s="4">
        <v>5617899</v>
      </c>
      <c r="D1118" s="4" t="s">
        <v>1737</v>
      </c>
      <c r="E1118" s="4" t="s">
        <v>43</v>
      </c>
      <c r="F1118" s="4" t="s">
        <v>18</v>
      </c>
      <c r="G1118" s="4">
        <v>1</v>
      </c>
      <c r="H1118" s="5">
        <v>27.13</v>
      </c>
      <c r="J1118" s="3">
        <v>0</v>
      </c>
      <c r="K1118" s="6">
        <f t="shared" si="348"/>
        <v>0</v>
      </c>
      <c r="L1118" s="6">
        <f t="shared" si="349"/>
        <v>27.13</v>
      </c>
    </row>
    <row r="1119" spans="1:12" x14ac:dyDescent="0.2">
      <c r="A1119" s="4" t="s">
        <v>148</v>
      </c>
      <c r="B1119" s="7" t="s">
        <v>983</v>
      </c>
      <c r="C1119" s="4">
        <v>15597735</v>
      </c>
      <c r="D1119" s="4" t="s">
        <v>2433</v>
      </c>
      <c r="E1119" s="4" t="s">
        <v>29</v>
      </c>
      <c r="F1119" s="4" t="s">
        <v>14</v>
      </c>
      <c r="G1119" s="4">
        <v>1</v>
      </c>
      <c r="H1119" s="5">
        <v>94.89</v>
      </c>
      <c r="J1119" s="3">
        <v>0</v>
      </c>
      <c r="K1119" s="6">
        <f t="shared" si="348"/>
        <v>0</v>
      </c>
      <c r="L1119" s="6">
        <f t="shared" si="349"/>
        <v>94.89</v>
      </c>
    </row>
    <row r="1120" spans="1:12" x14ac:dyDescent="0.2">
      <c r="A1120" s="4" t="s">
        <v>148</v>
      </c>
      <c r="B1120" s="7" t="s">
        <v>668</v>
      </c>
      <c r="C1120" s="4">
        <v>17209673</v>
      </c>
      <c r="D1120" s="4" t="s">
        <v>2434</v>
      </c>
      <c r="E1120" s="4" t="s">
        <v>10</v>
      </c>
      <c r="F1120" s="4" t="s">
        <v>7</v>
      </c>
      <c r="G1120" s="4">
        <v>3</v>
      </c>
      <c r="H1120" s="5">
        <v>0</v>
      </c>
      <c r="I1120" s="5">
        <f t="shared" ref="I1120:I1125" si="350">H1120</f>
        <v>0</v>
      </c>
      <c r="J1120" s="3">
        <v>-206329.96400000001</v>
      </c>
      <c r="K1120" s="6">
        <f t="shared" si="348"/>
        <v>-206329.96400000001</v>
      </c>
      <c r="L1120" s="6">
        <f t="shared" si="349"/>
        <v>-206329.96400000001</v>
      </c>
    </row>
    <row r="1121" spans="1:12" x14ac:dyDescent="0.2">
      <c r="A1121" s="4" t="s">
        <v>148</v>
      </c>
      <c r="B1121" s="7" t="s">
        <v>669</v>
      </c>
      <c r="C1121" s="4">
        <v>17209673</v>
      </c>
      <c r="D1121" s="4" t="s">
        <v>2434</v>
      </c>
      <c r="E1121" s="4" t="s">
        <v>10</v>
      </c>
      <c r="F1121" s="4" t="s">
        <v>7</v>
      </c>
      <c r="G1121" s="4">
        <v>3</v>
      </c>
      <c r="H1121" s="5">
        <v>0</v>
      </c>
      <c r="I1121" s="5">
        <f t="shared" si="350"/>
        <v>0</v>
      </c>
      <c r="J1121" s="3">
        <v>-6432.4790000000003</v>
      </c>
      <c r="K1121" s="6">
        <f t="shared" si="348"/>
        <v>-6432.4790000000003</v>
      </c>
      <c r="L1121" s="6">
        <f t="shared" si="349"/>
        <v>-6432.4790000000003</v>
      </c>
    </row>
    <row r="1122" spans="1:12" x14ac:dyDescent="0.2">
      <c r="A1122" s="4" t="s">
        <v>148</v>
      </c>
      <c r="B1122" s="7" t="s">
        <v>673</v>
      </c>
      <c r="C1122" s="4">
        <v>17628537</v>
      </c>
      <c r="D1122" s="4" t="s">
        <v>1745</v>
      </c>
      <c r="E1122" s="4" t="s">
        <v>17</v>
      </c>
      <c r="F1122" s="4" t="s">
        <v>18</v>
      </c>
      <c r="G1122" s="4">
        <v>3</v>
      </c>
      <c r="H1122" s="5">
        <v>0</v>
      </c>
      <c r="I1122" s="5">
        <f t="shared" si="350"/>
        <v>0</v>
      </c>
      <c r="J1122" s="3">
        <v>-23136.811000000002</v>
      </c>
      <c r="K1122" s="6">
        <f t="shared" si="348"/>
        <v>-23136.811000000002</v>
      </c>
      <c r="L1122" s="6">
        <f t="shared" si="349"/>
        <v>-23136.811000000002</v>
      </c>
    </row>
    <row r="1123" spans="1:12" x14ac:dyDescent="0.2">
      <c r="A1123" s="4" t="s">
        <v>148</v>
      </c>
      <c r="B1123" s="7" t="s">
        <v>670</v>
      </c>
      <c r="C1123" s="4">
        <v>17628537</v>
      </c>
      <c r="D1123" s="4" t="s">
        <v>1745</v>
      </c>
      <c r="E1123" s="4" t="s">
        <v>17</v>
      </c>
      <c r="F1123" s="4" t="s">
        <v>18</v>
      </c>
      <c r="G1123" s="4">
        <v>3</v>
      </c>
      <c r="H1123" s="5">
        <v>0</v>
      </c>
      <c r="I1123" s="5">
        <f t="shared" si="350"/>
        <v>0</v>
      </c>
      <c r="J1123" s="3">
        <v>-127501.64</v>
      </c>
      <c r="K1123" s="6">
        <f t="shared" si="348"/>
        <v>-127501.64</v>
      </c>
      <c r="L1123" s="6">
        <f t="shared" si="349"/>
        <v>-127501.64</v>
      </c>
    </row>
    <row r="1124" spans="1:12" x14ac:dyDescent="0.2">
      <c r="A1124" s="4" t="s">
        <v>148</v>
      </c>
      <c r="B1124" s="7" t="s">
        <v>671</v>
      </c>
      <c r="C1124" s="4">
        <v>17628537</v>
      </c>
      <c r="D1124" s="4" t="s">
        <v>1745</v>
      </c>
      <c r="E1124" s="4" t="s">
        <v>17</v>
      </c>
      <c r="F1124" s="4" t="s">
        <v>18</v>
      </c>
      <c r="G1124" s="4">
        <v>3</v>
      </c>
      <c r="H1124" s="5">
        <v>0</v>
      </c>
      <c r="I1124" s="5">
        <f t="shared" si="350"/>
        <v>0</v>
      </c>
      <c r="J1124" s="3">
        <v>-24093.562000000002</v>
      </c>
      <c r="K1124" s="6">
        <f t="shared" si="348"/>
        <v>-24093.562000000002</v>
      </c>
      <c r="L1124" s="6">
        <f t="shared" si="349"/>
        <v>-24093.562000000002</v>
      </c>
    </row>
    <row r="1125" spans="1:12" x14ac:dyDescent="0.2">
      <c r="A1125" s="4" t="s">
        <v>148</v>
      </c>
      <c r="B1125" s="7" t="s">
        <v>672</v>
      </c>
      <c r="C1125" s="4">
        <v>17628537</v>
      </c>
      <c r="D1125" s="4" t="s">
        <v>1745</v>
      </c>
      <c r="E1125" s="4" t="s">
        <v>17</v>
      </c>
      <c r="F1125" s="4" t="s">
        <v>18</v>
      </c>
      <c r="G1125" s="4">
        <v>3</v>
      </c>
      <c r="H1125" s="5">
        <v>0</v>
      </c>
      <c r="I1125" s="5">
        <f t="shared" si="350"/>
        <v>0</v>
      </c>
      <c r="J1125" s="3">
        <v>-29773.053</v>
      </c>
      <c r="K1125" s="6">
        <f t="shared" si="348"/>
        <v>-29773.053</v>
      </c>
      <c r="L1125" s="6">
        <f t="shared" si="349"/>
        <v>-29773.053</v>
      </c>
    </row>
    <row r="1126" spans="1:12" x14ac:dyDescent="0.2">
      <c r="A1126" s="4" t="s">
        <v>148</v>
      </c>
      <c r="B1126" s="7" t="s">
        <v>1126</v>
      </c>
      <c r="C1126" s="4">
        <v>18659798</v>
      </c>
      <c r="D1126" s="4" t="s">
        <v>2435</v>
      </c>
      <c r="E1126" s="4" t="s">
        <v>42</v>
      </c>
      <c r="F1126" s="4" t="s">
        <v>7</v>
      </c>
      <c r="G1126" s="4">
        <v>1</v>
      </c>
      <c r="H1126" s="5">
        <v>49.75</v>
      </c>
      <c r="J1126" s="3">
        <v>0</v>
      </c>
      <c r="K1126" s="6">
        <f t="shared" si="348"/>
        <v>0</v>
      </c>
      <c r="L1126" s="6">
        <f t="shared" si="349"/>
        <v>49.75</v>
      </c>
    </row>
    <row r="1127" spans="1:12" x14ac:dyDescent="0.2">
      <c r="A1127" s="4" t="s">
        <v>148</v>
      </c>
      <c r="B1127" s="7" t="s">
        <v>984</v>
      </c>
      <c r="C1127" s="4">
        <v>7714777</v>
      </c>
      <c r="D1127" s="4" t="s">
        <v>1746</v>
      </c>
      <c r="E1127" s="4" t="s">
        <v>6</v>
      </c>
      <c r="F1127" s="4" t="s">
        <v>7</v>
      </c>
      <c r="G1127" s="4">
        <v>1</v>
      </c>
      <c r="H1127" s="5">
        <v>81.81</v>
      </c>
      <c r="J1127" s="3">
        <v>0</v>
      </c>
      <c r="K1127" s="6">
        <f t="shared" si="348"/>
        <v>0</v>
      </c>
      <c r="L1127" s="6">
        <f t="shared" si="349"/>
        <v>81.81</v>
      </c>
    </row>
    <row r="1128" spans="1:12" x14ac:dyDescent="0.2">
      <c r="A1128" s="4" t="s">
        <v>148</v>
      </c>
      <c r="B1128" s="7" t="s">
        <v>2957</v>
      </c>
      <c r="C1128" s="4">
        <v>23364071</v>
      </c>
      <c r="D1128" s="4" t="s">
        <v>2958</v>
      </c>
      <c r="E1128" s="4" t="s">
        <v>21</v>
      </c>
      <c r="F1128" s="4" t="s">
        <v>22</v>
      </c>
      <c r="G1128" s="4">
        <v>2</v>
      </c>
      <c r="H1128" s="5">
        <v>29.68</v>
      </c>
      <c r="J1128" s="3">
        <v>0</v>
      </c>
      <c r="K1128" s="6">
        <f t="shared" si="348"/>
        <v>0</v>
      </c>
      <c r="L1128" s="6">
        <f t="shared" si="349"/>
        <v>29.68</v>
      </c>
    </row>
    <row r="1129" spans="1:12" x14ac:dyDescent="0.2">
      <c r="A1129" s="4" t="s">
        <v>148</v>
      </c>
      <c r="B1129" s="7" t="s">
        <v>1420</v>
      </c>
      <c r="C1129" s="4">
        <v>21941453</v>
      </c>
      <c r="D1129" s="4" t="s">
        <v>2436</v>
      </c>
      <c r="E1129" s="4" t="s">
        <v>76</v>
      </c>
      <c r="F1129" s="4" t="s">
        <v>35</v>
      </c>
      <c r="G1129" s="4">
        <v>1</v>
      </c>
      <c r="H1129" s="5">
        <v>20.79</v>
      </c>
      <c r="J1129" s="3">
        <v>0</v>
      </c>
      <c r="K1129" s="6">
        <f t="shared" si="348"/>
        <v>0</v>
      </c>
      <c r="L1129" s="6">
        <f t="shared" si="349"/>
        <v>20.79</v>
      </c>
    </row>
    <row r="1130" spans="1:12" x14ac:dyDescent="0.2">
      <c r="A1130" s="4" t="s">
        <v>148</v>
      </c>
      <c r="B1130" s="7" t="s">
        <v>1421</v>
      </c>
      <c r="C1130" s="4">
        <v>21941453</v>
      </c>
      <c r="D1130" s="4" t="s">
        <v>2436</v>
      </c>
      <c r="E1130" s="4" t="s">
        <v>76</v>
      </c>
      <c r="F1130" s="4" t="s">
        <v>35</v>
      </c>
      <c r="G1130" s="4">
        <v>1</v>
      </c>
      <c r="H1130" s="5">
        <v>20.79</v>
      </c>
      <c r="J1130" s="3">
        <v>0</v>
      </c>
      <c r="K1130" s="6">
        <f t="shared" si="348"/>
        <v>0</v>
      </c>
      <c r="L1130" s="6">
        <f t="shared" si="349"/>
        <v>20.79</v>
      </c>
    </row>
    <row r="1131" spans="1:12" x14ac:dyDescent="0.2">
      <c r="A1131" s="4" t="s">
        <v>148</v>
      </c>
      <c r="B1131" s="7" t="s">
        <v>2960</v>
      </c>
      <c r="C1131" s="4">
        <v>9261672</v>
      </c>
      <c r="D1131" s="4" t="s">
        <v>2959</v>
      </c>
      <c r="E1131" s="4" t="s">
        <v>19</v>
      </c>
      <c r="F1131" s="4" t="s">
        <v>14</v>
      </c>
      <c r="G1131" s="4">
        <v>1</v>
      </c>
      <c r="H1131" s="5">
        <v>6.15</v>
      </c>
      <c r="J1131" s="3">
        <v>0</v>
      </c>
      <c r="K1131" s="6">
        <f t="shared" si="348"/>
        <v>0</v>
      </c>
      <c r="L1131" s="6">
        <f t="shared" si="349"/>
        <v>6.15</v>
      </c>
    </row>
    <row r="1132" spans="1:12" x14ac:dyDescent="0.2">
      <c r="A1132" s="4" t="s">
        <v>148</v>
      </c>
      <c r="B1132" s="7" t="s">
        <v>2437</v>
      </c>
      <c r="C1132" s="4">
        <v>21044601</v>
      </c>
      <c r="D1132" s="4" t="s">
        <v>2438</v>
      </c>
      <c r="E1132" s="4" t="s">
        <v>39</v>
      </c>
      <c r="F1132" s="4" t="s">
        <v>14</v>
      </c>
      <c r="G1132" s="4">
        <v>1</v>
      </c>
      <c r="H1132" s="5">
        <v>37.72</v>
      </c>
      <c r="J1132" s="3">
        <v>0</v>
      </c>
      <c r="K1132" s="6">
        <f t="shared" si="348"/>
        <v>0</v>
      </c>
      <c r="L1132" s="6">
        <f t="shared" si="349"/>
        <v>37.72</v>
      </c>
    </row>
    <row r="1133" spans="1:12" x14ac:dyDescent="0.2">
      <c r="A1133" s="4" t="s">
        <v>148</v>
      </c>
      <c r="B1133" s="7" t="s">
        <v>1422</v>
      </c>
      <c r="C1133" s="4">
        <v>22108657</v>
      </c>
      <c r="D1133" s="4" t="s">
        <v>2439</v>
      </c>
      <c r="E1133" s="4" t="s">
        <v>17</v>
      </c>
      <c r="F1133" s="4" t="s">
        <v>18</v>
      </c>
      <c r="G1133" s="4">
        <v>1</v>
      </c>
      <c r="H1133" s="5">
        <v>37.99</v>
      </c>
      <c r="J1133" s="3">
        <v>0</v>
      </c>
      <c r="K1133" s="6">
        <f t="shared" si="348"/>
        <v>0</v>
      </c>
      <c r="L1133" s="6">
        <f t="shared" si="349"/>
        <v>37.99</v>
      </c>
    </row>
    <row r="1134" spans="1:12" x14ac:dyDescent="0.2">
      <c r="A1134" s="4" t="s">
        <v>148</v>
      </c>
      <c r="B1134" s="7" t="s">
        <v>1428</v>
      </c>
      <c r="C1134" s="4">
        <v>22428826</v>
      </c>
      <c r="D1134" s="4" t="s">
        <v>2440</v>
      </c>
      <c r="E1134" s="4" t="s">
        <v>15</v>
      </c>
      <c r="F1134" s="4" t="s">
        <v>16</v>
      </c>
      <c r="G1134" s="4">
        <v>1</v>
      </c>
      <c r="H1134" s="5">
        <v>42.39</v>
      </c>
      <c r="J1134" s="3">
        <v>0</v>
      </c>
      <c r="K1134" s="6">
        <f t="shared" si="348"/>
        <v>0</v>
      </c>
      <c r="L1134" s="6">
        <f t="shared" si="349"/>
        <v>42.39</v>
      </c>
    </row>
    <row r="1135" spans="1:12" x14ac:dyDescent="0.2">
      <c r="A1135" s="4" t="s">
        <v>148</v>
      </c>
      <c r="B1135" s="7" t="s">
        <v>985</v>
      </c>
      <c r="C1135" s="4">
        <v>16276020</v>
      </c>
      <c r="D1135" s="4" t="s">
        <v>2441</v>
      </c>
      <c r="E1135" s="4" t="s">
        <v>44</v>
      </c>
      <c r="F1135" s="4" t="s">
        <v>7</v>
      </c>
      <c r="G1135" s="4">
        <v>1</v>
      </c>
      <c r="H1135" s="5">
        <v>82.97</v>
      </c>
      <c r="J1135" s="3">
        <v>0</v>
      </c>
      <c r="K1135" s="6">
        <f t="shared" si="348"/>
        <v>0</v>
      </c>
      <c r="L1135" s="6">
        <f t="shared" si="349"/>
        <v>82.97</v>
      </c>
    </row>
    <row r="1136" spans="1:12" x14ac:dyDescent="0.2">
      <c r="A1136" s="4" t="s">
        <v>148</v>
      </c>
      <c r="B1136" s="7" t="s">
        <v>2961</v>
      </c>
      <c r="C1136" s="4">
        <v>16085453</v>
      </c>
      <c r="D1136" s="4" t="s">
        <v>2962</v>
      </c>
      <c r="E1136" s="4" t="s">
        <v>29</v>
      </c>
      <c r="F1136" s="4" t="s">
        <v>14</v>
      </c>
      <c r="G1136" s="4">
        <v>1</v>
      </c>
      <c r="H1136" s="5">
        <v>11.37</v>
      </c>
      <c r="J1136" s="3">
        <v>0</v>
      </c>
      <c r="K1136" s="6">
        <f t="shared" si="348"/>
        <v>0</v>
      </c>
      <c r="L1136" s="6">
        <f t="shared" si="349"/>
        <v>11.37</v>
      </c>
    </row>
    <row r="1137" spans="1:12" x14ac:dyDescent="0.2">
      <c r="A1137" s="4" t="s">
        <v>148</v>
      </c>
      <c r="B1137" s="7" t="s">
        <v>1127</v>
      </c>
      <c r="C1137" s="4">
        <v>15091496</v>
      </c>
      <c r="D1137" s="4" t="s">
        <v>1775</v>
      </c>
      <c r="E1137" s="4" t="s">
        <v>11</v>
      </c>
      <c r="F1137" s="4" t="s">
        <v>12</v>
      </c>
      <c r="G1137" s="4">
        <v>1</v>
      </c>
      <c r="H1137" s="5">
        <v>74.25</v>
      </c>
      <c r="J1137" s="3">
        <v>0</v>
      </c>
      <c r="K1137" s="6">
        <f t="shared" si="348"/>
        <v>0</v>
      </c>
      <c r="L1137" s="6">
        <f t="shared" si="349"/>
        <v>74.25</v>
      </c>
    </row>
    <row r="1138" spans="1:12" x14ac:dyDescent="0.2">
      <c r="A1138" s="4" t="s">
        <v>148</v>
      </c>
      <c r="B1138" s="7" t="s">
        <v>674</v>
      </c>
      <c r="C1138" s="4">
        <v>14977161</v>
      </c>
      <c r="D1138" s="4" t="s">
        <v>2442</v>
      </c>
      <c r="E1138" s="4" t="s">
        <v>41</v>
      </c>
      <c r="F1138" s="4" t="s">
        <v>35</v>
      </c>
      <c r="G1138" s="4">
        <v>2</v>
      </c>
      <c r="H1138" s="5">
        <v>1759.69</v>
      </c>
      <c r="J1138" s="3">
        <v>0</v>
      </c>
      <c r="K1138" s="6">
        <f t="shared" si="348"/>
        <v>0</v>
      </c>
      <c r="L1138" s="6">
        <f t="shared" si="349"/>
        <v>1759.69</v>
      </c>
    </row>
    <row r="1139" spans="1:12" x14ac:dyDescent="0.2">
      <c r="A1139" s="4" t="s">
        <v>148</v>
      </c>
      <c r="B1139" s="7" t="s">
        <v>986</v>
      </c>
      <c r="C1139" s="4">
        <v>14315209</v>
      </c>
      <c r="D1139" s="4" t="s">
        <v>1785</v>
      </c>
      <c r="E1139" s="4" t="s">
        <v>6</v>
      </c>
      <c r="F1139" s="4" t="s">
        <v>7</v>
      </c>
      <c r="G1139" s="4">
        <v>2</v>
      </c>
      <c r="H1139" s="5">
        <v>84.38</v>
      </c>
      <c r="J1139" s="3">
        <v>0</v>
      </c>
      <c r="K1139" s="6">
        <f t="shared" si="348"/>
        <v>0</v>
      </c>
      <c r="L1139" s="6">
        <f t="shared" si="349"/>
        <v>84.38</v>
      </c>
    </row>
    <row r="1140" spans="1:12" x14ac:dyDescent="0.2">
      <c r="A1140" s="4" t="s">
        <v>148</v>
      </c>
      <c r="B1140" s="7" t="s">
        <v>1414</v>
      </c>
      <c r="C1140" s="4">
        <v>21404616</v>
      </c>
      <c r="D1140" s="4" t="s">
        <v>2443</v>
      </c>
      <c r="E1140" s="4" t="s">
        <v>37</v>
      </c>
      <c r="F1140" s="4" t="s">
        <v>9</v>
      </c>
      <c r="G1140" s="4">
        <v>1</v>
      </c>
      <c r="H1140" s="5">
        <v>10.38</v>
      </c>
      <c r="J1140" s="3">
        <v>0</v>
      </c>
      <c r="K1140" s="6">
        <f t="shared" si="348"/>
        <v>0</v>
      </c>
      <c r="L1140" s="6">
        <f t="shared" si="349"/>
        <v>10.38</v>
      </c>
    </row>
    <row r="1141" spans="1:12" x14ac:dyDescent="0.2">
      <c r="A1141" s="4" t="s">
        <v>148</v>
      </c>
      <c r="B1141" s="7" t="s">
        <v>2444</v>
      </c>
      <c r="C1141" s="4">
        <v>26942632</v>
      </c>
      <c r="D1141" s="4" t="s">
        <v>2445</v>
      </c>
      <c r="E1141" s="4" t="s">
        <v>23</v>
      </c>
      <c r="F1141" s="4" t="s">
        <v>9</v>
      </c>
      <c r="G1141" s="4">
        <v>1</v>
      </c>
      <c r="H1141" s="5">
        <v>15.55</v>
      </c>
      <c r="J1141" s="3">
        <v>0</v>
      </c>
      <c r="K1141" s="6">
        <f t="shared" si="348"/>
        <v>0</v>
      </c>
      <c r="L1141" s="6">
        <f t="shared" si="349"/>
        <v>15.55</v>
      </c>
    </row>
    <row r="1142" spans="1:12" x14ac:dyDescent="0.2">
      <c r="A1142" s="4" t="s">
        <v>148</v>
      </c>
      <c r="B1142" s="7" t="s">
        <v>2891</v>
      </c>
      <c r="C1142" s="4">
        <v>23292623</v>
      </c>
      <c r="D1142" s="4" t="s">
        <v>2892</v>
      </c>
      <c r="E1142" s="4" t="s">
        <v>23</v>
      </c>
      <c r="F1142" s="4" t="s">
        <v>9</v>
      </c>
      <c r="G1142" s="4">
        <v>1</v>
      </c>
      <c r="H1142" s="5">
        <v>19.96</v>
      </c>
      <c r="J1142" s="3">
        <v>0</v>
      </c>
      <c r="K1142" s="6">
        <f t="shared" si="348"/>
        <v>0</v>
      </c>
      <c r="L1142" s="6">
        <f t="shared" si="349"/>
        <v>19.96</v>
      </c>
    </row>
    <row r="1143" spans="1:12" x14ac:dyDescent="0.2">
      <c r="A1143" s="4" t="s">
        <v>148</v>
      </c>
      <c r="B1143" s="7" t="s">
        <v>3087</v>
      </c>
      <c r="C1143" s="4">
        <v>4289276</v>
      </c>
      <c r="D1143" s="4" t="s">
        <v>3052</v>
      </c>
      <c r="E1143" s="4" t="s">
        <v>21</v>
      </c>
      <c r="F1143" s="4" t="s">
        <v>22</v>
      </c>
      <c r="G1143" s="4">
        <v>2</v>
      </c>
      <c r="H1143" s="5">
        <v>30.12</v>
      </c>
      <c r="J1143" s="3">
        <v>0</v>
      </c>
      <c r="K1143" s="6">
        <f t="shared" si="348"/>
        <v>0</v>
      </c>
      <c r="L1143" s="6">
        <f t="shared" si="349"/>
        <v>30.12</v>
      </c>
    </row>
    <row r="1144" spans="1:12" x14ac:dyDescent="0.2">
      <c r="A1144" s="4" t="s">
        <v>148</v>
      </c>
      <c r="B1144" s="7" t="s">
        <v>1128</v>
      </c>
      <c r="C1144" s="4">
        <v>22962706</v>
      </c>
      <c r="D1144" s="4" t="s">
        <v>2446</v>
      </c>
      <c r="E1144" s="4" t="s">
        <v>31</v>
      </c>
      <c r="F1144" s="4" t="s">
        <v>22</v>
      </c>
      <c r="G1144" s="4">
        <v>1</v>
      </c>
      <c r="H1144" s="5">
        <v>47.02</v>
      </c>
      <c r="J1144" s="3">
        <v>0</v>
      </c>
      <c r="K1144" s="6">
        <f t="shared" ref="K1144:K1175" si="351">+I1144+J1144</f>
        <v>0</v>
      </c>
      <c r="L1144" s="6">
        <f t="shared" ref="L1144:L1175" si="352">H1144+J1144</f>
        <v>47.02</v>
      </c>
    </row>
    <row r="1145" spans="1:12" x14ac:dyDescent="0.2">
      <c r="A1145" s="4" t="s">
        <v>148</v>
      </c>
      <c r="B1145" s="7" t="s">
        <v>675</v>
      </c>
      <c r="C1145" s="4">
        <v>20253165</v>
      </c>
      <c r="D1145" s="4" t="s">
        <v>1787</v>
      </c>
      <c r="E1145" s="4" t="s">
        <v>10</v>
      </c>
      <c r="F1145" s="4" t="s">
        <v>7</v>
      </c>
      <c r="G1145" s="4">
        <v>1</v>
      </c>
      <c r="H1145" s="5">
        <v>-1176.76</v>
      </c>
      <c r="J1145" s="3">
        <v>0</v>
      </c>
      <c r="K1145" s="6">
        <f t="shared" si="351"/>
        <v>0</v>
      </c>
      <c r="L1145" s="6">
        <f t="shared" si="352"/>
        <v>-1176.76</v>
      </c>
    </row>
    <row r="1146" spans="1:12" x14ac:dyDescent="0.2">
      <c r="A1146" s="4" t="s">
        <v>148</v>
      </c>
      <c r="B1146" s="7" t="s">
        <v>1129</v>
      </c>
      <c r="C1146" s="4">
        <v>26390851</v>
      </c>
      <c r="D1146" s="4" t="s">
        <v>2447</v>
      </c>
      <c r="E1146" s="4" t="s">
        <v>34</v>
      </c>
      <c r="F1146" s="4" t="s">
        <v>35</v>
      </c>
      <c r="G1146" s="4">
        <v>1</v>
      </c>
      <c r="H1146" s="5">
        <v>11.56</v>
      </c>
      <c r="J1146" s="3">
        <v>0</v>
      </c>
      <c r="K1146" s="6">
        <f t="shared" si="351"/>
        <v>0</v>
      </c>
      <c r="L1146" s="6">
        <f t="shared" si="352"/>
        <v>11.56</v>
      </c>
    </row>
    <row r="1147" spans="1:12" x14ac:dyDescent="0.2">
      <c r="A1147" s="4" t="s">
        <v>148</v>
      </c>
      <c r="B1147" s="7" t="s">
        <v>2448</v>
      </c>
      <c r="C1147" s="4">
        <v>7117313</v>
      </c>
      <c r="D1147" s="4" t="s">
        <v>2449</v>
      </c>
      <c r="E1147" s="4" t="s">
        <v>76</v>
      </c>
      <c r="F1147" s="4" t="s">
        <v>35</v>
      </c>
      <c r="G1147" s="4">
        <v>1</v>
      </c>
      <c r="H1147" s="5">
        <v>26.39</v>
      </c>
      <c r="J1147" s="3">
        <v>0</v>
      </c>
      <c r="K1147" s="6">
        <f t="shared" si="351"/>
        <v>0</v>
      </c>
      <c r="L1147" s="6">
        <f t="shared" si="352"/>
        <v>26.39</v>
      </c>
    </row>
    <row r="1148" spans="1:12" x14ac:dyDescent="0.2">
      <c r="A1148" s="4" t="s">
        <v>148</v>
      </c>
      <c r="B1148" s="7" t="s">
        <v>2450</v>
      </c>
      <c r="C1148" s="4">
        <v>7117313</v>
      </c>
      <c r="D1148" s="4" t="s">
        <v>2449</v>
      </c>
      <c r="E1148" s="4" t="s">
        <v>76</v>
      </c>
      <c r="F1148" s="4" t="s">
        <v>35</v>
      </c>
      <c r="G1148" s="4">
        <v>1</v>
      </c>
      <c r="H1148" s="5">
        <v>26.39</v>
      </c>
      <c r="J1148" s="3">
        <v>0</v>
      </c>
      <c r="K1148" s="6">
        <f t="shared" si="351"/>
        <v>0</v>
      </c>
      <c r="L1148" s="6">
        <f t="shared" si="352"/>
        <v>26.39</v>
      </c>
    </row>
    <row r="1149" spans="1:12" x14ac:dyDescent="0.2">
      <c r="A1149" s="4" t="s">
        <v>148</v>
      </c>
      <c r="B1149" s="7" t="s">
        <v>2451</v>
      </c>
      <c r="C1149" s="4">
        <v>13302385</v>
      </c>
      <c r="D1149" s="4" t="s">
        <v>1791</v>
      </c>
      <c r="E1149" s="4" t="s">
        <v>6</v>
      </c>
      <c r="F1149" s="4" t="s">
        <v>7</v>
      </c>
      <c r="G1149" s="4">
        <v>2</v>
      </c>
      <c r="H1149" s="5">
        <v>56.73</v>
      </c>
      <c r="J1149" s="3">
        <v>0</v>
      </c>
      <c r="K1149" s="6">
        <f t="shared" si="351"/>
        <v>0</v>
      </c>
      <c r="L1149" s="6">
        <f t="shared" si="352"/>
        <v>56.73</v>
      </c>
    </row>
    <row r="1150" spans="1:12" x14ac:dyDescent="0.2">
      <c r="A1150" s="4" t="s">
        <v>148</v>
      </c>
      <c r="B1150" s="7" t="s">
        <v>2894</v>
      </c>
      <c r="C1150" s="4">
        <v>1387978</v>
      </c>
      <c r="D1150" s="4" t="s">
        <v>2893</v>
      </c>
      <c r="E1150" s="4" t="s">
        <v>44</v>
      </c>
      <c r="F1150" s="4" t="s">
        <v>7</v>
      </c>
      <c r="G1150" s="4">
        <v>1</v>
      </c>
      <c r="H1150" s="5">
        <v>20.85</v>
      </c>
      <c r="J1150" s="3">
        <v>0</v>
      </c>
      <c r="K1150" s="6">
        <f t="shared" si="351"/>
        <v>0</v>
      </c>
      <c r="L1150" s="6">
        <f t="shared" si="352"/>
        <v>20.85</v>
      </c>
    </row>
    <row r="1151" spans="1:12" x14ac:dyDescent="0.2">
      <c r="A1151" s="4" t="s">
        <v>148</v>
      </c>
      <c r="B1151" s="7" t="s">
        <v>987</v>
      </c>
      <c r="C1151" s="4">
        <v>18874409</v>
      </c>
      <c r="D1151" s="4" t="s">
        <v>1793</v>
      </c>
      <c r="E1151" s="4" t="s">
        <v>31</v>
      </c>
      <c r="F1151" s="4" t="s">
        <v>22</v>
      </c>
      <c r="G1151" s="4">
        <v>1</v>
      </c>
      <c r="H1151" s="5">
        <v>24.75</v>
      </c>
      <c r="J1151" s="3">
        <v>0</v>
      </c>
      <c r="K1151" s="6">
        <f t="shared" si="351"/>
        <v>0</v>
      </c>
      <c r="L1151" s="6">
        <f t="shared" si="352"/>
        <v>24.75</v>
      </c>
    </row>
    <row r="1152" spans="1:12" x14ac:dyDescent="0.2">
      <c r="A1152" s="4" t="s">
        <v>148</v>
      </c>
      <c r="B1152" s="7" t="s">
        <v>2453</v>
      </c>
      <c r="C1152" s="4">
        <v>19243105</v>
      </c>
      <c r="D1152" s="4" t="s">
        <v>2452</v>
      </c>
      <c r="E1152" s="4" t="s">
        <v>37</v>
      </c>
      <c r="F1152" s="4" t="s">
        <v>9</v>
      </c>
      <c r="G1152" s="4">
        <v>2</v>
      </c>
      <c r="H1152" s="5">
        <v>35.590000000000003</v>
      </c>
      <c r="J1152" s="3">
        <v>0</v>
      </c>
      <c r="K1152" s="6">
        <f t="shared" si="351"/>
        <v>0</v>
      </c>
      <c r="L1152" s="6">
        <f t="shared" si="352"/>
        <v>35.590000000000003</v>
      </c>
    </row>
    <row r="1153" spans="1:12" x14ac:dyDescent="0.2">
      <c r="A1153" s="4" t="s">
        <v>148</v>
      </c>
      <c r="B1153" s="7" t="s">
        <v>676</v>
      </c>
      <c r="C1153" s="4">
        <v>18291252</v>
      </c>
      <c r="D1153" s="4" t="s">
        <v>2454</v>
      </c>
      <c r="E1153" s="4" t="s">
        <v>23</v>
      </c>
      <c r="F1153" s="4" t="s">
        <v>9</v>
      </c>
      <c r="G1153" s="4">
        <v>1</v>
      </c>
      <c r="H1153" s="5">
        <v>-128.57</v>
      </c>
      <c r="J1153" s="3">
        <v>0</v>
      </c>
      <c r="K1153" s="6">
        <f t="shared" si="351"/>
        <v>0</v>
      </c>
      <c r="L1153" s="6">
        <f t="shared" si="352"/>
        <v>-128.57</v>
      </c>
    </row>
    <row r="1154" spans="1:12" x14ac:dyDescent="0.2">
      <c r="A1154" s="4" t="s">
        <v>148</v>
      </c>
      <c r="B1154" s="7" t="s">
        <v>3088</v>
      </c>
      <c r="C1154" s="4">
        <v>24399969</v>
      </c>
      <c r="D1154" s="4" t="s">
        <v>3053</v>
      </c>
      <c r="E1154" s="4" t="s">
        <v>21</v>
      </c>
      <c r="F1154" s="4" t="s">
        <v>22</v>
      </c>
      <c r="G1154" s="4">
        <v>1</v>
      </c>
      <c r="H1154" s="5">
        <v>18.45</v>
      </c>
      <c r="J1154" s="3">
        <v>0</v>
      </c>
      <c r="K1154" s="6">
        <f t="shared" si="351"/>
        <v>0</v>
      </c>
      <c r="L1154" s="6">
        <f t="shared" si="352"/>
        <v>18.45</v>
      </c>
    </row>
    <row r="1155" spans="1:12" x14ac:dyDescent="0.2">
      <c r="A1155" s="4" t="s">
        <v>148</v>
      </c>
      <c r="B1155" s="7" t="s">
        <v>2896</v>
      </c>
      <c r="C1155" s="4">
        <v>16160342</v>
      </c>
      <c r="D1155" s="4" t="s">
        <v>2895</v>
      </c>
      <c r="E1155" s="4" t="s">
        <v>28</v>
      </c>
      <c r="F1155" s="4" t="s">
        <v>16</v>
      </c>
      <c r="G1155" s="4">
        <v>2</v>
      </c>
      <c r="H1155" s="5">
        <v>3.77</v>
      </c>
      <c r="J1155" s="3">
        <v>0</v>
      </c>
      <c r="K1155" s="6">
        <f t="shared" si="351"/>
        <v>0</v>
      </c>
      <c r="L1155" s="6">
        <f t="shared" si="352"/>
        <v>3.77</v>
      </c>
    </row>
    <row r="1156" spans="1:12" x14ac:dyDescent="0.2">
      <c r="A1156" s="4" t="s">
        <v>148</v>
      </c>
      <c r="B1156" s="7" t="s">
        <v>678</v>
      </c>
      <c r="C1156" s="4">
        <v>14361317</v>
      </c>
      <c r="D1156" s="4" t="s">
        <v>2455</v>
      </c>
      <c r="E1156" s="4" t="s">
        <v>24</v>
      </c>
      <c r="F1156" s="4" t="s">
        <v>9</v>
      </c>
      <c r="G1156" s="4">
        <v>2</v>
      </c>
      <c r="H1156" s="5">
        <v>-533.82000000000005</v>
      </c>
      <c r="J1156" s="3">
        <v>0</v>
      </c>
      <c r="K1156" s="6">
        <f t="shared" si="351"/>
        <v>0</v>
      </c>
      <c r="L1156" s="6">
        <f t="shared" si="352"/>
        <v>-533.82000000000005</v>
      </c>
    </row>
    <row r="1157" spans="1:12" x14ac:dyDescent="0.2">
      <c r="A1157" s="4" t="s">
        <v>148</v>
      </c>
      <c r="B1157" s="7" t="s">
        <v>677</v>
      </c>
      <c r="C1157" s="4">
        <v>14361317</v>
      </c>
      <c r="D1157" s="4" t="s">
        <v>2455</v>
      </c>
      <c r="E1157" s="4" t="s">
        <v>24</v>
      </c>
      <c r="F1157" s="4" t="s">
        <v>9</v>
      </c>
      <c r="G1157" s="4">
        <v>2</v>
      </c>
      <c r="H1157" s="5">
        <v>-2510.17</v>
      </c>
      <c r="J1157" s="3">
        <v>0</v>
      </c>
      <c r="K1157" s="6">
        <f t="shared" si="351"/>
        <v>0</v>
      </c>
      <c r="L1157" s="6">
        <f t="shared" si="352"/>
        <v>-2510.17</v>
      </c>
    </row>
    <row r="1158" spans="1:12" x14ac:dyDescent="0.2">
      <c r="A1158" s="4" t="s">
        <v>148</v>
      </c>
      <c r="B1158" s="7" t="s">
        <v>3089</v>
      </c>
      <c r="C1158" s="4">
        <v>13254037</v>
      </c>
      <c r="D1158" s="4" t="s">
        <v>3090</v>
      </c>
      <c r="E1158" s="4" t="s">
        <v>24</v>
      </c>
      <c r="F1158" s="4" t="s">
        <v>9</v>
      </c>
      <c r="G1158" s="4">
        <v>3</v>
      </c>
      <c r="H1158" s="5">
        <v>0</v>
      </c>
      <c r="I1158" s="5">
        <f>H1158</f>
        <v>0</v>
      </c>
      <c r="J1158" s="3">
        <v>-3153.326</v>
      </c>
      <c r="K1158" s="6">
        <f t="shared" si="351"/>
        <v>-3153.326</v>
      </c>
      <c r="L1158" s="6">
        <f t="shared" si="352"/>
        <v>-3153.326</v>
      </c>
    </row>
    <row r="1159" spans="1:12" x14ac:dyDescent="0.2">
      <c r="A1159" s="4" t="s">
        <v>148</v>
      </c>
      <c r="B1159" s="7" t="s">
        <v>3091</v>
      </c>
      <c r="C1159" s="4">
        <v>13254037</v>
      </c>
      <c r="D1159" s="4" t="s">
        <v>3090</v>
      </c>
      <c r="E1159" s="4" t="s">
        <v>24</v>
      </c>
      <c r="F1159" s="4" t="s">
        <v>9</v>
      </c>
      <c r="G1159" s="4">
        <v>3</v>
      </c>
      <c r="H1159" s="5">
        <v>0</v>
      </c>
      <c r="I1159" s="5">
        <f>H1159</f>
        <v>0</v>
      </c>
      <c r="J1159" s="3">
        <v>-3307.0160000000001</v>
      </c>
      <c r="K1159" s="6">
        <f t="shared" si="351"/>
        <v>-3307.0160000000001</v>
      </c>
      <c r="L1159" s="6">
        <f t="shared" si="352"/>
        <v>-3307.0160000000001</v>
      </c>
    </row>
    <row r="1160" spans="1:12" x14ac:dyDescent="0.2">
      <c r="A1160" s="4" t="s">
        <v>148</v>
      </c>
      <c r="B1160" s="7" t="s">
        <v>2457</v>
      </c>
      <c r="C1160" s="4">
        <v>15987884</v>
      </c>
      <c r="D1160" s="4" t="s">
        <v>2456</v>
      </c>
      <c r="E1160" s="4" t="s">
        <v>44</v>
      </c>
      <c r="F1160" s="4" t="s">
        <v>7</v>
      </c>
      <c r="G1160" s="4">
        <v>1</v>
      </c>
      <c r="H1160" s="5">
        <v>52.79</v>
      </c>
      <c r="J1160" s="3">
        <v>0</v>
      </c>
      <c r="K1160" s="6">
        <f t="shared" si="351"/>
        <v>0</v>
      </c>
      <c r="L1160" s="6">
        <f t="shared" si="352"/>
        <v>52.79</v>
      </c>
    </row>
    <row r="1161" spans="1:12" x14ac:dyDescent="0.2">
      <c r="A1161" s="4" t="s">
        <v>148</v>
      </c>
      <c r="B1161" s="7" t="s">
        <v>1130</v>
      </c>
      <c r="C1161" s="4">
        <v>12863420</v>
      </c>
      <c r="D1161" s="4" t="s">
        <v>2458</v>
      </c>
      <c r="E1161" s="4" t="s">
        <v>44</v>
      </c>
      <c r="F1161" s="4" t="s">
        <v>7</v>
      </c>
      <c r="G1161" s="4">
        <v>1</v>
      </c>
      <c r="H1161" s="5">
        <v>75.239999999999995</v>
      </c>
      <c r="J1161" s="3">
        <v>0</v>
      </c>
      <c r="K1161" s="6">
        <f t="shared" si="351"/>
        <v>0</v>
      </c>
      <c r="L1161" s="6">
        <f t="shared" si="352"/>
        <v>75.239999999999995</v>
      </c>
    </row>
    <row r="1162" spans="1:12" x14ac:dyDescent="0.2">
      <c r="A1162" s="4" t="s">
        <v>148</v>
      </c>
      <c r="B1162" s="7" t="s">
        <v>1347</v>
      </c>
      <c r="C1162" s="4">
        <v>14073828</v>
      </c>
      <c r="D1162" s="4" t="s">
        <v>1802</v>
      </c>
      <c r="E1162" s="4" t="s">
        <v>11</v>
      </c>
      <c r="F1162" s="4" t="s">
        <v>12</v>
      </c>
      <c r="G1162" s="4">
        <v>1</v>
      </c>
      <c r="H1162" s="5">
        <v>52.77</v>
      </c>
      <c r="J1162" s="3">
        <v>0</v>
      </c>
      <c r="K1162" s="6">
        <f t="shared" si="351"/>
        <v>0</v>
      </c>
      <c r="L1162" s="6">
        <f t="shared" si="352"/>
        <v>52.77</v>
      </c>
    </row>
    <row r="1163" spans="1:12" x14ac:dyDescent="0.2">
      <c r="A1163" s="4" t="s">
        <v>148</v>
      </c>
      <c r="B1163" s="7" t="s">
        <v>1444</v>
      </c>
      <c r="C1163" s="4">
        <v>24771300</v>
      </c>
      <c r="D1163" s="4" t="s">
        <v>2459</v>
      </c>
      <c r="E1163" s="4" t="s">
        <v>28</v>
      </c>
      <c r="F1163" s="4" t="s">
        <v>16</v>
      </c>
      <c r="G1163" s="4">
        <v>2</v>
      </c>
      <c r="H1163" s="5">
        <v>20.79</v>
      </c>
      <c r="J1163" s="3">
        <v>0</v>
      </c>
      <c r="K1163" s="6">
        <f t="shared" si="351"/>
        <v>0</v>
      </c>
      <c r="L1163" s="6">
        <f t="shared" si="352"/>
        <v>20.79</v>
      </c>
    </row>
    <row r="1164" spans="1:12" x14ac:dyDescent="0.2">
      <c r="A1164" s="4" t="s">
        <v>148</v>
      </c>
      <c r="B1164" s="7" t="s">
        <v>3092</v>
      </c>
      <c r="C1164" s="4">
        <v>26946182</v>
      </c>
      <c r="D1164" s="4" t="s">
        <v>3093</v>
      </c>
      <c r="E1164" s="4" t="s">
        <v>27</v>
      </c>
      <c r="F1164" s="4" t="s">
        <v>9</v>
      </c>
      <c r="G1164" s="4">
        <v>1</v>
      </c>
      <c r="H1164" s="5">
        <v>37.72</v>
      </c>
      <c r="J1164" s="3">
        <v>0</v>
      </c>
      <c r="K1164" s="6">
        <f t="shared" si="351"/>
        <v>0</v>
      </c>
      <c r="L1164" s="6">
        <f t="shared" si="352"/>
        <v>37.72</v>
      </c>
    </row>
    <row r="1165" spans="1:12" x14ac:dyDescent="0.2">
      <c r="A1165" s="4" t="s">
        <v>148</v>
      </c>
      <c r="B1165" s="7" t="s">
        <v>1131</v>
      </c>
      <c r="C1165" s="4">
        <v>19986779</v>
      </c>
      <c r="D1165" s="4" t="s">
        <v>2460</v>
      </c>
      <c r="E1165" s="4" t="s">
        <v>19</v>
      </c>
      <c r="F1165" s="4" t="s">
        <v>14</v>
      </c>
      <c r="G1165" s="4">
        <v>1</v>
      </c>
      <c r="H1165" s="5">
        <v>37.090000000000003</v>
      </c>
      <c r="J1165" s="3">
        <v>0</v>
      </c>
      <c r="K1165" s="6">
        <f t="shared" si="351"/>
        <v>0</v>
      </c>
      <c r="L1165" s="6">
        <f t="shared" si="352"/>
        <v>37.090000000000003</v>
      </c>
    </row>
    <row r="1166" spans="1:12" x14ac:dyDescent="0.2">
      <c r="A1166" s="4" t="s">
        <v>148</v>
      </c>
      <c r="B1166" s="7" t="s">
        <v>988</v>
      </c>
      <c r="C1166" s="4">
        <v>24567701</v>
      </c>
      <c r="D1166" s="4" t="s">
        <v>1803</v>
      </c>
      <c r="E1166" s="4" t="s">
        <v>10</v>
      </c>
      <c r="F1166" s="4" t="s">
        <v>7</v>
      </c>
      <c r="G1166" s="4">
        <v>1</v>
      </c>
      <c r="H1166" s="5">
        <v>84.38</v>
      </c>
      <c r="J1166" s="3">
        <v>0</v>
      </c>
      <c r="K1166" s="6">
        <f t="shared" si="351"/>
        <v>0</v>
      </c>
      <c r="L1166" s="6">
        <f t="shared" si="352"/>
        <v>84.38</v>
      </c>
    </row>
    <row r="1167" spans="1:12" x14ac:dyDescent="0.2">
      <c r="A1167" s="4" t="s">
        <v>148</v>
      </c>
      <c r="B1167" s="7" t="s">
        <v>679</v>
      </c>
      <c r="C1167" s="4">
        <v>20017712</v>
      </c>
      <c r="D1167" s="4" t="s">
        <v>2461</v>
      </c>
      <c r="E1167" s="4" t="s">
        <v>41</v>
      </c>
      <c r="F1167" s="4" t="s">
        <v>35</v>
      </c>
      <c r="G1167" s="4">
        <v>2</v>
      </c>
      <c r="H1167" s="5">
        <v>-76885.64</v>
      </c>
      <c r="J1167" s="3">
        <v>0</v>
      </c>
      <c r="K1167" s="6">
        <f t="shared" si="351"/>
        <v>0</v>
      </c>
      <c r="L1167" s="6">
        <f t="shared" si="352"/>
        <v>-76885.64</v>
      </c>
    </row>
    <row r="1168" spans="1:12" x14ac:dyDescent="0.2">
      <c r="A1168" s="4" t="s">
        <v>148</v>
      </c>
      <c r="B1168" s="7" t="s">
        <v>2963</v>
      </c>
      <c r="C1168" s="4">
        <v>4147613</v>
      </c>
      <c r="D1168" s="4" t="s">
        <v>2964</v>
      </c>
      <c r="E1168" s="4" t="s">
        <v>30</v>
      </c>
      <c r="F1168" s="4" t="s">
        <v>18</v>
      </c>
      <c r="G1168" s="4">
        <v>1</v>
      </c>
      <c r="H1168" s="5">
        <v>17.34</v>
      </c>
      <c r="J1168" s="3">
        <v>0</v>
      </c>
      <c r="K1168" s="6">
        <f t="shared" si="351"/>
        <v>0</v>
      </c>
      <c r="L1168" s="6">
        <f t="shared" si="352"/>
        <v>17.34</v>
      </c>
    </row>
    <row r="1169" spans="1:12" x14ac:dyDescent="0.2">
      <c r="A1169" s="4" t="s">
        <v>148</v>
      </c>
      <c r="B1169" s="7" t="s">
        <v>1394</v>
      </c>
      <c r="C1169" s="4">
        <v>18924329</v>
      </c>
      <c r="D1169" s="4" t="s">
        <v>2462</v>
      </c>
      <c r="E1169" s="4" t="s">
        <v>41</v>
      </c>
      <c r="F1169" s="4" t="s">
        <v>35</v>
      </c>
      <c r="G1169" s="4">
        <v>1</v>
      </c>
      <c r="H1169" s="5">
        <v>32.28</v>
      </c>
      <c r="J1169" s="3">
        <v>0</v>
      </c>
      <c r="K1169" s="6">
        <f t="shared" si="351"/>
        <v>0</v>
      </c>
      <c r="L1169" s="6">
        <f t="shared" si="352"/>
        <v>32.28</v>
      </c>
    </row>
    <row r="1170" spans="1:12" x14ac:dyDescent="0.2">
      <c r="A1170" s="4" t="s">
        <v>148</v>
      </c>
      <c r="B1170" s="7" t="s">
        <v>1393</v>
      </c>
      <c r="C1170" s="4">
        <v>18924329</v>
      </c>
      <c r="D1170" s="4" t="s">
        <v>2462</v>
      </c>
      <c r="E1170" s="4" t="s">
        <v>41</v>
      </c>
      <c r="F1170" s="4" t="s">
        <v>35</v>
      </c>
      <c r="G1170" s="4">
        <v>1</v>
      </c>
      <c r="H1170" s="5">
        <v>9.68</v>
      </c>
      <c r="J1170" s="3">
        <v>0</v>
      </c>
      <c r="K1170" s="6">
        <f t="shared" si="351"/>
        <v>0</v>
      </c>
      <c r="L1170" s="6">
        <f t="shared" si="352"/>
        <v>9.68</v>
      </c>
    </row>
    <row r="1171" spans="1:12" x14ac:dyDescent="0.2">
      <c r="A1171" s="4" t="s">
        <v>148</v>
      </c>
      <c r="B1171" s="7" t="s">
        <v>680</v>
      </c>
      <c r="C1171" s="4">
        <v>20205375</v>
      </c>
      <c r="D1171" s="4" t="s">
        <v>2463</v>
      </c>
      <c r="E1171" s="4" t="s">
        <v>44</v>
      </c>
      <c r="F1171" s="4" t="s">
        <v>7</v>
      </c>
      <c r="G1171" s="4">
        <v>2</v>
      </c>
      <c r="H1171" s="5">
        <v>-43.04</v>
      </c>
      <c r="J1171" s="3">
        <v>0</v>
      </c>
      <c r="K1171" s="6">
        <f t="shared" si="351"/>
        <v>0</v>
      </c>
      <c r="L1171" s="6">
        <f t="shared" si="352"/>
        <v>-43.04</v>
      </c>
    </row>
    <row r="1172" spans="1:12" x14ac:dyDescent="0.2">
      <c r="A1172" s="4" t="s">
        <v>148</v>
      </c>
      <c r="B1172" s="7" t="s">
        <v>1132</v>
      </c>
      <c r="C1172" s="4">
        <v>18126427</v>
      </c>
      <c r="D1172" s="4" t="s">
        <v>2464</v>
      </c>
      <c r="E1172" s="4" t="s">
        <v>21</v>
      </c>
      <c r="F1172" s="4" t="s">
        <v>22</v>
      </c>
      <c r="G1172" s="4">
        <v>1</v>
      </c>
      <c r="H1172" s="5">
        <v>70.959999999999994</v>
      </c>
      <c r="J1172" s="3">
        <v>0</v>
      </c>
      <c r="K1172" s="6">
        <f t="shared" si="351"/>
        <v>0</v>
      </c>
      <c r="L1172" s="6">
        <f t="shared" si="352"/>
        <v>70.959999999999994</v>
      </c>
    </row>
    <row r="1173" spans="1:12" x14ac:dyDescent="0.2">
      <c r="A1173" s="4" t="s">
        <v>148</v>
      </c>
      <c r="B1173" s="7" t="s">
        <v>2467</v>
      </c>
      <c r="C1173" s="4">
        <v>6222586</v>
      </c>
      <c r="D1173" s="4" t="s">
        <v>2466</v>
      </c>
      <c r="E1173" s="4" t="s">
        <v>75</v>
      </c>
      <c r="F1173" s="4" t="s">
        <v>35</v>
      </c>
      <c r="G1173" s="4">
        <v>1</v>
      </c>
      <c r="H1173" s="5">
        <v>33.43</v>
      </c>
      <c r="J1173" s="3">
        <v>0</v>
      </c>
      <c r="K1173" s="6">
        <f t="shared" si="351"/>
        <v>0</v>
      </c>
      <c r="L1173" s="6">
        <f t="shared" si="352"/>
        <v>33.43</v>
      </c>
    </row>
    <row r="1174" spans="1:12" x14ac:dyDescent="0.2">
      <c r="A1174" s="4" t="s">
        <v>148</v>
      </c>
      <c r="B1174" s="7" t="s">
        <v>2465</v>
      </c>
      <c r="C1174" s="4">
        <v>6222586</v>
      </c>
      <c r="D1174" s="4" t="s">
        <v>2466</v>
      </c>
      <c r="E1174" s="4" t="s">
        <v>75</v>
      </c>
      <c r="F1174" s="4" t="s">
        <v>35</v>
      </c>
      <c r="G1174" s="4">
        <v>1</v>
      </c>
      <c r="H1174" s="5">
        <v>33.43</v>
      </c>
      <c r="J1174" s="3">
        <v>0</v>
      </c>
      <c r="K1174" s="6">
        <f t="shared" si="351"/>
        <v>0</v>
      </c>
      <c r="L1174" s="6">
        <f t="shared" si="352"/>
        <v>33.43</v>
      </c>
    </row>
    <row r="1175" spans="1:12" x14ac:dyDescent="0.2">
      <c r="A1175" s="4" t="s">
        <v>148</v>
      </c>
      <c r="B1175" s="7" t="s">
        <v>989</v>
      </c>
      <c r="C1175" s="4">
        <v>13265346</v>
      </c>
      <c r="D1175" s="4" t="s">
        <v>1814</v>
      </c>
      <c r="E1175" s="4" t="s">
        <v>76</v>
      </c>
      <c r="F1175" s="4" t="s">
        <v>35</v>
      </c>
      <c r="G1175" s="4">
        <v>1</v>
      </c>
      <c r="H1175" s="5">
        <v>40.479999999999997</v>
      </c>
      <c r="J1175" s="3">
        <v>0</v>
      </c>
      <c r="K1175" s="6">
        <f t="shared" si="351"/>
        <v>0</v>
      </c>
      <c r="L1175" s="6">
        <f t="shared" si="352"/>
        <v>40.479999999999997</v>
      </c>
    </row>
    <row r="1176" spans="1:12" x14ac:dyDescent="0.2">
      <c r="A1176" s="4" t="s">
        <v>148</v>
      </c>
      <c r="B1176" s="7" t="s">
        <v>2468</v>
      </c>
      <c r="C1176" s="4">
        <v>13265346</v>
      </c>
      <c r="D1176" s="4" t="s">
        <v>1814</v>
      </c>
      <c r="E1176" s="4" t="s">
        <v>76</v>
      </c>
      <c r="F1176" s="4" t="s">
        <v>35</v>
      </c>
      <c r="G1176" s="4">
        <v>1</v>
      </c>
      <c r="H1176" s="5">
        <v>33.43</v>
      </c>
      <c r="J1176" s="3">
        <v>0</v>
      </c>
      <c r="K1176" s="6">
        <f t="shared" ref="K1176:K1204" si="353">+I1176+J1176</f>
        <v>0</v>
      </c>
      <c r="L1176" s="6">
        <f t="shared" ref="L1176:L1204" si="354">H1176+J1176</f>
        <v>33.43</v>
      </c>
    </row>
    <row r="1177" spans="1:12" x14ac:dyDescent="0.2">
      <c r="A1177" s="4" t="s">
        <v>148</v>
      </c>
      <c r="B1177" s="7" t="s">
        <v>2469</v>
      </c>
      <c r="C1177" s="4">
        <v>26941869</v>
      </c>
      <c r="D1177" s="4" t="s">
        <v>2470</v>
      </c>
      <c r="E1177" s="4" t="s">
        <v>25</v>
      </c>
      <c r="F1177" s="4" t="s">
        <v>12</v>
      </c>
      <c r="G1177" s="4">
        <v>1</v>
      </c>
      <c r="H1177" s="5">
        <v>42.55</v>
      </c>
      <c r="J1177" s="3">
        <v>0</v>
      </c>
      <c r="K1177" s="6">
        <f t="shared" si="353"/>
        <v>0</v>
      </c>
      <c r="L1177" s="6">
        <f t="shared" si="354"/>
        <v>42.55</v>
      </c>
    </row>
    <row r="1178" spans="1:12" x14ac:dyDescent="0.2">
      <c r="A1178" s="4" t="s">
        <v>148</v>
      </c>
      <c r="B1178" s="7" t="s">
        <v>1133</v>
      </c>
      <c r="C1178" s="4">
        <v>26466449</v>
      </c>
      <c r="D1178" s="4" t="s">
        <v>2471</v>
      </c>
      <c r="E1178" s="4" t="s">
        <v>27</v>
      </c>
      <c r="F1178" s="4" t="s">
        <v>9</v>
      </c>
      <c r="G1178" s="4">
        <v>1</v>
      </c>
      <c r="H1178" s="5">
        <v>74.239999999999995</v>
      </c>
      <c r="J1178" s="3">
        <v>0</v>
      </c>
      <c r="K1178" s="6">
        <f t="shared" si="353"/>
        <v>0</v>
      </c>
      <c r="L1178" s="6">
        <f t="shared" si="354"/>
        <v>74.239999999999995</v>
      </c>
    </row>
    <row r="1179" spans="1:12" x14ac:dyDescent="0.2">
      <c r="A1179" s="4" t="s">
        <v>148</v>
      </c>
      <c r="B1179" s="7" t="s">
        <v>1423</v>
      </c>
      <c r="C1179" s="4">
        <v>22224384</v>
      </c>
      <c r="D1179" s="4" t="s">
        <v>2472</v>
      </c>
      <c r="E1179" s="4" t="s">
        <v>24</v>
      </c>
      <c r="F1179" s="4" t="s">
        <v>9</v>
      </c>
      <c r="G1179" s="4">
        <v>2</v>
      </c>
      <c r="H1179" s="5">
        <v>39.78</v>
      </c>
      <c r="J1179" s="3">
        <v>0</v>
      </c>
      <c r="K1179" s="6">
        <f t="shared" si="353"/>
        <v>0</v>
      </c>
      <c r="L1179" s="6">
        <f t="shared" si="354"/>
        <v>39.78</v>
      </c>
    </row>
    <row r="1180" spans="1:12" x14ac:dyDescent="0.2">
      <c r="A1180" s="4" t="s">
        <v>148</v>
      </c>
      <c r="B1180" s="7" t="s">
        <v>1134</v>
      </c>
      <c r="C1180" s="4">
        <v>22740468</v>
      </c>
      <c r="D1180" s="4" t="s">
        <v>2473</v>
      </c>
      <c r="E1180" s="4" t="s">
        <v>34</v>
      </c>
      <c r="F1180" s="4" t="s">
        <v>35</v>
      </c>
      <c r="G1180" s="4">
        <v>1</v>
      </c>
      <c r="H1180" s="5">
        <v>7.9</v>
      </c>
      <c r="J1180" s="3">
        <v>0</v>
      </c>
      <c r="K1180" s="6">
        <f t="shared" si="353"/>
        <v>0</v>
      </c>
      <c r="L1180" s="6">
        <f t="shared" si="354"/>
        <v>7.9</v>
      </c>
    </row>
    <row r="1181" spans="1:12" x14ac:dyDescent="0.2">
      <c r="A1181" s="4" t="s">
        <v>148</v>
      </c>
      <c r="B1181" s="7" t="s">
        <v>1469</v>
      </c>
      <c r="C1181" s="4">
        <v>26945650</v>
      </c>
      <c r="D1181" s="4" t="s">
        <v>2474</v>
      </c>
      <c r="E1181" s="4" t="s">
        <v>76</v>
      </c>
      <c r="F1181" s="4" t="s">
        <v>35</v>
      </c>
      <c r="G1181" s="4">
        <v>1</v>
      </c>
      <c r="H1181" s="5">
        <v>12.98</v>
      </c>
      <c r="J1181" s="3">
        <v>0</v>
      </c>
      <c r="K1181" s="6">
        <f t="shared" si="353"/>
        <v>0</v>
      </c>
      <c r="L1181" s="6">
        <f t="shared" si="354"/>
        <v>12.98</v>
      </c>
    </row>
    <row r="1182" spans="1:12" x14ac:dyDescent="0.2">
      <c r="A1182" s="4" t="s">
        <v>148</v>
      </c>
      <c r="B1182" s="7" t="s">
        <v>1468</v>
      </c>
      <c r="C1182" s="4">
        <v>26945650</v>
      </c>
      <c r="D1182" s="4" t="s">
        <v>2474</v>
      </c>
      <c r="E1182" s="4" t="s">
        <v>76</v>
      </c>
      <c r="F1182" s="4" t="s">
        <v>35</v>
      </c>
      <c r="G1182" s="4">
        <v>1</v>
      </c>
      <c r="H1182" s="5">
        <v>12.98</v>
      </c>
      <c r="J1182" s="3">
        <v>0</v>
      </c>
      <c r="K1182" s="6">
        <f t="shared" si="353"/>
        <v>0</v>
      </c>
      <c r="L1182" s="6">
        <f t="shared" si="354"/>
        <v>12.98</v>
      </c>
    </row>
    <row r="1183" spans="1:12" x14ac:dyDescent="0.2">
      <c r="A1183" s="4" t="s">
        <v>148</v>
      </c>
      <c r="B1183" s="7" t="s">
        <v>990</v>
      </c>
      <c r="C1183" s="4">
        <v>17818785</v>
      </c>
      <c r="D1183" s="4" t="s">
        <v>2475</v>
      </c>
      <c r="E1183" s="4" t="s">
        <v>20</v>
      </c>
      <c r="F1183" s="4" t="s">
        <v>18</v>
      </c>
      <c r="G1183" s="4">
        <v>2</v>
      </c>
      <c r="H1183" s="5">
        <v>83.33</v>
      </c>
      <c r="J1183" s="3">
        <v>0</v>
      </c>
      <c r="K1183" s="6">
        <f t="shared" si="353"/>
        <v>0</v>
      </c>
      <c r="L1183" s="6">
        <f t="shared" si="354"/>
        <v>83.33</v>
      </c>
    </row>
    <row r="1184" spans="1:12" x14ac:dyDescent="0.2">
      <c r="A1184" s="4" t="s">
        <v>148</v>
      </c>
      <c r="B1184" s="7" t="s">
        <v>681</v>
      </c>
      <c r="C1184" s="4">
        <v>14922158</v>
      </c>
      <c r="D1184" s="4" t="s">
        <v>2476</v>
      </c>
      <c r="E1184" s="4" t="s">
        <v>24</v>
      </c>
      <c r="F1184" s="4" t="s">
        <v>9</v>
      </c>
      <c r="G1184" s="4">
        <v>1</v>
      </c>
      <c r="H1184" s="5">
        <v>-2961.58</v>
      </c>
      <c r="J1184" s="3">
        <v>0</v>
      </c>
      <c r="K1184" s="6">
        <f t="shared" si="353"/>
        <v>0</v>
      </c>
      <c r="L1184" s="6">
        <f t="shared" si="354"/>
        <v>-2961.58</v>
      </c>
    </row>
    <row r="1185" spans="1:12" x14ac:dyDescent="0.2">
      <c r="A1185" s="4" t="s">
        <v>148</v>
      </c>
      <c r="B1185" s="7" t="s">
        <v>1442</v>
      </c>
      <c r="C1185" s="4">
        <v>24116327</v>
      </c>
      <c r="D1185" s="4" t="s">
        <v>2477</v>
      </c>
      <c r="E1185" s="4" t="s">
        <v>44</v>
      </c>
      <c r="F1185" s="4" t="s">
        <v>7</v>
      </c>
      <c r="G1185" s="4">
        <v>1</v>
      </c>
      <c r="H1185" s="5">
        <v>60.56</v>
      </c>
      <c r="J1185" s="3">
        <v>0</v>
      </c>
      <c r="K1185" s="6">
        <f t="shared" si="353"/>
        <v>0</v>
      </c>
      <c r="L1185" s="6">
        <f t="shared" si="354"/>
        <v>60.56</v>
      </c>
    </row>
    <row r="1186" spans="1:12" x14ac:dyDescent="0.2">
      <c r="A1186" s="4" t="s">
        <v>148</v>
      </c>
      <c r="B1186" s="7" t="s">
        <v>2479</v>
      </c>
      <c r="C1186" s="4">
        <v>20156333</v>
      </c>
      <c r="D1186" s="4" t="s">
        <v>2478</v>
      </c>
      <c r="E1186" s="4" t="s">
        <v>41</v>
      </c>
      <c r="F1186" s="4" t="s">
        <v>35</v>
      </c>
      <c r="G1186" s="4">
        <v>1</v>
      </c>
      <c r="H1186" s="5">
        <v>8.2799999999999994</v>
      </c>
      <c r="J1186" s="3">
        <v>0</v>
      </c>
      <c r="K1186" s="6">
        <f t="shared" si="353"/>
        <v>0</v>
      </c>
      <c r="L1186" s="6">
        <f t="shared" si="354"/>
        <v>8.2799999999999994</v>
      </c>
    </row>
    <row r="1187" spans="1:12" x14ac:dyDescent="0.2">
      <c r="A1187" s="4" t="s">
        <v>148</v>
      </c>
      <c r="B1187" s="7" t="s">
        <v>1135</v>
      </c>
      <c r="C1187" s="4">
        <v>20156333</v>
      </c>
      <c r="D1187" s="4" t="s">
        <v>2478</v>
      </c>
      <c r="E1187" s="4" t="s">
        <v>41</v>
      </c>
      <c r="F1187" s="4" t="s">
        <v>35</v>
      </c>
      <c r="G1187" s="4">
        <v>1</v>
      </c>
      <c r="H1187" s="5">
        <v>19.05</v>
      </c>
      <c r="J1187" s="3">
        <v>0</v>
      </c>
      <c r="K1187" s="6">
        <f t="shared" si="353"/>
        <v>0</v>
      </c>
      <c r="L1187" s="6">
        <f t="shared" si="354"/>
        <v>19.05</v>
      </c>
    </row>
    <row r="1188" spans="1:12" x14ac:dyDescent="0.2">
      <c r="A1188" s="4" t="s">
        <v>148</v>
      </c>
      <c r="B1188" s="7" t="s">
        <v>1136</v>
      </c>
      <c r="C1188" s="4">
        <v>26943761</v>
      </c>
      <c r="D1188" s="4" t="s">
        <v>2480</v>
      </c>
      <c r="E1188" s="4" t="s">
        <v>21</v>
      </c>
      <c r="F1188" s="4" t="s">
        <v>22</v>
      </c>
      <c r="G1188" s="4">
        <v>1</v>
      </c>
      <c r="H1188" s="5">
        <v>20.239999999999998</v>
      </c>
      <c r="J1188" s="3">
        <v>0</v>
      </c>
      <c r="K1188" s="6">
        <f t="shared" si="353"/>
        <v>0</v>
      </c>
      <c r="L1188" s="6">
        <f t="shared" si="354"/>
        <v>20.239999999999998</v>
      </c>
    </row>
    <row r="1189" spans="1:12" x14ac:dyDescent="0.2">
      <c r="A1189" s="4" t="s">
        <v>148</v>
      </c>
      <c r="B1189" s="7" t="s">
        <v>1137</v>
      </c>
      <c r="C1189" s="4">
        <v>25134846</v>
      </c>
      <c r="D1189" s="4" t="s">
        <v>2481</v>
      </c>
      <c r="E1189" s="4" t="s">
        <v>30</v>
      </c>
      <c r="F1189" s="4" t="s">
        <v>18</v>
      </c>
      <c r="G1189" s="4">
        <v>1</v>
      </c>
      <c r="H1189" s="5">
        <v>38.18</v>
      </c>
      <c r="J1189" s="3">
        <v>0</v>
      </c>
      <c r="K1189" s="6">
        <f t="shared" si="353"/>
        <v>0</v>
      </c>
      <c r="L1189" s="6">
        <f t="shared" si="354"/>
        <v>38.18</v>
      </c>
    </row>
    <row r="1190" spans="1:12" x14ac:dyDescent="0.2">
      <c r="A1190" s="4" t="s">
        <v>148</v>
      </c>
      <c r="B1190" s="7" t="s">
        <v>682</v>
      </c>
      <c r="C1190" s="4">
        <v>6486445</v>
      </c>
      <c r="D1190" s="4" t="s">
        <v>1828</v>
      </c>
      <c r="E1190" s="4" t="s">
        <v>19</v>
      </c>
      <c r="F1190" s="4" t="s">
        <v>14</v>
      </c>
      <c r="G1190" s="4">
        <v>2</v>
      </c>
      <c r="H1190" s="5">
        <v>12.74</v>
      </c>
      <c r="J1190" s="3">
        <v>0</v>
      </c>
      <c r="K1190" s="6">
        <f t="shared" si="353"/>
        <v>0</v>
      </c>
      <c r="L1190" s="6">
        <f t="shared" si="354"/>
        <v>12.74</v>
      </c>
    </row>
    <row r="1191" spans="1:12" x14ac:dyDescent="0.2">
      <c r="A1191" s="4" t="s">
        <v>148</v>
      </c>
      <c r="B1191" s="7" t="s">
        <v>1138</v>
      </c>
      <c r="C1191" s="4">
        <v>11584548</v>
      </c>
      <c r="D1191" s="4" t="s">
        <v>2482</v>
      </c>
      <c r="E1191" s="4" t="s">
        <v>19</v>
      </c>
      <c r="F1191" s="4" t="s">
        <v>14</v>
      </c>
      <c r="G1191" s="4">
        <v>1</v>
      </c>
      <c r="H1191" s="5">
        <v>73.42</v>
      </c>
      <c r="J1191" s="3">
        <v>0</v>
      </c>
      <c r="K1191" s="6">
        <f t="shared" si="353"/>
        <v>0</v>
      </c>
      <c r="L1191" s="6">
        <f t="shared" si="354"/>
        <v>73.42</v>
      </c>
    </row>
    <row r="1192" spans="1:12" x14ac:dyDescent="0.2">
      <c r="A1192" s="4" t="s">
        <v>148</v>
      </c>
      <c r="B1192" s="7" t="s">
        <v>2897</v>
      </c>
      <c r="C1192" s="4">
        <v>22904225</v>
      </c>
      <c r="D1192" s="4" t="s">
        <v>2898</v>
      </c>
      <c r="E1192" s="4" t="s">
        <v>76</v>
      </c>
      <c r="F1192" s="4" t="s">
        <v>35</v>
      </c>
      <c r="G1192" s="4">
        <v>1</v>
      </c>
      <c r="H1192" s="5">
        <v>19.63</v>
      </c>
      <c r="J1192" s="3">
        <v>0</v>
      </c>
      <c r="K1192" s="6">
        <f t="shared" si="353"/>
        <v>0</v>
      </c>
      <c r="L1192" s="6">
        <f t="shared" si="354"/>
        <v>19.63</v>
      </c>
    </row>
    <row r="1193" spans="1:12" x14ac:dyDescent="0.2">
      <c r="A1193" s="4" t="s">
        <v>148</v>
      </c>
      <c r="B1193" s="7" t="s">
        <v>683</v>
      </c>
      <c r="C1193" s="4">
        <v>14515766</v>
      </c>
      <c r="D1193" s="4" t="s">
        <v>2483</v>
      </c>
      <c r="E1193" s="4" t="s">
        <v>25</v>
      </c>
      <c r="F1193" s="4" t="s">
        <v>12</v>
      </c>
      <c r="G1193" s="4">
        <v>2</v>
      </c>
      <c r="H1193" s="5">
        <v>5479.46</v>
      </c>
      <c r="J1193" s="3">
        <v>0</v>
      </c>
      <c r="K1193" s="6">
        <f t="shared" si="353"/>
        <v>0</v>
      </c>
      <c r="L1193" s="6">
        <f t="shared" si="354"/>
        <v>5479.46</v>
      </c>
    </row>
    <row r="1194" spans="1:12" x14ac:dyDescent="0.2">
      <c r="A1194" s="4" t="s">
        <v>148</v>
      </c>
      <c r="B1194" s="7" t="s">
        <v>1504</v>
      </c>
      <c r="C1194" s="4">
        <v>9889147</v>
      </c>
      <c r="D1194" s="4" t="s">
        <v>2484</v>
      </c>
      <c r="E1194" s="4" t="s">
        <v>10</v>
      </c>
      <c r="F1194" s="4" t="s">
        <v>7</v>
      </c>
      <c r="G1194" s="4">
        <v>1</v>
      </c>
      <c r="H1194" s="5">
        <v>12.98</v>
      </c>
      <c r="J1194" s="3">
        <v>0</v>
      </c>
      <c r="K1194" s="6">
        <f t="shared" si="353"/>
        <v>0</v>
      </c>
      <c r="L1194" s="6">
        <f t="shared" si="354"/>
        <v>12.98</v>
      </c>
    </row>
    <row r="1195" spans="1:12" x14ac:dyDescent="0.2">
      <c r="A1195" s="4" t="s">
        <v>148</v>
      </c>
      <c r="B1195" s="7" t="s">
        <v>2487</v>
      </c>
      <c r="C1195" s="4">
        <v>5835706</v>
      </c>
      <c r="D1195" s="4" t="s">
        <v>2486</v>
      </c>
      <c r="E1195" s="4" t="s">
        <v>39</v>
      </c>
      <c r="F1195" s="4" t="s">
        <v>14</v>
      </c>
      <c r="G1195" s="4">
        <v>3</v>
      </c>
      <c r="H1195" s="5">
        <v>0</v>
      </c>
      <c r="I1195" s="5">
        <f>H1195</f>
        <v>0</v>
      </c>
      <c r="J1195" s="3">
        <v>-403.95800000000003</v>
      </c>
      <c r="K1195" s="6">
        <f t="shared" si="353"/>
        <v>-403.95800000000003</v>
      </c>
      <c r="L1195" s="6">
        <f t="shared" si="354"/>
        <v>-403.95800000000003</v>
      </c>
    </row>
    <row r="1196" spans="1:12" x14ac:dyDescent="0.2">
      <c r="A1196" s="4" t="s">
        <v>148</v>
      </c>
      <c r="B1196" s="7" t="s">
        <v>2485</v>
      </c>
      <c r="C1196" s="4">
        <v>5835706</v>
      </c>
      <c r="D1196" s="4" t="s">
        <v>2486</v>
      </c>
      <c r="E1196" s="4" t="s">
        <v>39</v>
      </c>
      <c r="F1196" s="4" t="s">
        <v>14</v>
      </c>
      <c r="G1196" s="4">
        <v>3</v>
      </c>
      <c r="H1196" s="5">
        <v>0</v>
      </c>
      <c r="I1196" s="5">
        <f>H1196</f>
        <v>0</v>
      </c>
      <c r="J1196" s="3">
        <v>-117.038</v>
      </c>
      <c r="K1196" s="6">
        <f t="shared" si="353"/>
        <v>-117.038</v>
      </c>
      <c r="L1196" s="6">
        <f t="shared" si="354"/>
        <v>-117.038</v>
      </c>
    </row>
    <row r="1197" spans="1:12" x14ac:dyDescent="0.2">
      <c r="A1197" s="4" t="s">
        <v>148</v>
      </c>
      <c r="B1197" s="7" t="s">
        <v>1139</v>
      </c>
      <c r="C1197" s="4">
        <v>15362757</v>
      </c>
      <c r="D1197" s="4" t="s">
        <v>2488</v>
      </c>
      <c r="E1197" s="4" t="s">
        <v>42</v>
      </c>
      <c r="F1197" s="4" t="s">
        <v>7</v>
      </c>
      <c r="G1197" s="4">
        <v>1</v>
      </c>
      <c r="H1197" s="5">
        <v>76.150000000000006</v>
      </c>
      <c r="J1197" s="3">
        <v>0</v>
      </c>
      <c r="K1197" s="6">
        <f t="shared" si="353"/>
        <v>0</v>
      </c>
      <c r="L1197" s="6">
        <f t="shared" si="354"/>
        <v>76.150000000000006</v>
      </c>
    </row>
    <row r="1198" spans="1:12" x14ac:dyDescent="0.2">
      <c r="A1198" s="4" t="s">
        <v>148</v>
      </c>
      <c r="B1198" s="7" t="s">
        <v>1140</v>
      </c>
      <c r="C1198" s="4">
        <v>17395126</v>
      </c>
      <c r="D1198" s="4" t="s">
        <v>2489</v>
      </c>
      <c r="E1198" s="4" t="s">
        <v>25</v>
      </c>
      <c r="F1198" s="4" t="s">
        <v>12</v>
      </c>
      <c r="G1198" s="4">
        <v>2</v>
      </c>
      <c r="H1198" s="5">
        <v>76.150000000000006</v>
      </c>
      <c r="J1198" s="3">
        <v>0</v>
      </c>
      <c r="K1198" s="6">
        <f t="shared" si="353"/>
        <v>0</v>
      </c>
      <c r="L1198" s="6">
        <f t="shared" si="354"/>
        <v>76.150000000000006</v>
      </c>
    </row>
    <row r="1199" spans="1:12" x14ac:dyDescent="0.2">
      <c r="A1199" s="4" t="s">
        <v>148</v>
      </c>
      <c r="B1199" s="7" t="s">
        <v>2491</v>
      </c>
      <c r="C1199" s="4">
        <v>19525343</v>
      </c>
      <c r="D1199" s="4" t="s">
        <v>2490</v>
      </c>
      <c r="E1199" s="4" t="s">
        <v>10</v>
      </c>
      <c r="F1199" s="4" t="s">
        <v>7</v>
      </c>
      <c r="G1199" s="4">
        <v>2</v>
      </c>
      <c r="H1199" s="5">
        <v>48.92</v>
      </c>
      <c r="J1199" s="3">
        <v>0</v>
      </c>
      <c r="K1199" s="6">
        <f t="shared" si="353"/>
        <v>0</v>
      </c>
      <c r="L1199" s="6">
        <f t="shared" si="354"/>
        <v>48.92</v>
      </c>
    </row>
    <row r="1200" spans="1:12" x14ac:dyDescent="0.2">
      <c r="A1200" s="4" t="s">
        <v>148</v>
      </c>
      <c r="B1200" s="7" t="s">
        <v>2492</v>
      </c>
      <c r="C1200" s="4">
        <v>14115045</v>
      </c>
      <c r="D1200" s="4" t="s">
        <v>1840</v>
      </c>
      <c r="E1200" s="4" t="s">
        <v>21</v>
      </c>
      <c r="F1200" s="4" t="s">
        <v>22</v>
      </c>
      <c r="G1200" s="4">
        <v>1</v>
      </c>
      <c r="H1200" s="5">
        <v>35.909999999999997</v>
      </c>
      <c r="J1200" s="3">
        <v>0</v>
      </c>
      <c r="K1200" s="6">
        <f t="shared" si="353"/>
        <v>0</v>
      </c>
      <c r="L1200" s="6">
        <f t="shared" si="354"/>
        <v>35.909999999999997</v>
      </c>
    </row>
    <row r="1201" spans="1:12" x14ac:dyDescent="0.2">
      <c r="A1201" s="4" t="s">
        <v>148</v>
      </c>
      <c r="B1201" s="7" t="s">
        <v>684</v>
      </c>
      <c r="C1201" s="4">
        <v>17376331</v>
      </c>
      <c r="D1201" s="4" t="s">
        <v>2493</v>
      </c>
      <c r="E1201" s="4" t="s">
        <v>19</v>
      </c>
      <c r="F1201" s="4" t="s">
        <v>14</v>
      </c>
      <c r="G1201" s="4">
        <v>3</v>
      </c>
      <c r="H1201" s="5">
        <v>0</v>
      </c>
      <c r="I1201" s="5">
        <f>H1201</f>
        <v>0</v>
      </c>
      <c r="J1201" s="3">
        <v>-107258.613</v>
      </c>
      <c r="K1201" s="6">
        <f t="shared" si="353"/>
        <v>-107258.613</v>
      </c>
      <c r="L1201" s="6">
        <f t="shared" si="354"/>
        <v>-107258.613</v>
      </c>
    </row>
    <row r="1202" spans="1:12" x14ac:dyDescent="0.2">
      <c r="A1202" s="4" t="s">
        <v>148</v>
      </c>
      <c r="B1202" s="7" t="s">
        <v>685</v>
      </c>
      <c r="C1202" s="4">
        <v>13833778</v>
      </c>
      <c r="D1202" s="4" t="s">
        <v>1842</v>
      </c>
      <c r="E1202" s="4" t="s">
        <v>19</v>
      </c>
      <c r="F1202" s="4" t="s">
        <v>14</v>
      </c>
      <c r="G1202" s="4">
        <v>3</v>
      </c>
      <c r="H1202" s="5">
        <v>0</v>
      </c>
      <c r="I1202" s="5">
        <f>H1202</f>
        <v>0</v>
      </c>
      <c r="J1202" s="3">
        <v>-296809.01799999998</v>
      </c>
      <c r="K1202" s="6">
        <f t="shared" si="353"/>
        <v>-296809.01799999998</v>
      </c>
      <c r="L1202" s="6">
        <f t="shared" si="354"/>
        <v>-296809.01799999998</v>
      </c>
    </row>
    <row r="1203" spans="1:12" x14ac:dyDescent="0.2">
      <c r="A1203" s="4" t="s">
        <v>148</v>
      </c>
      <c r="B1203" s="7" t="s">
        <v>686</v>
      </c>
      <c r="C1203" s="4">
        <v>13833778</v>
      </c>
      <c r="D1203" s="4" t="s">
        <v>1842</v>
      </c>
      <c r="E1203" s="4" t="s">
        <v>19</v>
      </c>
      <c r="F1203" s="4" t="s">
        <v>14</v>
      </c>
      <c r="G1203" s="4">
        <v>3</v>
      </c>
      <c r="H1203" s="5">
        <v>0</v>
      </c>
      <c r="I1203" s="5">
        <f>H1203</f>
        <v>0</v>
      </c>
      <c r="J1203" s="3">
        <v>-90849.85</v>
      </c>
      <c r="K1203" s="6">
        <f t="shared" si="353"/>
        <v>-90849.85</v>
      </c>
      <c r="L1203" s="6">
        <f t="shared" si="354"/>
        <v>-90849.85</v>
      </c>
    </row>
    <row r="1204" spans="1:12" x14ac:dyDescent="0.2">
      <c r="A1204" s="4" t="s">
        <v>148</v>
      </c>
      <c r="B1204" s="7" t="s">
        <v>991</v>
      </c>
      <c r="C1204" s="4">
        <v>18382530</v>
      </c>
      <c r="D1204" s="4" t="s">
        <v>1843</v>
      </c>
      <c r="E1204" s="4" t="s">
        <v>40</v>
      </c>
      <c r="F1204" s="4" t="s">
        <v>14</v>
      </c>
      <c r="G1204" s="4">
        <v>2</v>
      </c>
      <c r="H1204" s="5">
        <v>88.29</v>
      </c>
      <c r="J1204" s="3">
        <v>0</v>
      </c>
      <c r="K1204" s="6">
        <f t="shared" si="353"/>
        <v>0</v>
      </c>
      <c r="L1204" s="6">
        <f t="shared" si="354"/>
        <v>88.29</v>
      </c>
    </row>
    <row r="1205" spans="1:12" x14ac:dyDescent="0.2">
      <c r="A1205" s="4" t="s">
        <v>148</v>
      </c>
      <c r="B1205" s="7" t="s">
        <v>2900</v>
      </c>
      <c r="C1205" s="4">
        <v>20113531</v>
      </c>
      <c r="D1205" s="4" t="s">
        <v>2899</v>
      </c>
      <c r="E1205" s="4" t="s">
        <v>6</v>
      </c>
      <c r="F1205" s="4" t="s">
        <v>7</v>
      </c>
      <c r="G1205" s="4">
        <v>1</v>
      </c>
      <c r="H1205" s="5">
        <v>63.18</v>
      </c>
      <c r="J1205" s="3">
        <v>0</v>
      </c>
      <c r="K1205" s="6">
        <f t="shared" ref="K1205:K1213" si="355">+I1205+J1205</f>
        <v>0</v>
      </c>
      <c r="L1205" s="6">
        <f t="shared" ref="L1205:L1213" si="356">H1205+J1205</f>
        <v>63.18</v>
      </c>
    </row>
    <row r="1206" spans="1:12" x14ac:dyDescent="0.2">
      <c r="A1206" s="4" t="s">
        <v>148</v>
      </c>
      <c r="B1206" s="7" t="s">
        <v>687</v>
      </c>
      <c r="C1206" s="4">
        <v>4001090</v>
      </c>
      <c r="D1206" s="4" t="s">
        <v>2494</v>
      </c>
      <c r="E1206" s="4" t="s">
        <v>75</v>
      </c>
      <c r="F1206" s="4" t="s">
        <v>35</v>
      </c>
      <c r="G1206" s="4">
        <v>1</v>
      </c>
      <c r="H1206" s="5">
        <v>-881.2</v>
      </c>
      <c r="J1206" s="3">
        <v>0</v>
      </c>
      <c r="K1206" s="6">
        <f t="shared" si="355"/>
        <v>0</v>
      </c>
      <c r="L1206" s="6">
        <f t="shared" si="356"/>
        <v>-881.2</v>
      </c>
    </row>
    <row r="1207" spans="1:12" x14ac:dyDescent="0.2">
      <c r="A1207" s="4" t="s">
        <v>148</v>
      </c>
      <c r="B1207" s="7" t="s">
        <v>688</v>
      </c>
      <c r="C1207" s="4">
        <v>4001090</v>
      </c>
      <c r="D1207" s="4" t="s">
        <v>2494</v>
      </c>
      <c r="E1207" s="4" t="s">
        <v>75</v>
      </c>
      <c r="F1207" s="4" t="s">
        <v>35</v>
      </c>
      <c r="G1207" s="4">
        <v>1</v>
      </c>
      <c r="H1207" s="5">
        <v>-672.82</v>
      </c>
      <c r="J1207" s="3">
        <v>0</v>
      </c>
      <c r="K1207" s="6">
        <f t="shared" si="355"/>
        <v>0</v>
      </c>
      <c r="L1207" s="6">
        <f t="shared" si="356"/>
        <v>-672.82</v>
      </c>
    </row>
    <row r="1208" spans="1:12" x14ac:dyDescent="0.2">
      <c r="A1208" s="4" t="s">
        <v>148</v>
      </c>
      <c r="B1208" s="7" t="s">
        <v>1491</v>
      </c>
      <c r="C1208" s="4">
        <v>7752851</v>
      </c>
      <c r="D1208" s="4" t="s">
        <v>2495</v>
      </c>
      <c r="E1208" s="4" t="s">
        <v>75</v>
      </c>
      <c r="F1208" s="4" t="s">
        <v>35</v>
      </c>
      <c r="G1208" s="4">
        <v>1</v>
      </c>
      <c r="H1208" s="5">
        <v>12.15</v>
      </c>
      <c r="J1208" s="3">
        <v>0</v>
      </c>
      <c r="K1208" s="6">
        <f t="shared" si="355"/>
        <v>0</v>
      </c>
      <c r="L1208" s="6">
        <f t="shared" si="356"/>
        <v>12.15</v>
      </c>
    </row>
    <row r="1209" spans="1:12" x14ac:dyDescent="0.2">
      <c r="A1209" s="4" t="s">
        <v>148</v>
      </c>
      <c r="B1209" s="7" t="s">
        <v>1492</v>
      </c>
      <c r="C1209" s="4">
        <v>7752851</v>
      </c>
      <c r="D1209" s="4" t="s">
        <v>2495</v>
      </c>
      <c r="E1209" s="4" t="s">
        <v>75</v>
      </c>
      <c r="F1209" s="4" t="s">
        <v>35</v>
      </c>
      <c r="G1209" s="4">
        <v>1</v>
      </c>
      <c r="H1209" s="5">
        <v>12.15</v>
      </c>
      <c r="J1209" s="3">
        <v>0</v>
      </c>
      <c r="K1209" s="6">
        <f t="shared" si="355"/>
        <v>0</v>
      </c>
      <c r="L1209" s="6">
        <f t="shared" si="356"/>
        <v>12.15</v>
      </c>
    </row>
    <row r="1210" spans="1:12" x14ac:dyDescent="0.2">
      <c r="A1210" s="4" t="s">
        <v>148</v>
      </c>
      <c r="B1210" s="7" t="s">
        <v>2496</v>
      </c>
      <c r="C1210" s="4">
        <v>25788817</v>
      </c>
      <c r="D1210" s="4" t="s">
        <v>2497</v>
      </c>
      <c r="E1210" s="4" t="s">
        <v>44</v>
      </c>
      <c r="F1210" s="4" t="s">
        <v>7</v>
      </c>
      <c r="G1210" s="4">
        <v>1</v>
      </c>
      <c r="H1210" s="5">
        <v>24.91</v>
      </c>
      <c r="J1210" s="3">
        <v>0</v>
      </c>
      <c r="K1210" s="6">
        <f t="shared" si="355"/>
        <v>0</v>
      </c>
      <c r="L1210" s="6">
        <f t="shared" si="356"/>
        <v>24.91</v>
      </c>
    </row>
    <row r="1211" spans="1:12" x14ac:dyDescent="0.2">
      <c r="A1211" s="4" t="s">
        <v>148</v>
      </c>
      <c r="B1211" s="7" t="s">
        <v>2499</v>
      </c>
      <c r="C1211" s="4">
        <v>24574812</v>
      </c>
      <c r="D1211" s="4" t="s">
        <v>1846</v>
      </c>
      <c r="E1211" s="4" t="s">
        <v>75</v>
      </c>
      <c r="F1211" s="4" t="s">
        <v>35</v>
      </c>
      <c r="G1211" s="4">
        <v>2</v>
      </c>
      <c r="H1211" s="5">
        <v>33.43</v>
      </c>
      <c r="J1211" s="3">
        <v>0</v>
      </c>
      <c r="K1211" s="6">
        <f t="shared" si="355"/>
        <v>0</v>
      </c>
      <c r="L1211" s="6">
        <f t="shared" si="356"/>
        <v>33.43</v>
      </c>
    </row>
    <row r="1212" spans="1:12" x14ac:dyDescent="0.2">
      <c r="A1212" s="4" t="s">
        <v>148</v>
      </c>
      <c r="B1212" s="7" t="s">
        <v>2498</v>
      </c>
      <c r="C1212" s="4">
        <v>24574812</v>
      </c>
      <c r="D1212" s="4" t="s">
        <v>1846</v>
      </c>
      <c r="E1212" s="4" t="s">
        <v>75</v>
      </c>
      <c r="F1212" s="4" t="s">
        <v>35</v>
      </c>
      <c r="G1212" s="4">
        <v>2</v>
      </c>
      <c r="H1212" s="5">
        <v>33.43</v>
      </c>
      <c r="J1212" s="3">
        <v>0</v>
      </c>
      <c r="K1212" s="6">
        <f t="shared" si="355"/>
        <v>0</v>
      </c>
      <c r="L1212" s="6">
        <f t="shared" si="356"/>
        <v>33.43</v>
      </c>
    </row>
    <row r="1213" spans="1:12" x14ac:dyDescent="0.2">
      <c r="A1213" s="4" t="s">
        <v>148</v>
      </c>
      <c r="B1213" s="7" t="s">
        <v>992</v>
      </c>
      <c r="C1213" s="4">
        <v>13421872</v>
      </c>
      <c r="D1213" s="4" t="s">
        <v>2500</v>
      </c>
      <c r="E1213" s="4" t="s">
        <v>6</v>
      </c>
      <c r="F1213" s="4" t="s">
        <v>7</v>
      </c>
      <c r="G1213" s="4">
        <v>2</v>
      </c>
      <c r="H1213" s="5">
        <v>84.04</v>
      </c>
      <c r="J1213" s="3">
        <v>0</v>
      </c>
      <c r="K1213" s="6">
        <f t="shared" si="355"/>
        <v>0</v>
      </c>
      <c r="L1213" s="6">
        <f t="shared" si="356"/>
        <v>84.04</v>
      </c>
    </row>
    <row r="1214" spans="1:12" x14ac:dyDescent="0.2">
      <c r="A1214" s="4" t="s">
        <v>148</v>
      </c>
      <c r="B1214" s="7" t="s">
        <v>689</v>
      </c>
      <c r="C1214" s="4">
        <v>14109220</v>
      </c>
      <c r="D1214" s="4" t="s">
        <v>1849</v>
      </c>
      <c r="E1214" s="4" t="s">
        <v>31</v>
      </c>
      <c r="F1214" s="4" t="s">
        <v>22</v>
      </c>
      <c r="G1214" s="4">
        <v>2</v>
      </c>
      <c r="H1214" s="5">
        <v>-1169.7</v>
      </c>
      <c r="J1214" s="3">
        <v>0</v>
      </c>
      <c r="K1214" s="6">
        <f>+I1214+J1214</f>
        <v>0</v>
      </c>
      <c r="L1214" s="6">
        <f>H1214+J1214</f>
        <v>-1169.7</v>
      </c>
    </row>
    <row r="1215" spans="1:12" x14ac:dyDescent="0.2">
      <c r="A1215" s="4" t="s">
        <v>148</v>
      </c>
      <c r="B1215" s="7" t="s">
        <v>690</v>
      </c>
      <c r="C1215" s="4">
        <v>14115190</v>
      </c>
      <c r="D1215" s="4" t="s">
        <v>1850</v>
      </c>
      <c r="E1215" s="4" t="s">
        <v>76</v>
      </c>
      <c r="F1215" s="4" t="s">
        <v>35</v>
      </c>
      <c r="G1215" s="4">
        <v>1</v>
      </c>
      <c r="H1215" s="5">
        <v>-1230.1099999999999</v>
      </c>
      <c r="J1215" s="3">
        <v>0</v>
      </c>
      <c r="K1215" s="6">
        <f>+I1215+J1215</f>
        <v>0</v>
      </c>
      <c r="L1215" s="6">
        <f>H1215+J1215</f>
        <v>-1230.1099999999999</v>
      </c>
    </row>
    <row r="1216" spans="1:12" x14ac:dyDescent="0.2">
      <c r="A1216" s="4" t="s">
        <v>148</v>
      </c>
      <c r="B1216" s="7" t="s">
        <v>696</v>
      </c>
      <c r="C1216" s="4">
        <v>9508385</v>
      </c>
      <c r="D1216" s="4" t="s">
        <v>1851</v>
      </c>
      <c r="E1216" s="4" t="s">
        <v>43</v>
      </c>
      <c r="F1216" s="4" t="s">
        <v>18</v>
      </c>
      <c r="G1216" s="4">
        <v>3</v>
      </c>
      <c r="H1216" s="5">
        <v>0</v>
      </c>
      <c r="I1216" s="5">
        <f t="shared" ref="I1216:I1221" si="357">H1216</f>
        <v>0</v>
      </c>
      <c r="J1216" s="3">
        <v>-33068.641000000003</v>
      </c>
      <c r="K1216" s="6">
        <f t="shared" ref="K1216:K1221" si="358">+I1216+J1216</f>
        <v>-33068.641000000003</v>
      </c>
      <c r="L1216" s="6">
        <f t="shared" ref="L1216:L1221" si="359">H1216+J1216</f>
        <v>-33068.641000000003</v>
      </c>
    </row>
    <row r="1217" spans="1:12" x14ac:dyDescent="0.2">
      <c r="A1217" s="4" t="s">
        <v>148</v>
      </c>
      <c r="B1217" s="7" t="s">
        <v>693</v>
      </c>
      <c r="C1217" s="4">
        <v>9508385</v>
      </c>
      <c r="D1217" s="4" t="s">
        <v>1851</v>
      </c>
      <c r="E1217" s="4" t="s">
        <v>43</v>
      </c>
      <c r="F1217" s="4" t="s">
        <v>18</v>
      </c>
      <c r="G1217" s="4">
        <v>3</v>
      </c>
      <c r="H1217" s="5">
        <v>0</v>
      </c>
      <c r="I1217" s="5">
        <f t="shared" si="357"/>
        <v>0</v>
      </c>
      <c r="J1217" s="3">
        <v>-5267.7349999999997</v>
      </c>
      <c r="K1217" s="6">
        <f t="shared" si="358"/>
        <v>-5267.7349999999997</v>
      </c>
      <c r="L1217" s="6">
        <f t="shared" si="359"/>
        <v>-5267.7349999999997</v>
      </c>
    </row>
    <row r="1218" spans="1:12" x14ac:dyDescent="0.2">
      <c r="A1218" s="4" t="s">
        <v>148</v>
      </c>
      <c r="B1218" s="7" t="s">
        <v>694</v>
      </c>
      <c r="C1218" s="4">
        <v>9508385</v>
      </c>
      <c r="D1218" s="4" t="s">
        <v>1851</v>
      </c>
      <c r="E1218" s="4" t="s">
        <v>43</v>
      </c>
      <c r="F1218" s="4" t="s">
        <v>18</v>
      </c>
      <c r="G1218" s="4">
        <v>3</v>
      </c>
      <c r="H1218" s="5">
        <v>0</v>
      </c>
      <c r="I1218" s="5">
        <f t="shared" si="357"/>
        <v>0</v>
      </c>
      <c r="J1218" s="3">
        <v>-10264.396000000001</v>
      </c>
      <c r="K1218" s="6">
        <f t="shared" si="358"/>
        <v>-10264.396000000001</v>
      </c>
      <c r="L1218" s="6">
        <f t="shared" si="359"/>
        <v>-10264.396000000001</v>
      </c>
    </row>
    <row r="1219" spans="1:12" x14ac:dyDescent="0.2">
      <c r="A1219" s="4" t="s">
        <v>148</v>
      </c>
      <c r="B1219" s="7" t="s">
        <v>695</v>
      </c>
      <c r="C1219" s="4">
        <v>9508385</v>
      </c>
      <c r="D1219" s="4" t="s">
        <v>1851</v>
      </c>
      <c r="E1219" s="4" t="s">
        <v>43</v>
      </c>
      <c r="F1219" s="4" t="s">
        <v>18</v>
      </c>
      <c r="G1219" s="4">
        <v>3</v>
      </c>
      <c r="H1219" s="5">
        <v>0</v>
      </c>
      <c r="I1219" s="5">
        <f t="shared" si="357"/>
        <v>0</v>
      </c>
      <c r="J1219" s="3">
        <v>-10.076000000000001</v>
      </c>
      <c r="K1219" s="6">
        <f t="shared" si="358"/>
        <v>-10.076000000000001</v>
      </c>
      <c r="L1219" s="6">
        <f t="shared" si="359"/>
        <v>-10.076000000000001</v>
      </c>
    </row>
    <row r="1220" spans="1:12" x14ac:dyDescent="0.2">
      <c r="A1220" s="4" t="s">
        <v>148</v>
      </c>
      <c r="B1220" s="7" t="s">
        <v>692</v>
      </c>
      <c r="C1220" s="4">
        <v>9508385</v>
      </c>
      <c r="D1220" s="4" t="s">
        <v>1851</v>
      </c>
      <c r="E1220" s="4" t="s">
        <v>43</v>
      </c>
      <c r="F1220" s="4" t="s">
        <v>18</v>
      </c>
      <c r="G1220" s="4">
        <v>3</v>
      </c>
      <c r="H1220" s="5">
        <v>0</v>
      </c>
      <c r="I1220" s="5">
        <f t="shared" si="357"/>
        <v>0</v>
      </c>
      <c r="J1220" s="3">
        <v>-12970.052</v>
      </c>
      <c r="K1220" s="6">
        <f t="shared" si="358"/>
        <v>-12970.052</v>
      </c>
      <c r="L1220" s="6">
        <f t="shared" si="359"/>
        <v>-12970.052</v>
      </c>
    </row>
    <row r="1221" spans="1:12" x14ac:dyDescent="0.2">
      <c r="A1221" s="4" t="s">
        <v>148</v>
      </c>
      <c r="B1221" s="7" t="s">
        <v>691</v>
      </c>
      <c r="C1221" s="4">
        <v>9508385</v>
      </c>
      <c r="D1221" s="4" t="s">
        <v>1851</v>
      </c>
      <c r="E1221" s="4" t="s">
        <v>43</v>
      </c>
      <c r="F1221" s="4" t="s">
        <v>18</v>
      </c>
      <c r="G1221" s="4">
        <v>3</v>
      </c>
      <c r="H1221" s="5">
        <v>0</v>
      </c>
      <c r="I1221" s="5">
        <f t="shared" si="357"/>
        <v>0</v>
      </c>
      <c r="J1221" s="3">
        <v>-14762.523999999999</v>
      </c>
      <c r="K1221" s="6">
        <f t="shared" si="358"/>
        <v>-14762.523999999999</v>
      </c>
      <c r="L1221" s="6">
        <f t="shared" si="359"/>
        <v>-14762.523999999999</v>
      </c>
    </row>
    <row r="1222" spans="1:12" x14ac:dyDescent="0.2">
      <c r="A1222" s="4" t="s">
        <v>148</v>
      </c>
      <c r="B1222" s="7" t="s">
        <v>2502</v>
      </c>
      <c r="C1222" s="4">
        <v>22802849</v>
      </c>
      <c r="D1222" s="4" t="s">
        <v>2501</v>
      </c>
      <c r="E1222" s="4" t="s">
        <v>17</v>
      </c>
      <c r="F1222" s="4" t="s">
        <v>18</v>
      </c>
      <c r="G1222" s="4">
        <v>1</v>
      </c>
      <c r="H1222" s="5">
        <v>35.909999999999997</v>
      </c>
      <c r="J1222" s="3">
        <v>0</v>
      </c>
      <c r="K1222" s="6">
        <f t="shared" ref="K1222:K1236" si="360">+I1222+J1222</f>
        <v>0</v>
      </c>
      <c r="L1222" s="6">
        <f t="shared" ref="L1222:L1236" si="361">H1222+J1222</f>
        <v>35.909999999999997</v>
      </c>
    </row>
    <row r="1223" spans="1:12" x14ac:dyDescent="0.2">
      <c r="A1223" s="4" t="s">
        <v>148</v>
      </c>
      <c r="B1223" s="7" t="s">
        <v>2965</v>
      </c>
      <c r="C1223" s="4">
        <v>7969881</v>
      </c>
      <c r="D1223" s="4" t="s">
        <v>3094</v>
      </c>
      <c r="E1223" s="4" t="s">
        <v>23</v>
      </c>
      <c r="F1223" s="4" t="s">
        <v>9</v>
      </c>
      <c r="G1223" s="4">
        <v>1</v>
      </c>
      <c r="H1223" s="5">
        <v>50.73</v>
      </c>
      <c r="J1223" s="3">
        <v>0</v>
      </c>
      <c r="K1223" s="6">
        <f t="shared" si="360"/>
        <v>0</v>
      </c>
      <c r="L1223" s="6">
        <f t="shared" si="361"/>
        <v>50.73</v>
      </c>
    </row>
    <row r="1224" spans="1:12" x14ac:dyDescent="0.2">
      <c r="A1224" s="4" t="s">
        <v>148</v>
      </c>
      <c r="B1224" s="7" t="s">
        <v>1141</v>
      </c>
      <c r="C1224" s="4">
        <v>7773046</v>
      </c>
      <c r="D1224" s="4" t="s">
        <v>2503</v>
      </c>
      <c r="E1224" s="4" t="s">
        <v>10</v>
      </c>
      <c r="F1224" s="4" t="s">
        <v>7</v>
      </c>
      <c r="G1224" s="4">
        <v>1</v>
      </c>
      <c r="H1224" s="5">
        <v>75.239999999999995</v>
      </c>
      <c r="J1224" s="3">
        <v>0</v>
      </c>
      <c r="K1224" s="6">
        <f t="shared" si="360"/>
        <v>0</v>
      </c>
      <c r="L1224" s="6">
        <f t="shared" si="361"/>
        <v>75.239999999999995</v>
      </c>
    </row>
    <row r="1225" spans="1:12" x14ac:dyDescent="0.2">
      <c r="A1225" s="4" t="s">
        <v>148</v>
      </c>
      <c r="B1225" s="7" t="s">
        <v>1338</v>
      </c>
      <c r="C1225" s="4">
        <v>10176529</v>
      </c>
      <c r="D1225" s="4" t="s">
        <v>1864</v>
      </c>
      <c r="E1225" s="4" t="s">
        <v>6</v>
      </c>
      <c r="F1225" s="4" t="s">
        <v>7</v>
      </c>
      <c r="G1225" s="4">
        <v>2</v>
      </c>
      <c r="H1225" s="5">
        <v>35.549999999999997</v>
      </c>
      <c r="J1225" s="3">
        <v>0</v>
      </c>
      <c r="K1225" s="6">
        <f t="shared" si="360"/>
        <v>0</v>
      </c>
      <c r="L1225" s="6">
        <f t="shared" si="361"/>
        <v>35.549999999999997</v>
      </c>
    </row>
    <row r="1226" spans="1:12" x14ac:dyDescent="0.2">
      <c r="A1226" s="4" t="s">
        <v>148</v>
      </c>
      <c r="B1226" s="7" t="s">
        <v>2505</v>
      </c>
      <c r="C1226" s="4">
        <v>25389616</v>
      </c>
      <c r="D1226" s="4" t="s">
        <v>2504</v>
      </c>
      <c r="E1226" s="4" t="s">
        <v>31</v>
      </c>
      <c r="F1226" s="4" t="s">
        <v>22</v>
      </c>
      <c r="G1226" s="4">
        <v>1</v>
      </c>
      <c r="H1226" s="5">
        <v>25.42</v>
      </c>
      <c r="J1226" s="3">
        <v>0</v>
      </c>
      <c r="K1226" s="6">
        <f t="shared" si="360"/>
        <v>0</v>
      </c>
      <c r="L1226" s="6">
        <f t="shared" si="361"/>
        <v>25.42</v>
      </c>
    </row>
    <row r="1227" spans="1:12" x14ac:dyDescent="0.2">
      <c r="A1227" s="4" t="s">
        <v>148</v>
      </c>
      <c r="B1227" s="7" t="s">
        <v>697</v>
      </c>
      <c r="C1227" s="4">
        <v>12963841</v>
      </c>
      <c r="D1227" s="4" t="s">
        <v>2506</v>
      </c>
      <c r="E1227" s="4" t="s">
        <v>76</v>
      </c>
      <c r="F1227" s="4" t="s">
        <v>35</v>
      </c>
      <c r="G1227" s="4">
        <v>2</v>
      </c>
      <c r="H1227" s="5">
        <v>2937.49</v>
      </c>
      <c r="J1227" s="3">
        <v>0</v>
      </c>
      <c r="K1227" s="6">
        <f t="shared" si="360"/>
        <v>0</v>
      </c>
      <c r="L1227" s="6">
        <f t="shared" si="361"/>
        <v>2937.49</v>
      </c>
    </row>
    <row r="1228" spans="1:12" x14ac:dyDescent="0.2">
      <c r="A1228" s="4" t="s">
        <v>148</v>
      </c>
      <c r="B1228" s="7" t="s">
        <v>698</v>
      </c>
      <c r="C1228" s="4">
        <v>18262806</v>
      </c>
      <c r="D1228" s="4" t="s">
        <v>2507</v>
      </c>
      <c r="E1228" s="4" t="s">
        <v>11</v>
      </c>
      <c r="F1228" s="4" t="s">
        <v>12</v>
      </c>
      <c r="G1228" s="4">
        <v>1</v>
      </c>
      <c r="H1228" s="5">
        <v>-3302.03</v>
      </c>
      <c r="J1228" s="3">
        <v>0</v>
      </c>
      <c r="K1228" s="6">
        <f t="shared" si="360"/>
        <v>0</v>
      </c>
      <c r="L1228" s="6">
        <f t="shared" si="361"/>
        <v>-3302.03</v>
      </c>
    </row>
    <row r="1229" spans="1:12" x14ac:dyDescent="0.2">
      <c r="A1229" s="4" t="s">
        <v>148</v>
      </c>
      <c r="B1229" s="7" t="s">
        <v>699</v>
      </c>
      <c r="C1229" s="4">
        <v>6946137</v>
      </c>
      <c r="D1229" s="4" t="s">
        <v>2508</v>
      </c>
      <c r="E1229" s="4" t="s">
        <v>33</v>
      </c>
      <c r="F1229" s="4" t="s">
        <v>12</v>
      </c>
      <c r="G1229" s="4">
        <v>2</v>
      </c>
      <c r="H1229" s="5">
        <v>83.6</v>
      </c>
      <c r="J1229" s="3">
        <v>0</v>
      </c>
      <c r="K1229" s="6">
        <f t="shared" si="360"/>
        <v>0</v>
      </c>
      <c r="L1229" s="6">
        <f t="shared" si="361"/>
        <v>83.6</v>
      </c>
    </row>
    <row r="1230" spans="1:12" x14ac:dyDescent="0.2">
      <c r="A1230" s="4" t="s">
        <v>148</v>
      </c>
      <c r="B1230" s="7" t="s">
        <v>1142</v>
      </c>
      <c r="C1230" s="4">
        <v>23748913</v>
      </c>
      <c r="D1230" s="4" t="s">
        <v>2509</v>
      </c>
      <c r="E1230" s="4" t="s">
        <v>33</v>
      </c>
      <c r="F1230" s="4" t="s">
        <v>12</v>
      </c>
      <c r="G1230" s="4">
        <v>2</v>
      </c>
      <c r="H1230" s="5">
        <v>1672.73</v>
      </c>
      <c r="J1230" s="3">
        <v>0</v>
      </c>
      <c r="K1230" s="6">
        <f t="shared" si="360"/>
        <v>0</v>
      </c>
      <c r="L1230" s="6">
        <f t="shared" si="361"/>
        <v>1672.73</v>
      </c>
    </row>
    <row r="1231" spans="1:12" x14ac:dyDescent="0.2">
      <c r="A1231" s="4" t="s">
        <v>148</v>
      </c>
      <c r="B1231" s="7" t="s">
        <v>700</v>
      </c>
      <c r="C1231" s="4">
        <v>7272871</v>
      </c>
      <c r="D1231" s="4" t="s">
        <v>2510</v>
      </c>
      <c r="E1231" s="4" t="s">
        <v>21</v>
      </c>
      <c r="F1231" s="4" t="s">
        <v>22</v>
      </c>
      <c r="G1231" s="4">
        <v>3</v>
      </c>
      <c r="H1231" s="5">
        <v>0</v>
      </c>
      <c r="I1231" s="5">
        <f>H1231</f>
        <v>0</v>
      </c>
      <c r="J1231" s="3">
        <v>-73827.373000000007</v>
      </c>
      <c r="K1231" s="6">
        <f t="shared" si="360"/>
        <v>-73827.373000000007</v>
      </c>
      <c r="L1231" s="6">
        <f t="shared" si="361"/>
        <v>-73827.373000000007</v>
      </c>
    </row>
    <row r="1232" spans="1:12" x14ac:dyDescent="0.2">
      <c r="A1232" s="4" t="s">
        <v>148</v>
      </c>
      <c r="B1232" s="7" t="s">
        <v>701</v>
      </c>
      <c r="C1232" s="4">
        <v>19551110</v>
      </c>
      <c r="D1232" s="4" t="s">
        <v>1871</v>
      </c>
      <c r="E1232" s="4" t="s">
        <v>27</v>
      </c>
      <c r="F1232" s="4" t="s">
        <v>9</v>
      </c>
      <c r="G1232" s="4">
        <v>2</v>
      </c>
      <c r="H1232" s="5">
        <v>1010.21</v>
      </c>
      <c r="J1232" s="3">
        <v>0</v>
      </c>
      <c r="K1232" s="6">
        <f t="shared" si="360"/>
        <v>0</v>
      </c>
      <c r="L1232" s="6">
        <f t="shared" si="361"/>
        <v>1010.21</v>
      </c>
    </row>
    <row r="1233" spans="1:12" x14ac:dyDescent="0.2">
      <c r="A1233" s="4" t="s">
        <v>148</v>
      </c>
      <c r="B1233" s="7" t="s">
        <v>2511</v>
      </c>
      <c r="C1233" s="4">
        <v>6100191</v>
      </c>
      <c r="D1233" s="4" t="s">
        <v>1874</v>
      </c>
      <c r="E1233" s="4" t="s">
        <v>34</v>
      </c>
      <c r="F1233" s="4" t="s">
        <v>35</v>
      </c>
      <c r="G1233" s="4">
        <v>1</v>
      </c>
      <c r="H1233" s="5">
        <v>14.18</v>
      </c>
      <c r="J1233" s="3">
        <v>0</v>
      </c>
      <c r="K1233" s="6">
        <f t="shared" si="360"/>
        <v>0</v>
      </c>
      <c r="L1233" s="6">
        <f t="shared" si="361"/>
        <v>14.18</v>
      </c>
    </row>
    <row r="1234" spans="1:12" x14ac:dyDescent="0.2">
      <c r="A1234" s="4" t="s">
        <v>148</v>
      </c>
      <c r="B1234" s="7" t="s">
        <v>1370</v>
      </c>
      <c r="C1234" s="4">
        <v>15622249</v>
      </c>
      <c r="D1234" s="4" t="s">
        <v>1876</v>
      </c>
      <c r="E1234" s="4" t="s">
        <v>41</v>
      </c>
      <c r="F1234" s="4" t="s">
        <v>35</v>
      </c>
      <c r="G1234" s="4">
        <v>1</v>
      </c>
      <c r="H1234" s="5">
        <v>12.15</v>
      </c>
      <c r="J1234" s="3">
        <v>0</v>
      </c>
      <c r="K1234" s="6">
        <f t="shared" si="360"/>
        <v>0</v>
      </c>
      <c r="L1234" s="6">
        <f t="shared" si="361"/>
        <v>12.15</v>
      </c>
    </row>
    <row r="1235" spans="1:12" x14ac:dyDescent="0.2">
      <c r="A1235" s="4" t="s">
        <v>148</v>
      </c>
      <c r="B1235" s="7" t="s">
        <v>993</v>
      </c>
      <c r="C1235" s="4">
        <v>15622249</v>
      </c>
      <c r="D1235" s="4" t="s">
        <v>1876</v>
      </c>
      <c r="E1235" s="4" t="s">
        <v>41</v>
      </c>
      <c r="F1235" s="4" t="s">
        <v>35</v>
      </c>
      <c r="G1235" s="4">
        <v>1</v>
      </c>
      <c r="H1235" s="5">
        <v>40.479999999999997</v>
      </c>
      <c r="J1235" s="3">
        <v>0</v>
      </c>
      <c r="K1235" s="6">
        <f t="shared" si="360"/>
        <v>0</v>
      </c>
      <c r="L1235" s="6">
        <f t="shared" si="361"/>
        <v>40.479999999999997</v>
      </c>
    </row>
    <row r="1236" spans="1:12" x14ac:dyDescent="0.2">
      <c r="A1236" s="4" t="s">
        <v>148</v>
      </c>
      <c r="B1236" s="7" t="s">
        <v>1374</v>
      </c>
      <c r="C1236" s="4">
        <v>16202049</v>
      </c>
      <c r="D1236" s="4" t="s">
        <v>2512</v>
      </c>
      <c r="E1236" s="4" t="s">
        <v>17</v>
      </c>
      <c r="F1236" s="4" t="s">
        <v>18</v>
      </c>
      <c r="G1236" s="4">
        <v>1</v>
      </c>
      <c r="H1236" s="5">
        <v>34.28</v>
      </c>
      <c r="J1236" s="3">
        <v>0</v>
      </c>
      <c r="K1236" s="6">
        <f t="shared" si="360"/>
        <v>0</v>
      </c>
      <c r="L1236" s="6">
        <f t="shared" si="361"/>
        <v>34.28</v>
      </c>
    </row>
    <row r="1237" spans="1:12" x14ac:dyDescent="0.2">
      <c r="A1237" s="4" t="s">
        <v>148</v>
      </c>
      <c r="B1237" s="7" t="s">
        <v>702</v>
      </c>
      <c r="C1237" s="4">
        <v>16006366</v>
      </c>
      <c r="D1237" s="4" t="s">
        <v>1882</v>
      </c>
      <c r="E1237" s="4" t="s">
        <v>6</v>
      </c>
      <c r="F1237" s="4" t="s">
        <v>7</v>
      </c>
      <c r="G1237" s="4">
        <v>3</v>
      </c>
      <c r="H1237" s="5">
        <v>0</v>
      </c>
      <c r="I1237" s="5">
        <f>H1237</f>
        <v>0</v>
      </c>
      <c r="J1237" s="3">
        <v>-28050.149000000001</v>
      </c>
      <c r="K1237" s="6">
        <f t="shared" ref="K1237:K1246" si="362">+I1237+J1237</f>
        <v>-28050.149000000001</v>
      </c>
      <c r="L1237" s="6">
        <f t="shared" ref="L1237:L1246" si="363">H1237+J1237</f>
        <v>-28050.149000000001</v>
      </c>
    </row>
    <row r="1238" spans="1:12" x14ac:dyDescent="0.2">
      <c r="A1238" s="4" t="s">
        <v>148</v>
      </c>
      <c r="B1238" s="7" t="s">
        <v>703</v>
      </c>
      <c r="C1238" s="4">
        <v>16006366</v>
      </c>
      <c r="D1238" s="4" t="s">
        <v>1882</v>
      </c>
      <c r="E1238" s="4" t="s">
        <v>6</v>
      </c>
      <c r="F1238" s="4" t="s">
        <v>7</v>
      </c>
      <c r="G1238" s="4">
        <v>3</v>
      </c>
      <c r="H1238" s="5">
        <v>0</v>
      </c>
      <c r="I1238" s="5">
        <f>H1238</f>
        <v>0</v>
      </c>
      <c r="J1238" s="3">
        <v>-83859.524999999994</v>
      </c>
      <c r="K1238" s="6">
        <f t="shared" si="362"/>
        <v>-83859.524999999994</v>
      </c>
      <c r="L1238" s="6">
        <f t="shared" si="363"/>
        <v>-83859.524999999994</v>
      </c>
    </row>
    <row r="1239" spans="1:12" x14ac:dyDescent="0.2">
      <c r="A1239" s="4" t="s">
        <v>148</v>
      </c>
      <c r="B1239" s="7" t="s">
        <v>704</v>
      </c>
      <c r="C1239" s="4">
        <v>25489803</v>
      </c>
      <c r="D1239" s="4" t="s">
        <v>2513</v>
      </c>
      <c r="E1239" s="4" t="s">
        <v>6</v>
      </c>
      <c r="F1239" s="4" t="s">
        <v>7</v>
      </c>
      <c r="G1239" s="4">
        <v>1</v>
      </c>
      <c r="H1239" s="5">
        <v>-388.96</v>
      </c>
      <c r="J1239" s="3">
        <v>0</v>
      </c>
      <c r="K1239" s="6">
        <f t="shared" si="362"/>
        <v>0</v>
      </c>
      <c r="L1239" s="6">
        <f t="shared" si="363"/>
        <v>-388.96</v>
      </c>
    </row>
    <row r="1240" spans="1:12" x14ac:dyDescent="0.2">
      <c r="A1240" s="4" t="s">
        <v>148</v>
      </c>
      <c r="B1240" s="7" t="s">
        <v>705</v>
      </c>
      <c r="C1240" s="4">
        <v>6049432</v>
      </c>
      <c r="D1240" s="4" t="s">
        <v>2514</v>
      </c>
      <c r="E1240" s="4" t="s">
        <v>11</v>
      </c>
      <c r="F1240" s="4" t="s">
        <v>12</v>
      </c>
      <c r="G1240" s="4">
        <v>3</v>
      </c>
      <c r="H1240" s="5">
        <v>0</v>
      </c>
      <c r="I1240" s="5">
        <f>H1240</f>
        <v>0</v>
      </c>
      <c r="J1240" s="3">
        <v>-33.427999999999997</v>
      </c>
      <c r="K1240" s="6">
        <f t="shared" si="362"/>
        <v>-33.427999999999997</v>
      </c>
      <c r="L1240" s="6">
        <f t="shared" si="363"/>
        <v>-33.427999999999997</v>
      </c>
    </row>
    <row r="1241" spans="1:12" x14ac:dyDescent="0.2">
      <c r="A1241" s="4" t="s">
        <v>148</v>
      </c>
      <c r="B1241" s="7" t="s">
        <v>706</v>
      </c>
      <c r="C1241" s="4">
        <v>6049432</v>
      </c>
      <c r="D1241" s="4" t="s">
        <v>2514</v>
      </c>
      <c r="E1241" s="4" t="s">
        <v>11</v>
      </c>
      <c r="F1241" s="4" t="s">
        <v>12</v>
      </c>
      <c r="G1241" s="4">
        <v>3</v>
      </c>
      <c r="H1241" s="5">
        <v>0</v>
      </c>
      <c r="I1241" s="5">
        <f>H1241</f>
        <v>0</v>
      </c>
      <c r="J1241" s="3">
        <v>-1.877</v>
      </c>
      <c r="K1241" s="6">
        <f t="shared" si="362"/>
        <v>-1.877</v>
      </c>
      <c r="L1241" s="6">
        <f t="shared" si="363"/>
        <v>-1.877</v>
      </c>
    </row>
    <row r="1242" spans="1:12" x14ac:dyDescent="0.2">
      <c r="A1242" s="4" t="s">
        <v>148</v>
      </c>
      <c r="B1242" s="7" t="s">
        <v>994</v>
      </c>
      <c r="C1242" s="4">
        <v>6158547</v>
      </c>
      <c r="D1242" s="4" t="s">
        <v>1884</v>
      </c>
      <c r="E1242" s="4" t="s">
        <v>6</v>
      </c>
      <c r="F1242" s="4" t="s">
        <v>7</v>
      </c>
      <c r="G1242" s="4">
        <v>2</v>
      </c>
      <c r="H1242" s="5">
        <v>81.81</v>
      </c>
      <c r="J1242" s="3">
        <v>0</v>
      </c>
      <c r="K1242" s="6">
        <f t="shared" si="362"/>
        <v>0</v>
      </c>
      <c r="L1242" s="6">
        <f t="shared" si="363"/>
        <v>81.81</v>
      </c>
    </row>
    <row r="1243" spans="1:12" x14ac:dyDescent="0.2">
      <c r="A1243" s="4" t="s">
        <v>148</v>
      </c>
      <c r="B1243" s="7" t="s">
        <v>1440</v>
      </c>
      <c r="C1243" s="4">
        <v>23857795</v>
      </c>
      <c r="D1243" s="4" t="s">
        <v>2515</v>
      </c>
      <c r="E1243" s="4" t="s">
        <v>23</v>
      </c>
      <c r="F1243" s="4" t="s">
        <v>9</v>
      </c>
      <c r="G1243" s="4">
        <v>1</v>
      </c>
      <c r="H1243" s="5">
        <v>29.64</v>
      </c>
      <c r="J1243" s="3">
        <v>0</v>
      </c>
      <c r="K1243" s="6">
        <f t="shared" si="362"/>
        <v>0</v>
      </c>
      <c r="L1243" s="6">
        <f t="shared" si="363"/>
        <v>29.64</v>
      </c>
    </row>
    <row r="1244" spans="1:12" x14ac:dyDescent="0.2">
      <c r="A1244" s="4" t="s">
        <v>148</v>
      </c>
      <c r="B1244" s="7" t="s">
        <v>2966</v>
      </c>
      <c r="C1244" s="4">
        <v>27061994</v>
      </c>
      <c r="D1244" s="4" t="s">
        <v>2967</v>
      </c>
      <c r="E1244" s="4" t="s">
        <v>21</v>
      </c>
      <c r="F1244" s="4" t="s">
        <v>22</v>
      </c>
      <c r="G1244" s="4">
        <v>1</v>
      </c>
      <c r="H1244" s="5">
        <v>244.63</v>
      </c>
      <c r="J1244" s="3">
        <v>0</v>
      </c>
      <c r="K1244" s="6">
        <f t="shared" si="362"/>
        <v>0</v>
      </c>
      <c r="L1244" s="6">
        <f t="shared" si="363"/>
        <v>244.63</v>
      </c>
    </row>
    <row r="1245" spans="1:12" x14ac:dyDescent="0.2">
      <c r="A1245" s="4" t="s">
        <v>148</v>
      </c>
      <c r="B1245" s="7" t="s">
        <v>707</v>
      </c>
      <c r="C1245" s="4">
        <v>7535837</v>
      </c>
      <c r="D1245" s="4" t="s">
        <v>1885</v>
      </c>
      <c r="E1245" s="4" t="s">
        <v>41</v>
      </c>
      <c r="F1245" s="4" t="s">
        <v>35</v>
      </c>
      <c r="G1245" s="4">
        <v>3</v>
      </c>
      <c r="H1245" s="5">
        <v>0</v>
      </c>
      <c r="I1245" s="5">
        <f>H1245</f>
        <v>0</v>
      </c>
      <c r="J1245" s="3">
        <v>-219648.98699999999</v>
      </c>
      <c r="K1245" s="6">
        <f t="shared" si="362"/>
        <v>-219648.98699999999</v>
      </c>
      <c r="L1245" s="6">
        <f t="shared" si="363"/>
        <v>-219648.98699999999</v>
      </c>
    </row>
    <row r="1246" spans="1:12" x14ac:dyDescent="0.2">
      <c r="A1246" s="4" t="s">
        <v>148</v>
      </c>
      <c r="B1246" s="7" t="s">
        <v>708</v>
      </c>
      <c r="C1246" s="4">
        <v>7535837</v>
      </c>
      <c r="D1246" s="4" t="s">
        <v>1885</v>
      </c>
      <c r="E1246" s="4" t="s">
        <v>41</v>
      </c>
      <c r="F1246" s="4" t="s">
        <v>35</v>
      </c>
      <c r="G1246" s="4">
        <v>3</v>
      </c>
      <c r="H1246" s="5">
        <v>0</v>
      </c>
      <c r="I1246" s="5">
        <f>H1246</f>
        <v>0</v>
      </c>
      <c r="J1246" s="3">
        <v>-154666.38</v>
      </c>
      <c r="K1246" s="6">
        <f t="shared" si="362"/>
        <v>-154666.38</v>
      </c>
      <c r="L1246" s="6">
        <f t="shared" si="363"/>
        <v>-154666.38</v>
      </c>
    </row>
    <row r="1247" spans="1:12" x14ac:dyDescent="0.2">
      <c r="A1247" s="4" t="s">
        <v>148</v>
      </c>
      <c r="B1247" s="7" t="s">
        <v>1441</v>
      </c>
      <c r="C1247" s="4">
        <v>24047802</v>
      </c>
      <c r="D1247" s="4" t="s">
        <v>2516</v>
      </c>
      <c r="E1247" s="4" t="s">
        <v>36</v>
      </c>
      <c r="F1247" s="4" t="s">
        <v>16</v>
      </c>
      <c r="G1247" s="4">
        <v>2</v>
      </c>
      <c r="H1247" s="5">
        <v>15.26</v>
      </c>
      <c r="J1247" s="3">
        <v>0</v>
      </c>
      <c r="K1247" s="6">
        <f t="shared" ref="K1247:K1259" si="364">+I1247+J1247</f>
        <v>0</v>
      </c>
      <c r="L1247" s="6">
        <f t="shared" ref="L1247:L1259" si="365">H1247+J1247</f>
        <v>15.26</v>
      </c>
    </row>
    <row r="1248" spans="1:12" x14ac:dyDescent="0.2">
      <c r="A1248" s="4" t="s">
        <v>148</v>
      </c>
      <c r="B1248" s="7" t="s">
        <v>1367</v>
      </c>
      <c r="C1248" s="4">
        <v>15499662</v>
      </c>
      <c r="D1248" s="4" t="s">
        <v>2517</v>
      </c>
      <c r="E1248" s="4" t="s">
        <v>11</v>
      </c>
      <c r="F1248" s="4" t="s">
        <v>12</v>
      </c>
      <c r="G1248" s="4">
        <v>2</v>
      </c>
      <c r="H1248" s="5">
        <v>22.67</v>
      </c>
      <c r="J1248" s="3">
        <v>0</v>
      </c>
      <c r="K1248" s="6">
        <f t="shared" si="364"/>
        <v>0</v>
      </c>
      <c r="L1248" s="6">
        <f t="shared" si="365"/>
        <v>22.67</v>
      </c>
    </row>
    <row r="1249" spans="1:12" x14ac:dyDescent="0.2">
      <c r="A1249" s="4" t="s">
        <v>148</v>
      </c>
      <c r="B1249" s="7" t="s">
        <v>1385</v>
      </c>
      <c r="C1249" s="4">
        <v>17381574</v>
      </c>
      <c r="D1249" s="4" t="s">
        <v>2518</v>
      </c>
      <c r="E1249" s="4" t="s">
        <v>76</v>
      </c>
      <c r="F1249" s="4" t="s">
        <v>35</v>
      </c>
      <c r="G1249" s="4">
        <v>2</v>
      </c>
      <c r="H1249" s="5">
        <v>30.28</v>
      </c>
      <c r="J1249" s="3">
        <v>0</v>
      </c>
      <c r="K1249" s="6">
        <f t="shared" si="364"/>
        <v>0</v>
      </c>
      <c r="L1249" s="6">
        <f t="shared" si="365"/>
        <v>30.28</v>
      </c>
    </row>
    <row r="1250" spans="1:12" x14ac:dyDescent="0.2">
      <c r="A1250" s="4" t="s">
        <v>148</v>
      </c>
      <c r="B1250" s="7" t="s">
        <v>1384</v>
      </c>
      <c r="C1250" s="4">
        <v>17381574</v>
      </c>
      <c r="D1250" s="4" t="s">
        <v>2518</v>
      </c>
      <c r="E1250" s="4" t="s">
        <v>76</v>
      </c>
      <c r="F1250" s="4" t="s">
        <v>35</v>
      </c>
      <c r="G1250" s="4">
        <v>2</v>
      </c>
      <c r="H1250" s="5">
        <v>30.28</v>
      </c>
      <c r="J1250" s="3">
        <v>0</v>
      </c>
      <c r="K1250" s="6">
        <f t="shared" si="364"/>
        <v>0</v>
      </c>
      <c r="L1250" s="6">
        <f t="shared" si="365"/>
        <v>30.28</v>
      </c>
    </row>
    <row r="1251" spans="1:12" x14ac:dyDescent="0.2">
      <c r="A1251" s="4" t="s">
        <v>148</v>
      </c>
      <c r="B1251" s="7" t="s">
        <v>709</v>
      </c>
      <c r="C1251" s="4">
        <v>23271656</v>
      </c>
      <c r="D1251" s="4" t="s">
        <v>1894</v>
      </c>
      <c r="E1251" s="4" t="s">
        <v>33</v>
      </c>
      <c r="F1251" s="4" t="s">
        <v>12</v>
      </c>
      <c r="G1251" s="4">
        <v>3</v>
      </c>
      <c r="H1251" s="5">
        <v>0</v>
      </c>
      <c r="I1251" s="5">
        <f>H1251</f>
        <v>0</v>
      </c>
      <c r="J1251" s="3">
        <v>-16740.344000000001</v>
      </c>
      <c r="K1251" s="6">
        <f t="shared" si="364"/>
        <v>-16740.344000000001</v>
      </c>
      <c r="L1251" s="6">
        <f t="shared" si="365"/>
        <v>-16740.344000000001</v>
      </c>
    </row>
    <row r="1252" spans="1:12" x14ac:dyDescent="0.2">
      <c r="A1252" s="4" t="s">
        <v>148</v>
      </c>
      <c r="B1252" s="7" t="s">
        <v>995</v>
      </c>
      <c r="C1252" s="4">
        <v>14116901</v>
      </c>
      <c r="D1252" s="4" t="s">
        <v>1897</v>
      </c>
      <c r="E1252" s="4" t="s">
        <v>30</v>
      </c>
      <c r="F1252" s="4" t="s">
        <v>18</v>
      </c>
      <c r="G1252" s="4">
        <v>2</v>
      </c>
      <c r="H1252" s="5">
        <v>84.04</v>
      </c>
      <c r="J1252" s="3">
        <v>0</v>
      </c>
      <c r="K1252" s="6">
        <f t="shared" si="364"/>
        <v>0</v>
      </c>
      <c r="L1252" s="6">
        <f t="shared" si="365"/>
        <v>84.04</v>
      </c>
    </row>
    <row r="1253" spans="1:12" x14ac:dyDescent="0.2">
      <c r="A1253" s="4" t="s">
        <v>148</v>
      </c>
      <c r="B1253" s="7" t="s">
        <v>996</v>
      </c>
      <c r="C1253" s="4">
        <v>24476617</v>
      </c>
      <c r="D1253" s="4" t="s">
        <v>2519</v>
      </c>
      <c r="E1253" s="4" t="s">
        <v>37</v>
      </c>
      <c r="F1253" s="4" t="s">
        <v>9</v>
      </c>
      <c r="G1253" s="4">
        <v>2</v>
      </c>
      <c r="H1253" s="5">
        <v>84.04</v>
      </c>
      <c r="J1253" s="3">
        <v>0</v>
      </c>
      <c r="K1253" s="6">
        <f t="shared" si="364"/>
        <v>0</v>
      </c>
      <c r="L1253" s="6">
        <f t="shared" si="365"/>
        <v>84.04</v>
      </c>
    </row>
    <row r="1254" spans="1:12" x14ac:dyDescent="0.2">
      <c r="A1254" s="4" t="s">
        <v>148</v>
      </c>
      <c r="B1254" s="7" t="s">
        <v>2522</v>
      </c>
      <c r="C1254" s="4">
        <v>25643843</v>
      </c>
      <c r="D1254" s="4" t="s">
        <v>2521</v>
      </c>
      <c r="E1254" s="4" t="s">
        <v>41</v>
      </c>
      <c r="F1254" s="4" t="s">
        <v>35</v>
      </c>
      <c r="G1254" s="4">
        <v>2</v>
      </c>
      <c r="H1254" s="5">
        <v>14.43</v>
      </c>
      <c r="J1254" s="3">
        <v>0</v>
      </c>
      <c r="K1254" s="6">
        <f t="shared" si="364"/>
        <v>0</v>
      </c>
      <c r="L1254" s="6">
        <f t="shared" si="365"/>
        <v>14.43</v>
      </c>
    </row>
    <row r="1255" spans="1:12" x14ac:dyDescent="0.2">
      <c r="A1255" s="4" t="s">
        <v>148</v>
      </c>
      <c r="B1255" s="7" t="s">
        <v>2520</v>
      </c>
      <c r="C1255" s="4">
        <v>25643843</v>
      </c>
      <c r="D1255" s="4" t="s">
        <v>2521</v>
      </c>
      <c r="E1255" s="4" t="s">
        <v>41</v>
      </c>
      <c r="F1255" s="4" t="s">
        <v>35</v>
      </c>
      <c r="G1255" s="4">
        <v>2</v>
      </c>
      <c r="H1255" s="5">
        <v>14.43</v>
      </c>
      <c r="J1255" s="3">
        <v>0</v>
      </c>
      <c r="K1255" s="6">
        <f t="shared" si="364"/>
        <v>0</v>
      </c>
      <c r="L1255" s="6">
        <f t="shared" si="365"/>
        <v>14.43</v>
      </c>
    </row>
    <row r="1256" spans="1:12" x14ac:dyDescent="0.2">
      <c r="A1256" s="4" t="s">
        <v>148</v>
      </c>
      <c r="B1256" s="7" t="s">
        <v>1143</v>
      </c>
      <c r="C1256" s="4">
        <v>7740007</v>
      </c>
      <c r="D1256" s="4" t="s">
        <v>2523</v>
      </c>
      <c r="E1256" s="4" t="s">
        <v>30</v>
      </c>
      <c r="F1256" s="4" t="s">
        <v>18</v>
      </c>
      <c r="G1256" s="4">
        <v>1</v>
      </c>
      <c r="H1256" s="5">
        <v>38.1</v>
      </c>
      <c r="J1256" s="3">
        <v>0</v>
      </c>
      <c r="K1256" s="6">
        <f t="shared" si="364"/>
        <v>0</v>
      </c>
      <c r="L1256" s="6">
        <f t="shared" si="365"/>
        <v>38.1</v>
      </c>
    </row>
    <row r="1257" spans="1:12" x14ac:dyDescent="0.2">
      <c r="A1257" s="4" t="s">
        <v>148</v>
      </c>
      <c r="B1257" s="7" t="s">
        <v>1349</v>
      </c>
      <c r="C1257" s="4">
        <v>14114347</v>
      </c>
      <c r="D1257" s="4" t="s">
        <v>1902</v>
      </c>
      <c r="E1257" s="4" t="s">
        <v>44</v>
      </c>
      <c r="F1257" s="4" t="s">
        <v>7</v>
      </c>
      <c r="G1257" s="4">
        <v>1</v>
      </c>
      <c r="H1257" s="5">
        <v>27.62</v>
      </c>
      <c r="J1257" s="3">
        <v>0</v>
      </c>
      <c r="K1257" s="6">
        <f t="shared" si="364"/>
        <v>0</v>
      </c>
      <c r="L1257" s="6">
        <f t="shared" si="365"/>
        <v>27.62</v>
      </c>
    </row>
    <row r="1258" spans="1:12" x14ac:dyDescent="0.2">
      <c r="A1258" s="4" t="s">
        <v>148</v>
      </c>
      <c r="B1258" s="7" t="s">
        <v>2524</v>
      </c>
      <c r="C1258" s="4">
        <v>4300529</v>
      </c>
      <c r="D1258" s="4" t="s">
        <v>1906</v>
      </c>
      <c r="E1258" s="4" t="s">
        <v>39</v>
      </c>
      <c r="F1258" s="4" t="s">
        <v>14</v>
      </c>
      <c r="G1258" s="4">
        <v>2</v>
      </c>
      <c r="H1258" s="5">
        <v>56.73</v>
      </c>
      <c r="J1258" s="3">
        <v>0</v>
      </c>
      <c r="K1258" s="6">
        <f t="shared" si="364"/>
        <v>0</v>
      </c>
      <c r="L1258" s="6">
        <f t="shared" si="365"/>
        <v>56.73</v>
      </c>
    </row>
    <row r="1259" spans="1:12" x14ac:dyDescent="0.2">
      <c r="A1259" s="4" t="s">
        <v>148</v>
      </c>
      <c r="B1259" s="7" t="s">
        <v>2901</v>
      </c>
      <c r="C1259" s="4">
        <v>14116915</v>
      </c>
      <c r="D1259" s="4" t="s">
        <v>2902</v>
      </c>
      <c r="E1259" s="4" t="s">
        <v>10</v>
      </c>
      <c r="F1259" s="4" t="s">
        <v>7</v>
      </c>
      <c r="G1259" s="4">
        <v>1</v>
      </c>
      <c r="H1259" s="5">
        <v>3486.52</v>
      </c>
      <c r="J1259" s="3">
        <v>0</v>
      </c>
      <c r="K1259" s="6">
        <f t="shared" si="364"/>
        <v>0</v>
      </c>
      <c r="L1259" s="6">
        <f t="shared" si="365"/>
        <v>3486.52</v>
      </c>
    </row>
    <row r="1260" spans="1:12" x14ac:dyDescent="0.2">
      <c r="A1260" s="4" t="s">
        <v>148</v>
      </c>
      <c r="B1260" s="7" t="s">
        <v>1427</v>
      </c>
      <c r="C1260" s="4">
        <v>22386165</v>
      </c>
      <c r="D1260" s="4" t="s">
        <v>1913</v>
      </c>
      <c r="E1260" s="4" t="s">
        <v>41</v>
      </c>
      <c r="F1260" s="4" t="s">
        <v>35</v>
      </c>
      <c r="G1260" s="4">
        <v>1</v>
      </c>
      <c r="H1260" s="5">
        <v>34.32</v>
      </c>
      <c r="J1260" s="3">
        <v>0</v>
      </c>
      <c r="K1260" s="6">
        <f t="shared" ref="K1260:K1267" si="366">+I1260+J1260</f>
        <v>0</v>
      </c>
      <c r="L1260" s="6">
        <f t="shared" ref="L1260:L1267" si="367">H1260+J1260</f>
        <v>34.32</v>
      </c>
    </row>
    <row r="1261" spans="1:12" x14ac:dyDescent="0.2">
      <c r="A1261" s="4" t="s">
        <v>148</v>
      </c>
      <c r="B1261" s="7" t="s">
        <v>1426</v>
      </c>
      <c r="C1261" s="4">
        <v>22386165</v>
      </c>
      <c r="D1261" s="4" t="s">
        <v>1913</v>
      </c>
      <c r="E1261" s="4" t="s">
        <v>41</v>
      </c>
      <c r="F1261" s="4" t="s">
        <v>35</v>
      </c>
      <c r="G1261" s="4">
        <v>1</v>
      </c>
      <c r="H1261" s="5">
        <v>34.32</v>
      </c>
      <c r="J1261" s="3">
        <v>0</v>
      </c>
      <c r="K1261" s="6">
        <f t="shared" si="366"/>
        <v>0</v>
      </c>
      <c r="L1261" s="6">
        <f t="shared" si="367"/>
        <v>34.32</v>
      </c>
    </row>
    <row r="1262" spans="1:12" x14ac:dyDescent="0.2">
      <c r="A1262" s="4" t="s">
        <v>148</v>
      </c>
      <c r="B1262" s="7" t="s">
        <v>2525</v>
      </c>
      <c r="C1262" s="4">
        <v>21648249</v>
      </c>
      <c r="D1262" s="4" t="s">
        <v>2526</v>
      </c>
      <c r="E1262" s="4" t="s">
        <v>21</v>
      </c>
      <c r="F1262" s="4" t="s">
        <v>22</v>
      </c>
      <c r="G1262" s="4">
        <v>2</v>
      </c>
      <c r="H1262" s="5">
        <v>48.92</v>
      </c>
      <c r="J1262" s="3">
        <v>0</v>
      </c>
      <c r="K1262" s="6">
        <f t="shared" si="366"/>
        <v>0</v>
      </c>
      <c r="L1262" s="6">
        <f t="shared" si="367"/>
        <v>48.92</v>
      </c>
    </row>
    <row r="1263" spans="1:12" x14ac:dyDescent="0.2">
      <c r="A1263" s="4" t="s">
        <v>148</v>
      </c>
      <c r="B1263" s="7" t="s">
        <v>1406</v>
      </c>
      <c r="C1263" s="4">
        <v>19998029</v>
      </c>
      <c r="D1263" s="4" t="s">
        <v>2527</v>
      </c>
      <c r="E1263" s="4" t="s">
        <v>39</v>
      </c>
      <c r="F1263" s="4" t="s">
        <v>14</v>
      </c>
      <c r="G1263" s="4">
        <v>1</v>
      </c>
      <c r="H1263" s="5">
        <v>13.6</v>
      </c>
      <c r="J1263" s="3">
        <v>0</v>
      </c>
      <c r="K1263" s="6">
        <f t="shared" si="366"/>
        <v>0</v>
      </c>
      <c r="L1263" s="6">
        <f t="shared" si="367"/>
        <v>13.6</v>
      </c>
    </row>
    <row r="1264" spans="1:12" x14ac:dyDescent="0.2">
      <c r="A1264" s="4" t="s">
        <v>148</v>
      </c>
      <c r="B1264" s="7" t="s">
        <v>1449</v>
      </c>
      <c r="C1264" s="4">
        <v>24939320</v>
      </c>
      <c r="D1264" s="4" t="s">
        <v>1915</v>
      </c>
      <c r="E1264" s="4" t="s">
        <v>6</v>
      </c>
      <c r="F1264" s="4" t="s">
        <v>7</v>
      </c>
      <c r="G1264" s="4">
        <v>1</v>
      </c>
      <c r="H1264" s="5">
        <v>62.55</v>
      </c>
      <c r="J1264" s="3">
        <v>0</v>
      </c>
      <c r="K1264" s="6">
        <f t="shared" si="366"/>
        <v>0</v>
      </c>
      <c r="L1264" s="6">
        <f t="shared" si="367"/>
        <v>62.55</v>
      </c>
    </row>
    <row r="1265" spans="1:12" x14ac:dyDescent="0.2">
      <c r="A1265" s="4" t="s">
        <v>148</v>
      </c>
      <c r="B1265" s="7" t="s">
        <v>1431</v>
      </c>
      <c r="C1265" s="4">
        <v>22744299</v>
      </c>
      <c r="D1265" s="4" t="s">
        <v>2528</v>
      </c>
      <c r="E1265" s="4" t="s">
        <v>6</v>
      </c>
      <c r="F1265" s="4" t="s">
        <v>7</v>
      </c>
      <c r="G1265" s="4">
        <v>1</v>
      </c>
      <c r="H1265" s="5">
        <v>47.1</v>
      </c>
      <c r="J1265" s="3">
        <v>0</v>
      </c>
      <c r="K1265" s="6">
        <f t="shared" si="366"/>
        <v>0</v>
      </c>
      <c r="L1265" s="6">
        <f t="shared" si="367"/>
        <v>47.1</v>
      </c>
    </row>
    <row r="1266" spans="1:12" x14ac:dyDescent="0.2">
      <c r="A1266" s="4" t="s">
        <v>148</v>
      </c>
      <c r="B1266" s="7" t="s">
        <v>1501</v>
      </c>
      <c r="C1266" s="4">
        <v>9676344</v>
      </c>
      <c r="D1266" s="4" t="s">
        <v>1916</v>
      </c>
      <c r="E1266" s="4" t="s">
        <v>6</v>
      </c>
      <c r="F1266" s="4" t="s">
        <v>7</v>
      </c>
      <c r="G1266" s="4">
        <v>2</v>
      </c>
      <c r="H1266" s="5">
        <v>54.69</v>
      </c>
      <c r="J1266" s="3">
        <v>0</v>
      </c>
      <c r="K1266" s="6">
        <f t="shared" si="366"/>
        <v>0</v>
      </c>
      <c r="L1266" s="6">
        <f t="shared" si="367"/>
        <v>54.69</v>
      </c>
    </row>
    <row r="1267" spans="1:12" x14ac:dyDescent="0.2">
      <c r="A1267" s="4" t="s">
        <v>148</v>
      </c>
      <c r="B1267" s="7" t="s">
        <v>710</v>
      </c>
      <c r="C1267" s="4">
        <v>17868456</v>
      </c>
      <c r="D1267" s="4" t="s">
        <v>2529</v>
      </c>
      <c r="E1267" s="4" t="s">
        <v>10</v>
      </c>
      <c r="F1267" s="4" t="s">
        <v>7</v>
      </c>
      <c r="G1267" s="4">
        <v>3</v>
      </c>
      <c r="H1267" s="5">
        <v>0</v>
      </c>
      <c r="I1267" s="5">
        <f>H1267</f>
        <v>0</v>
      </c>
      <c r="J1267" s="3">
        <v>-9.391</v>
      </c>
      <c r="K1267" s="6">
        <f t="shared" si="366"/>
        <v>-9.391</v>
      </c>
      <c r="L1267" s="6">
        <f t="shared" si="367"/>
        <v>-9.391</v>
      </c>
    </row>
    <row r="1268" spans="1:12" x14ac:dyDescent="0.2">
      <c r="A1268" s="4" t="s">
        <v>148</v>
      </c>
      <c r="B1268" s="7" t="s">
        <v>997</v>
      </c>
      <c r="C1268" s="4">
        <v>15797330</v>
      </c>
      <c r="D1268" s="4" t="s">
        <v>2530</v>
      </c>
      <c r="E1268" s="4" t="s">
        <v>21</v>
      </c>
      <c r="F1268" s="4" t="s">
        <v>22</v>
      </c>
      <c r="G1268" s="4">
        <v>1</v>
      </c>
      <c r="H1268" s="5">
        <v>87.48</v>
      </c>
      <c r="J1268" s="3">
        <v>0</v>
      </c>
      <c r="K1268" s="6">
        <f>+I1268+J1268</f>
        <v>0</v>
      </c>
      <c r="L1268" s="6">
        <f>H1268+J1268</f>
        <v>87.48</v>
      </c>
    </row>
    <row r="1269" spans="1:12" x14ac:dyDescent="0.2">
      <c r="A1269" s="4" t="s">
        <v>148</v>
      </c>
      <c r="B1269" s="7" t="s">
        <v>1415</v>
      </c>
      <c r="C1269" s="4">
        <v>21475868</v>
      </c>
      <c r="D1269" s="4" t="s">
        <v>2531</v>
      </c>
      <c r="E1269" s="4" t="s">
        <v>41</v>
      </c>
      <c r="F1269" s="4" t="s">
        <v>35</v>
      </c>
      <c r="G1269" s="4">
        <v>1</v>
      </c>
      <c r="H1269" s="5">
        <v>30.28</v>
      </c>
      <c r="J1269" s="3">
        <v>0</v>
      </c>
      <c r="K1269" s="6">
        <f>+I1269+J1269</f>
        <v>0</v>
      </c>
      <c r="L1269" s="6">
        <f>H1269+J1269</f>
        <v>30.28</v>
      </c>
    </row>
    <row r="1270" spans="1:12" x14ac:dyDescent="0.2">
      <c r="A1270" s="4" t="s">
        <v>148</v>
      </c>
      <c r="B1270" s="7" t="s">
        <v>2532</v>
      </c>
      <c r="C1270" s="4">
        <v>20811894</v>
      </c>
      <c r="D1270" s="4" t="s">
        <v>1920</v>
      </c>
      <c r="E1270" s="4" t="s">
        <v>75</v>
      </c>
      <c r="F1270" s="4" t="s">
        <v>35</v>
      </c>
      <c r="G1270" s="4">
        <v>1</v>
      </c>
      <c r="H1270" s="5">
        <v>33.53</v>
      </c>
      <c r="J1270" s="3">
        <v>0</v>
      </c>
      <c r="K1270" s="6">
        <f>+I1270+J1270</f>
        <v>0</v>
      </c>
      <c r="L1270" s="6">
        <f>H1270+J1270</f>
        <v>33.53</v>
      </c>
    </row>
    <row r="1271" spans="1:12" x14ac:dyDescent="0.2">
      <c r="A1271" s="4" t="s">
        <v>148</v>
      </c>
      <c r="B1271" s="7" t="s">
        <v>2533</v>
      </c>
      <c r="C1271" s="4">
        <v>20811894</v>
      </c>
      <c r="D1271" s="4" t="s">
        <v>1920</v>
      </c>
      <c r="E1271" s="4" t="s">
        <v>75</v>
      </c>
      <c r="F1271" s="4" t="s">
        <v>35</v>
      </c>
      <c r="G1271" s="4">
        <v>1</v>
      </c>
      <c r="H1271" s="5">
        <v>33.53</v>
      </c>
      <c r="J1271" s="3">
        <v>0</v>
      </c>
      <c r="K1271" s="6">
        <f>+I1271+J1271</f>
        <v>0</v>
      </c>
      <c r="L1271" s="6">
        <f>H1271+J1271</f>
        <v>33.53</v>
      </c>
    </row>
    <row r="1272" spans="1:12" x14ac:dyDescent="0.2">
      <c r="A1272" s="4" t="s">
        <v>148</v>
      </c>
      <c r="B1272" s="7" t="s">
        <v>1144</v>
      </c>
      <c r="C1272" s="4">
        <v>24852305</v>
      </c>
      <c r="D1272" s="4" t="s">
        <v>2534</v>
      </c>
      <c r="E1272" s="4" t="s">
        <v>41</v>
      </c>
      <c r="F1272" s="4" t="s">
        <v>35</v>
      </c>
      <c r="G1272" s="4">
        <v>1</v>
      </c>
      <c r="H1272" s="5">
        <v>2.4700000000000002</v>
      </c>
      <c r="J1272" s="3">
        <v>0</v>
      </c>
      <c r="K1272" s="6">
        <f>+I1272+J1272</f>
        <v>0</v>
      </c>
      <c r="L1272" s="6">
        <f>H1272+J1272</f>
        <v>2.4700000000000002</v>
      </c>
    </row>
    <row r="1273" spans="1:12" x14ac:dyDescent="0.2">
      <c r="A1273" s="4" t="s">
        <v>148</v>
      </c>
      <c r="B1273" s="7" t="s">
        <v>998</v>
      </c>
      <c r="C1273" s="4">
        <v>18152367</v>
      </c>
      <c r="D1273" s="4" t="s">
        <v>2535</v>
      </c>
      <c r="E1273" s="4" t="s">
        <v>26</v>
      </c>
      <c r="F1273" s="4" t="s">
        <v>9</v>
      </c>
      <c r="G1273" s="4">
        <v>1</v>
      </c>
      <c r="H1273" s="5">
        <v>82.97</v>
      </c>
      <c r="J1273" s="3">
        <v>0</v>
      </c>
      <c r="K1273" s="6">
        <f t="shared" ref="K1273:K1278" si="368">+I1273+J1273</f>
        <v>0</v>
      </c>
      <c r="L1273" s="6">
        <f t="shared" ref="L1273:L1278" si="369">H1273+J1273</f>
        <v>82.97</v>
      </c>
    </row>
    <row r="1274" spans="1:12" x14ac:dyDescent="0.2">
      <c r="A1274" s="4" t="s">
        <v>148</v>
      </c>
      <c r="B1274" s="7" t="s">
        <v>713</v>
      </c>
      <c r="C1274" s="4">
        <v>13453690</v>
      </c>
      <c r="D1274" s="4" t="s">
        <v>2536</v>
      </c>
      <c r="E1274" s="4" t="s">
        <v>19</v>
      </c>
      <c r="F1274" s="4" t="s">
        <v>14</v>
      </c>
      <c r="G1274" s="4">
        <v>3</v>
      </c>
      <c r="H1274" s="5">
        <v>0</v>
      </c>
      <c r="I1274" s="5">
        <f>H1274</f>
        <v>0</v>
      </c>
      <c r="J1274" s="3">
        <v>-5639.1419999999998</v>
      </c>
      <c r="K1274" s="6">
        <f t="shared" si="368"/>
        <v>-5639.1419999999998</v>
      </c>
      <c r="L1274" s="6">
        <f t="shared" si="369"/>
        <v>-5639.1419999999998</v>
      </c>
    </row>
    <row r="1275" spans="1:12" x14ac:dyDescent="0.2">
      <c r="A1275" s="4" t="s">
        <v>148</v>
      </c>
      <c r="B1275" s="7" t="s">
        <v>714</v>
      </c>
      <c r="C1275" s="4">
        <v>13453690</v>
      </c>
      <c r="D1275" s="4" t="s">
        <v>2536</v>
      </c>
      <c r="E1275" s="4" t="s">
        <v>19</v>
      </c>
      <c r="F1275" s="4" t="s">
        <v>14</v>
      </c>
      <c r="G1275" s="4">
        <v>3</v>
      </c>
      <c r="H1275" s="5">
        <v>0</v>
      </c>
      <c r="I1275" s="5">
        <f>H1275</f>
        <v>0</v>
      </c>
      <c r="J1275" s="3">
        <v>-135.53700000000001</v>
      </c>
      <c r="K1275" s="6">
        <f t="shared" si="368"/>
        <v>-135.53700000000001</v>
      </c>
      <c r="L1275" s="6">
        <f t="shared" si="369"/>
        <v>-135.53700000000001</v>
      </c>
    </row>
    <row r="1276" spans="1:12" x14ac:dyDescent="0.2">
      <c r="A1276" s="4" t="s">
        <v>148</v>
      </c>
      <c r="B1276" s="7" t="s">
        <v>712</v>
      </c>
      <c r="C1276" s="4">
        <v>13453690</v>
      </c>
      <c r="D1276" s="4" t="s">
        <v>2536</v>
      </c>
      <c r="E1276" s="4" t="s">
        <v>19</v>
      </c>
      <c r="F1276" s="4" t="s">
        <v>14</v>
      </c>
      <c r="G1276" s="4">
        <v>3</v>
      </c>
      <c r="H1276" s="5">
        <v>0</v>
      </c>
      <c r="I1276" s="5">
        <f>H1276</f>
        <v>0</v>
      </c>
      <c r="J1276" s="3">
        <v>-218967.791</v>
      </c>
      <c r="K1276" s="6">
        <f t="shared" si="368"/>
        <v>-218967.791</v>
      </c>
      <c r="L1276" s="6">
        <f t="shared" si="369"/>
        <v>-218967.791</v>
      </c>
    </row>
    <row r="1277" spans="1:12" x14ac:dyDescent="0.2">
      <c r="A1277" s="4" t="s">
        <v>148</v>
      </c>
      <c r="B1277" s="7" t="s">
        <v>711</v>
      </c>
      <c r="C1277" s="4">
        <v>13453690</v>
      </c>
      <c r="D1277" s="4" t="s">
        <v>2536</v>
      </c>
      <c r="E1277" s="4" t="s">
        <v>19</v>
      </c>
      <c r="F1277" s="4" t="s">
        <v>14</v>
      </c>
      <c r="G1277" s="4">
        <v>3</v>
      </c>
      <c r="H1277" s="5">
        <v>0</v>
      </c>
      <c r="I1277" s="5">
        <f>H1277</f>
        <v>0</v>
      </c>
      <c r="J1277" s="3">
        <v>-5374.9210000000003</v>
      </c>
      <c r="K1277" s="6">
        <f t="shared" si="368"/>
        <v>-5374.9210000000003</v>
      </c>
      <c r="L1277" s="6">
        <f t="shared" si="369"/>
        <v>-5374.9210000000003</v>
      </c>
    </row>
    <row r="1278" spans="1:12" x14ac:dyDescent="0.2">
      <c r="A1278" s="4" t="s">
        <v>148</v>
      </c>
      <c r="B1278" s="7" t="s">
        <v>999</v>
      </c>
      <c r="C1278" s="4">
        <v>19816513</v>
      </c>
      <c r="D1278" s="4" t="s">
        <v>2537</v>
      </c>
      <c r="E1278" s="4" t="s">
        <v>17</v>
      </c>
      <c r="F1278" s="4" t="s">
        <v>18</v>
      </c>
      <c r="G1278" s="4">
        <v>1</v>
      </c>
      <c r="H1278" s="5">
        <v>159.75</v>
      </c>
      <c r="J1278" s="3">
        <v>0</v>
      </c>
      <c r="K1278" s="6">
        <f t="shared" si="368"/>
        <v>0</v>
      </c>
      <c r="L1278" s="6">
        <f t="shared" si="369"/>
        <v>159.75</v>
      </c>
    </row>
    <row r="1279" spans="1:12" x14ac:dyDescent="0.2">
      <c r="A1279" s="4" t="s">
        <v>148</v>
      </c>
      <c r="B1279" s="7" t="s">
        <v>715</v>
      </c>
      <c r="C1279" s="4">
        <v>15942285</v>
      </c>
      <c r="D1279" s="4" t="s">
        <v>2538</v>
      </c>
      <c r="E1279" s="4" t="s">
        <v>23</v>
      </c>
      <c r="F1279" s="4" t="s">
        <v>9</v>
      </c>
      <c r="G1279" s="4">
        <v>3</v>
      </c>
      <c r="H1279" s="5">
        <v>0</v>
      </c>
      <c r="I1279" s="5">
        <f>H1279</f>
        <v>0</v>
      </c>
      <c r="J1279" s="3">
        <v>-49084.188000000002</v>
      </c>
      <c r="K1279" s="6">
        <f t="shared" ref="K1279:K1286" si="370">+I1279+J1279</f>
        <v>-49084.188000000002</v>
      </c>
      <c r="L1279" s="6">
        <f t="shared" ref="L1279:L1286" si="371">H1279+J1279</f>
        <v>-49084.188000000002</v>
      </c>
    </row>
    <row r="1280" spans="1:12" x14ac:dyDescent="0.2">
      <c r="A1280" s="4" t="s">
        <v>148</v>
      </c>
      <c r="B1280" s="7" t="s">
        <v>2539</v>
      </c>
      <c r="C1280" s="4">
        <v>11192893</v>
      </c>
      <c r="D1280" s="4" t="s">
        <v>2540</v>
      </c>
      <c r="E1280" s="4" t="s">
        <v>30</v>
      </c>
      <c r="F1280" s="4" t="s">
        <v>18</v>
      </c>
      <c r="G1280" s="4">
        <v>1</v>
      </c>
      <c r="H1280" s="5">
        <v>18.77</v>
      </c>
      <c r="J1280" s="3">
        <v>0</v>
      </c>
      <c r="K1280" s="6">
        <f t="shared" si="370"/>
        <v>0</v>
      </c>
      <c r="L1280" s="6">
        <f t="shared" si="371"/>
        <v>18.77</v>
      </c>
    </row>
    <row r="1281" spans="1:12" x14ac:dyDescent="0.2">
      <c r="A1281" s="4" t="s">
        <v>148</v>
      </c>
      <c r="B1281" s="7" t="s">
        <v>2905</v>
      </c>
      <c r="C1281" s="4">
        <v>17558239</v>
      </c>
      <c r="D1281" s="4" t="s">
        <v>2904</v>
      </c>
      <c r="E1281" s="4" t="s">
        <v>24</v>
      </c>
      <c r="F1281" s="4" t="s">
        <v>9</v>
      </c>
      <c r="G1281" s="4">
        <v>3</v>
      </c>
      <c r="H1281" s="5">
        <v>0</v>
      </c>
      <c r="I1281" s="5">
        <f>H1281</f>
        <v>0</v>
      </c>
      <c r="J1281" s="3">
        <v>-350346.95799999998</v>
      </c>
      <c r="K1281" s="6">
        <f t="shared" si="370"/>
        <v>-350346.95799999998</v>
      </c>
      <c r="L1281" s="6">
        <f t="shared" si="371"/>
        <v>-350346.95799999998</v>
      </c>
    </row>
    <row r="1282" spans="1:12" x14ac:dyDescent="0.2">
      <c r="A1282" s="4" t="s">
        <v>148</v>
      </c>
      <c r="B1282" s="7" t="s">
        <v>2906</v>
      </c>
      <c r="C1282" s="4">
        <v>17558239</v>
      </c>
      <c r="D1282" s="4" t="s">
        <v>2904</v>
      </c>
      <c r="E1282" s="4" t="s">
        <v>24</v>
      </c>
      <c r="F1282" s="4" t="s">
        <v>9</v>
      </c>
      <c r="G1282" s="4">
        <v>3</v>
      </c>
      <c r="H1282" s="5">
        <v>0</v>
      </c>
      <c r="I1282" s="5">
        <f>H1282</f>
        <v>0</v>
      </c>
      <c r="J1282" s="3">
        <v>-336121.66600000003</v>
      </c>
      <c r="K1282" s="6">
        <f t="shared" si="370"/>
        <v>-336121.66600000003</v>
      </c>
      <c r="L1282" s="6">
        <f t="shared" si="371"/>
        <v>-336121.66600000003</v>
      </c>
    </row>
    <row r="1283" spans="1:12" x14ac:dyDescent="0.2">
      <c r="A1283" s="4" t="s">
        <v>148</v>
      </c>
      <c r="B1283" s="7" t="s">
        <v>2907</v>
      </c>
      <c r="C1283" s="4">
        <v>17558239</v>
      </c>
      <c r="D1283" s="4" t="s">
        <v>2904</v>
      </c>
      <c r="E1283" s="4" t="s">
        <v>24</v>
      </c>
      <c r="F1283" s="4" t="s">
        <v>9</v>
      </c>
      <c r="G1283" s="4">
        <v>3</v>
      </c>
      <c r="H1283" s="5">
        <v>0</v>
      </c>
      <c r="I1283" s="5">
        <f>H1283</f>
        <v>0</v>
      </c>
      <c r="J1283" s="3">
        <v>-27637.182000000001</v>
      </c>
      <c r="K1283" s="6">
        <f t="shared" si="370"/>
        <v>-27637.182000000001</v>
      </c>
      <c r="L1283" s="6">
        <f t="shared" si="371"/>
        <v>-27637.182000000001</v>
      </c>
    </row>
    <row r="1284" spans="1:12" x14ac:dyDescent="0.2">
      <c r="A1284" s="4" t="s">
        <v>148</v>
      </c>
      <c r="B1284" s="7" t="s">
        <v>2903</v>
      </c>
      <c r="C1284" s="4">
        <v>17558239</v>
      </c>
      <c r="D1284" s="4" t="s">
        <v>2904</v>
      </c>
      <c r="E1284" s="4" t="s">
        <v>24</v>
      </c>
      <c r="F1284" s="4" t="s">
        <v>9</v>
      </c>
      <c r="G1284" s="4">
        <v>3</v>
      </c>
      <c r="H1284" s="5">
        <v>0</v>
      </c>
      <c r="I1284" s="5">
        <f>H1284</f>
        <v>0</v>
      </c>
      <c r="J1284" s="3">
        <v>-56193.525999999998</v>
      </c>
      <c r="K1284" s="6">
        <f t="shared" si="370"/>
        <v>-56193.525999999998</v>
      </c>
      <c r="L1284" s="6">
        <f t="shared" si="371"/>
        <v>-56193.525999999998</v>
      </c>
    </row>
    <row r="1285" spans="1:12" x14ac:dyDescent="0.2">
      <c r="A1285" s="4" t="s">
        <v>148</v>
      </c>
      <c r="B1285" s="7" t="s">
        <v>1145</v>
      </c>
      <c r="C1285" s="4">
        <v>3598317</v>
      </c>
      <c r="D1285" s="4" t="s">
        <v>2541</v>
      </c>
      <c r="E1285" s="4" t="s">
        <v>6</v>
      </c>
      <c r="F1285" s="4" t="s">
        <v>7</v>
      </c>
      <c r="G1285" s="4">
        <v>1</v>
      </c>
      <c r="H1285" s="5">
        <v>24.71</v>
      </c>
      <c r="J1285" s="3">
        <v>0</v>
      </c>
      <c r="K1285" s="6">
        <f t="shared" si="370"/>
        <v>0</v>
      </c>
      <c r="L1285" s="6">
        <f t="shared" si="371"/>
        <v>24.71</v>
      </c>
    </row>
    <row r="1286" spans="1:12" x14ac:dyDescent="0.2">
      <c r="A1286" s="4" t="s">
        <v>148</v>
      </c>
      <c r="B1286" s="7" t="s">
        <v>2908</v>
      </c>
      <c r="C1286" s="4">
        <v>4841994</v>
      </c>
      <c r="D1286" s="4" t="s">
        <v>2909</v>
      </c>
      <c r="E1286" s="4" t="s">
        <v>6</v>
      </c>
      <c r="F1286" s="4" t="s">
        <v>7</v>
      </c>
      <c r="G1286" s="4">
        <v>1</v>
      </c>
      <c r="H1286" s="5">
        <v>28.62</v>
      </c>
      <c r="J1286" s="3">
        <v>0</v>
      </c>
      <c r="K1286" s="6">
        <f t="shared" si="370"/>
        <v>0</v>
      </c>
      <c r="L1286" s="6">
        <f t="shared" si="371"/>
        <v>28.62</v>
      </c>
    </row>
    <row r="1287" spans="1:12" x14ac:dyDescent="0.2">
      <c r="A1287" s="4" t="s">
        <v>148</v>
      </c>
      <c r="B1287" s="7" t="s">
        <v>1467</v>
      </c>
      <c r="C1287" s="4">
        <v>26942443</v>
      </c>
      <c r="D1287" s="4" t="s">
        <v>2542</v>
      </c>
      <c r="E1287" s="4" t="s">
        <v>6</v>
      </c>
      <c r="F1287" s="4" t="s">
        <v>7</v>
      </c>
      <c r="G1287" s="4">
        <v>1</v>
      </c>
      <c r="H1287" s="5">
        <v>24.71</v>
      </c>
      <c r="J1287" s="3">
        <v>0</v>
      </c>
      <c r="K1287" s="6">
        <f>+I1287+J1287</f>
        <v>0</v>
      </c>
      <c r="L1287" s="6">
        <f>H1287+J1287</f>
        <v>24.71</v>
      </c>
    </row>
    <row r="1288" spans="1:12" x14ac:dyDescent="0.2">
      <c r="A1288" s="4" t="s">
        <v>148</v>
      </c>
      <c r="B1288" s="7" t="s">
        <v>716</v>
      </c>
      <c r="C1288" s="4">
        <v>20544442</v>
      </c>
      <c r="D1288" s="4" t="s">
        <v>2543</v>
      </c>
      <c r="E1288" s="4" t="s">
        <v>25</v>
      </c>
      <c r="F1288" s="4" t="s">
        <v>12</v>
      </c>
      <c r="G1288" s="4">
        <v>2</v>
      </c>
      <c r="H1288" s="5">
        <v>5483.73</v>
      </c>
      <c r="J1288" s="3">
        <v>0</v>
      </c>
      <c r="K1288" s="6">
        <f>+I1288+J1288</f>
        <v>0</v>
      </c>
      <c r="L1288" s="6">
        <f>H1288+J1288</f>
        <v>5483.73</v>
      </c>
    </row>
    <row r="1289" spans="1:12" x14ac:dyDescent="0.2">
      <c r="A1289" s="4" t="s">
        <v>148</v>
      </c>
      <c r="B1289" s="7" t="s">
        <v>717</v>
      </c>
      <c r="C1289" s="4">
        <v>12877829</v>
      </c>
      <c r="D1289" s="4" t="s">
        <v>1934</v>
      </c>
      <c r="E1289" s="4" t="s">
        <v>37</v>
      </c>
      <c r="F1289" s="4" t="s">
        <v>9</v>
      </c>
      <c r="G1289" s="4">
        <v>3</v>
      </c>
      <c r="H1289" s="5">
        <v>0</v>
      </c>
      <c r="I1289" s="5">
        <f>H1289</f>
        <v>0</v>
      </c>
      <c r="J1289" s="3">
        <v>-149270.83300000001</v>
      </c>
      <c r="K1289" s="6">
        <f>+I1289+J1289</f>
        <v>-149270.83300000001</v>
      </c>
      <c r="L1289" s="6">
        <f>H1289+J1289</f>
        <v>-149270.83300000001</v>
      </c>
    </row>
    <row r="1290" spans="1:12" x14ac:dyDescent="0.2">
      <c r="A1290" s="4" t="s">
        <v>148</v>
      </c>
      <c r="B1290" s="7" t="s">
        <v>1000</v>
      </c>
      <c r="C1290" s="4">
        <v>26317344</v>
      </c>
      <c r="D1290" s="4" t="s">
        <v>2545</v>
      </c>
      <c r="E1290" s="4" t="s">
        <v>34</v>
      </c>
      <c r="F1290" s="4" t="s">
        <v>35</v>
      </c>
      <c r="G1290" s="4">
        <v>1</v>
      </c>
      <c r="H1290" s="5">
        <v>40.479999999999997</v>
      </c>
      <c r="J1290" s="3">
        <v>0</v>
      </c>
      <c r="K1290" s="6">
        <f>+I1290+J1290</f>
        <v>0</v>
      </c>
      <c r="L1290" s="6">
        <f>H1290+J1290</f>
        <v>40.479999999999997</v>
      </c>
    </row>
    <row r="1291" spans="1:12" x14ac:dyDescent="0.2">
      <c r="A1291" s="4" t="s">
        <v>148</v>
      </c>
      <c r="B1291" s="7" t="s">
        <v>2544</v>
      </c>
      <c r="C1291" s="4">
        <v>26317344</v>
      </c>
      <c r="D1291" s="4" t="s">
        <v>2545</v>
      </c>
      <c r="E1291" s="4" t="s">
        <v>34</v>
      </c>
      <c r="F1291" s="4" t="s">
        <v>35</v>
      </c>
      <c r="G1291" s="4">
        <v>1</v>
      </c>
      <c r="H1291" s="5">
        <v>12.97</v>
      </c>
      <c r="J1291" s="3">
        <v>0</v>
      </c>
      <c r="K1291" s="6">
        <f>+I1291+J1291</f>
        <v>0</v>
      </c>
      <c r="L1291" s="6">
        <f>H1291+J1291</f>
        <v>12.97</v>
      </c>
    </row>
    <row r="1292" spans="1:12" x14ac:dyDescent="0.2">
      <c r="A1292" s="4" t="s">
        <v>148</v>
      </c>
      <c r="B1292" s="7" t="s">
        <v>1001</v>
      </c>
      <c r="C1292" s="4">
        <v>15575528</v>
      </c>
      <c r="D1292" s="4" t="s">
        <v>1935</v>
      </c>
      <c r="E1292" s="4" t="s">
        <v>43</v>
      </c>
      <c r="F1292" s="4" t="s">
        <v>18</v>
      </c>
      <c r="G1292" s="4">
        <v>2</v>
      </c>
      <c r="H1292" s="5">
        <v>48.71</v>
      </c>
      <c r="J1292" s="3">
        <v>0</v>
      </c>
      <c r="K1292" s="6">
        <f t="shared" ref="K1292:K1304" si="372">+I1292+J1292</f>
        <v>0</v>
      </c>
      <c r="L1292" s="6">
        <f t="shared" ref="L1292:L1304" si="373">H1292+J1292</f>
        <v>48.71</v>
      </c>
    </row>
    <row r="1293" spans="1:12" x14ac:dyDescent="0.2">
      <c r="A1293" s="4" t="s">
        <v>148</v>
      </c>
      <c r="B1293" s="7" t="s">
        <v>1387</v>
      </c>
      <c r="C1293" s="4">
        <v>18551474</v>
      </c>
      <c r="D1293" s="4" t="s">
        <v>2546</v>
      </c>
      <c r="E1293" s="4" t="s">
        <v>34</v>
      </c>
      <c r="F1293" s="4" t="s">
        <v>35</v>
      </c>
      <c r="G1293" s="4">
        <v>1</v>
      </c>
      <c r="H1293" s="5">
        <v>32.28</v>
      </c>
      <c r="J1293" s="3">
        <v>0</v>
      </c>
      <c r="K1293" s="6">
        <f t="shared" si="372"/>
        <v>0</v>
      </c>
      <c r="L1293" s="6">
        <f t="shared" si="373"/>
        <v>32.28</v>
      </c>
    </row>
    <row r="1294" spans="1:12" x14ac:dyDescent="0.2">
      <c r="A1294" s="4" t="s">
        <v>148</v>
      </c>
      <c r="B1294" s="7" t="s">
        <v>1494</v>
      </c>
      <c r="C1294" s="4">
        <v>7837052</v>
      </c>
      <c r="D1294" s="4" t="s">
        <v>1942</v>
      </c>
      <c r="E1294" s="4" t="s">
        <v>24</v>
      </c>
      <c r="F1294" s="4" t="s">
        <v>9</v>
      </c>
      <c r="G1294" s="4">
        <v>1</v>
      </c>
      <c r="H1294" s="5">
        <v>17</v>
      </c>
      <c r="J1294" s="3">
        <v>0</v>
      </c>
      <c r="K1294" s="6">
        <f t="shared" si="372"/>
        <v>0</v>
      </c>
      <c r="L1294" s="6">
        <f t="shared" si="373"/>
        <v>17</v>
      </c>
    </row>
    <row r="1295" spans="1:12" x14ac:dyDescent="0.2">
      <c r="A1295" s="4" t="s">
        <v>148</v>
      </c>
      <c r="B1295" s="7" t="s">
        <v>721</v>
      </c>
      <c r="C1295" s="4">
        <v>7125626</v>
      </c>
      <c r="D1295" s="4" t="s">
        <v>2547</v>
      </c>
      <c r="E1295" s="4" t="s">
        <v>37</v>
      </c>
      <c r="F1295" s="4" t="s">
        <v>9</v>
      </c>
      <c r="G1295" s="4">
        <v>2</v>
      </c>
      <c r="H1295" s="5">
        <v>25132.86</v>
      </c>
      <c r="J1295" s="3">
        <v>0</v>
      </c>
      <c r="K1295" s="6">
        <f t="shared" si="372"/>
        <v>0</v>
      </c>
      <c r="L1295" s="6">
        <f t="shared" si="373"/>
        <v>25132.86</v>
      </c>
    </row>
    <row r="1296" spans="1:12" x14ac:dyDescent="0.2">
      <c r="A1296" s="4" t="s">
        <v>148</v>
      </c>
      <c r="B1296" s="7" t="s">
        <v>722</v>
      </c>
      <c r="C1296" s="4">
        <v>7125626</v>
      </c>
      <c r="D1296" s="4" t="s">
        <v>2547</v>
      </c>
      <c r="E1296" s="4" t="s">
        <v>37</v>
      </c>
      <c r="F1296" s="4" t="s">
        <v>9</v>
      </c>
      <c r="G1296" s="4">
        <v>2</v>
      </c>
      <c r="H1296" s="5">
        <v>23313.56</v>
      </c>
      <c r="J1296" s="3">
        <v>0</v>
      </c>
      <c r="K1296" s="6">
        <f t="shared" si="372"/>
        <v>0</v>
      </c>
      <c r="L1296" s="6">
        <f t="shared" si="373"/>
        <v>23313.56</v>
      </c>
    </row>
    <row r="1297" spans="1:12" x14ac:dyDescent="0.2">
      <c r="A1297" s="4" t="s">
        <v>148</v>
      </c>
      <c r="B1297" s="7" t="s">
        <v>724</v>
      </c>
      <c r="C1297" s="4">
        <v>7125626</v>
      </c>
      <c r="D1297" s="4" t="s">
        <v>2547</v>
      </c>
      <c r="E1297" s="4" t="s">
        <v>37</v>
      </c>
      <c r="F1297" s="4" t="s">
        <v>9</v>
      </c>
      <c r="G1297" s="4">
        <v>2</v>
      </c>
      <c r="H1297" s="5">
        <v>24085.86</v>
      </c>
      <c r="J1297" s="3">
        <v>0</v>
      </c>
      <c r="K1297" s="6">
        <f t="shared" si="372"/>
        <v>0</v>
      </c>
      <c r="L1297" s="6">
        <f t="shared" si="373"/>
        <v>24085.86</v>
      </c>
    </row>
    <row r="1298" spans="1:12" x14ac:dyDescent="0.2">
      <c r="A1298" s="4" t="s">
        <v>148</v>
      </c>
      <c r="B1298" s="7" t="s">
        <v>727</v>
      </c>
      <c r="C1298" s="4">
        <v>7125626</v>
      </c>
      <c r="D1298" s="4" t="s">
        <v>2547</v>
      </c>
      <c r="E1298" s="4" t="s">
        <v>37</v>
      </c>
      <c r="F1298" s="4" t="s">
        <v>9</v>
      </c>
      <c r="G1298" s="4">
        <v>2</v>
      </c>
      <c r="H1298" s="5">
        <v>23351.31</v>
      </c>
      <c r="J1298" s="3">
        <v>0</v>
      </c>
      <c r="K1298" s="6">
        <f t="shared" si="372"/>
        <v>0</v>
      </c>
      <c r="L1298" s="6">
        <f t="shared" si="373"/>
        <v>23351.31</v>
      </c>
    </row>
    <row r="1299" spans="1:12" x14ac:dyDescent="0.2">
      <c r="A1299" s="4" t="s">
        <v>148</v>
      </c>
      <c r="B1299" s="7" t="s">
        <v>720</v>
      </c>
      <c r="C1299" s="4">
        <v>7125626</v>
      </c>
      <c r="D1299" s="4" t="s">
        <v>2547</v>
      </c>
      <c r="E1299" s="4" t="s">
        <v>37</v>
      </c>
      <c r="F1299" s="4" t="s">
        <v>9</v>
      </c>
      <c r="G1299" s="4">
        <v>2</v>
      </c>
      <c r="H1299" s="5">
        <v>26760.51</v>
      </c>
      <c r="J1299" s="3">
        <v>0</v>
      </c>
      <c r="K1299" s="6">
        <f t="shared" si="372"/>
        <v>0</v>
      </c>
      <c r="L1299" s="6">
        <f t="shared" si="373"/>
        <v>26760.51</v>
      </c>
    </row>
    <row r="1300" spans="1:12" x14ac:dyDescent="0.2">
      <c r="A1300" s="4" t="s">
        <v>148</v>
      </c>
      <c r="B1300" s="7" t="s">
        <v>723</v>
      </c>
      <c r="C1300" s="4">
        <v>7125626</v>
      </c>
      <c r="D1300" s="4" t="s">
        <v>2547</v>
      </c>
      <c r="E1300" s="4" t="s">
        <v>37</v>
      </c>
      <c r="F1300" s="4" t="s">
        <v>9</v>
      </c>
      <c r="G1300" s="4">
        <v>2</v>
      </c>
      <c r="H1300" s="5">
        <v>25330.06</v>
      </c>
      <c r="J1300" s="3">
        <v>0</v>
      </c>
      <c r="K1300" s="6">
        <f t="shared" si="372"/>
        <v>0</v>
      </c>
      <c r="L1300" s="6">
        <f t="shared" si="373"/>
        <v>25330.06</v>
      </c>
    </row>
    <row r="1301" spans="1:12" x14ac:dyDescent="0.2">
      <c r="A1301" s="4" t="s">
        <v>148</v>
      </c>
      <c r="B1301" s="7" t="s">
        <v>718</v>
      </c>
      <c r="C1301" s="4">
        <v>7125626</v>
      </c>
      <c r="D1301" s="4" t="s">
        <v>2547</v>
      </c>
      <c r="E1301" s="4" t="s">
        <v>37</v>
      </c>
      <c r="F1301" s="4" t="s">
        <v>9</v>
      </c>
      <c r="G1301" s="4">
        <v>2</v>
      </c>
      <c r="H1301" s="5">
        <v>27025.45</v>
      </c>
      <c r="J1301" s="3">
        <v>0</v>
      </c>
      <c r="K1301" s="6">
        <f t="shared" si="372"/>
        <v>0</v>
      </c>
      <c r="L1301" s="6">
        <f t="shared" si="373"/>
        <v>27025.45</v>
      </c>
    </row>
    <row r="1302" spans="1:12" x14ac:dyDescent="0.2">
      <c r="A1302" s="4" t="s">
        <v>148</v>
      </c>
      <c r="B1302" s="7" t="s">
        <v>719</v>
      </c>
      <c r="C1302" s="4">
        <v>7125626</v>
      </c>
      <c r="D1302" s="4" t="s">
        <v>2547</v>
      </c>
      <c r="E1302" s="4" t="s">
        <v>37</v>
      </c>
      <c r="F1302" s="4" t="s">
        <v>9</v>
      </c>
      <c r="G1302" s="4">
        <v>2</v>
      </c>
      <c r="H1302" s="5">
        <v>4831.13</v>
      </c>
      <c r="J1302" s="3">
        <v>0</v>
      </c>
      <c r="K1302" s="6">
        <f t="shared" si="372"/>
        <v>0</v>
      </c>
      <c r="L1302" s="6">
        <f t="shared" si="373"/>
        <v>4831.13</v>
      </c>
    </row>
    <row r="1303" spans="1:12" x14ac:dyDescent="0.2">
      <c r="A1303" s="4" t="s">
        <v>148</v>
      </c>
      <c r="B1303" s="7" t="s">
        <v>725</v>
      </c>
      <c r="C1303" s="4">
        <v>7125626</v>
      </c>
      <c r="D1303" s="4" t="s">
        <v>2547</v>
      </c>
      <c r="E1303" s="4" t="s">
        <v>37</v>
      </c>
      <c r="F1303" s="4" t="s">
        <v>9</v>
      </c>
      <c r="G1303" s="4">
        <v>2</v>
      </c>
      <c r="H1303" s="5">
        <v>30946.97</v>
      </c>
      <c r="J1303" s="3">
        <v>0</v>
      </c>
      <c r="K1303" s="6">
        <f t="shared" si="372"/>
        <v>0</v>
      </c>
      <c r="L1303" s="6">
        <f t="shared" si="373"/>
        <v>30946.97</v>
      </c>
    </row>
    <row r="1304" spans="1:12" x14ac:dyDescent="0.2">
      <c r="A1304" s="4" t="s">
        <v>148</v>
      </c>
      <c r="B1304" s="7" t="s">
        <v>726</v>
      </c>
      <c r="C1304" s="4">
        <v>7125626</v>
      </c>
      <c r="D1304" s="4" t="s">
        <v>2547</v>
      </c>
      <c r="E1304" s="4" t="s">
        <v>37</v>
      </c>
      <c r="F1304" s="4" t="s">
        <v>9</v>
      </c>
      <c r="G1304" s="4">
        <v>2</v>
      </c>
      <c r="H1304" s="5">
        <v>25586.85</v>
      </c>
      <c r="J1304" s="3">
        <v>0</v>
      </c>
      <c r="K1304" s="6">
        <f t="shared" si="372"/>
        <v>0</v>
      </c>
      <c r="L1304" s="6">
        <f t="shared" si="373"/>
        <v>25586.85</v>
      </c>
    </row>
    <row r="1305" spans="1:12" x14ac:dyDescent="0.2">
      <c r="A1305" s="4" t="s">
        <v>148</v>
      </c>
      <c r="B1305" s="7" t="s">
        <v>1146</v>
      </c>
      <c r="C1305" s="4">
        <v>26278923</v>
      </c>
      <c r="D1305" s="4" t="s">
        <v>2548</v>
      </c>
      <c r="E1305" s="4" t="s">
        <v>25</v>
      </c>
      <c r="F1305" s="4" t="s">
        <v>12</v>
      </c>
      <c r="G1305" s="4">
        <v>1</v>
      </c>
      <c r="H1305" s="5">
        <v>23.12</v>
      </c>
      <c r="J1305" s="3">
        <v>0</v>
      </c>
      <c r="K1305" s="6">
        <f t="shared" ref="K1305:K1326" si="374">+I1305+J1305</f>
        <v>0</v>
      </c>
      <c r="L1305" s="6">
        <f t="shared" ref="L1305:L1326" si="375">H1305+J1305</f>
        <v>23.12</v>
      </c>
    </row>
    <row r="1306" spans="1:12" x14ac:dyDescent="0.2">
      <c r="A1306" s="4" t="s">
        <v>148</v>
      </c>
      <c r="B1306" s="7" t="s">
        <v>1355</v>
      </c>
      <c r="C1306" s="4">
        <v>14588199</v>
      </c>
      <c r="D1306" s="4" t="s">
        <v>2549</v>
      </c>
      <c r="E1306" s="4" t="s">
        <v>23</v>
      </c>
      <c r="F1306" s="4" t="s">
        <v>9</v>
      </c>
      <c r="G1306" s="4">
        <v>1</v>
      </c>
      <c r="H1306" s="5">
        <v>22.67</v>
      </c>
      <c r="J1306" s="3">
        <v>0</v>
      </c>
      <c r="K1306" s="6">
        <f t="shared" si="374"/>
        <v>0</v>
      </c>
      <c r="L1306" s="6">
        <f t="shared" si="375"/>
        <v>22.67</v>
      </c>
    </row>
    <row r="1307" spans="1:12" x14ac:dyDescent="0.2">
      <c r="A1307" s="4" t="s">
        <v>148</v>
      </c>
      <c r="B1307" s="7" t="s">
        <v>2968</v>
      </c>
      <c r="C1307" s="4">
        <v>23179891</v>
      </c>
      <c r="D1307" s="4" t="s">
        <v>2969</v>
      </c>
      <c r="E1307" s="4" t="s">
        <v>21</v>
      </c>
      <c r="F1307" s="4" t="s">
        <v>22</v>
      </c>
      <c r="G1307" s="4">
        <v>2</v>
      </c>
      <c r="H1307" s="5">
        <v>28.41</v>
      </c>
      <c r="J1307" s="3">
        <v>0</v>
      </c>
      <c r="K1307" s="6">
        <f t="shared" si="374"/>
        <v>0</v>
      </c>
      <c r="L1307" s="6">
        <f t="shared" si="375"/>
        <v>28.41</v>
      </c>
    </row>
    <row r="1308" spans="1:12" x14ac:dyDescent="0.2">
      <c r="A1308" s="4" t="s">
        <v>148</v>
      </c>
      <c r="B1308" s="7" t="s">
        <v>1480</v>
      </c>
      <c r="C1308" s="4">
        <v>5972293</v>
      </c>
      <c r="D1308" s="4" t="s">
        <v>2550</v>
      </c>
      <c r="E1308" s="4" t="s">
        <v>10</v>
      </c>
      <c r="F1308" s="4" t="s">
        <v>7</v>
      </c>
      <c r="G1308" s="4">
        <v>1</v>
      </c>
      <c r="H1308" s="5">
        <v>47.1</v>
      </c>
      <c r="J1308" s="3">
        <v>0</v>
      </c>
      <c r="K1308" s="6">
        <f t="shared" si="374"/>
        <v>0</v>
      </c>
      <c r="L1308" s="6">
        <f t="shared" si="375"/>
        <v>47.1</v>
      </c>
    </row>
    <row r="1309" spans="1:12" x14ac:dyDescent="0.2">
      <c r="A1309" s="4" t="s">
        <v>148</v>
      </c>
      <c r="B1309" s="7" t="s">
        <v>1147</v>
      </c>
      <c r="C1309" s="4">
        <v>18766897</v>
      </c>
      <c r="D1309" s="4" t="s">
        <v>2551</v>
      </c>
      <c r="E1309" s="4" t="s">
        <v>43</v>
      </c>
      <c r="F1309" s="4" t="s">
        <v>18</v>
      </c>
      <c r="G1309" s="4">
        <v>1</v>
      </c>
      <c r="H1309" s="5">
        <v>27.95</v>
      </c>
      <c r="J1309" s="3">
        <v>0</v>
      </c>
      <c r="K1309" s="6">
        <f t="shared" si="374"/>
        <v>0</v>
      </c>
      <c r="L1309" s="6">
        <f t="shared" si="375"/>
        <v>27.95</v>
      </c>
    </row>
    <row r="1310" spans="1:12" x14ac:dyDescent="0.2">
      <c r="A1310" s="4" t="s">
        <v>148</v>
      </c>
      <c r="B1310" s="7" t="s">
        <v>1148</v>
      </c>
      <c r="C1310" s="4">
        <v>20734240</v>
      </c>
      <c r="D1310" s="4" t="s">
        <v>2552</v>
      </c>
      <c r="E1310" s="4" t="s">
        <v>10</v>
      </c>
      <c r="F1310" s="4" t="s">
        <v>7</v>
      </c>
      <c r="G1310" s="4">
        <v>2</v>
      </c>
      <c r="H1310" s="5">
        <v>74.75</v>
      </c>
      <c r="J1310" s="3">
        <v>0</v>
      </c>
      <c r="K1310" s="6">
        <f t="shared" si="374"/>
        <v>0</v>
      </c>
      <c r="L1310" s="6">
        <f t="shared" si="375"/>
        <v>74.75</v>
      </c>
    </row>
    <row r="1311" spans="1:12" x14ac:dyDescent="0.2">
      <c r="A1311" s="4" t="s">
        <v>148</v>
      </c>
      <c r="B1311" s="7" t="s">
        <v>1409</v>
      </c>
      <c r="C1311" s="4">
        <v>20607582</v>
      </c>
      <c r="D1311" s="4" t="s">
        <v>2553</v>
      </c>
      <c r="E1311" s="4" t="s">
        <v>44</v>
      </c>
      <c r="F1311" s="4" t="s">
        <v>7</v>
      </c>
      <c r="G1311" s="4">
        <v>1</v>
      </c>
      <c r="H1311" s="5">
        <v>37.99</v>
      </c>
      <c r="J1311" s="3">
        <v>0</v>
      </c>
      <c r="K1311" s="6">
        <f t="shared" si="374"/>
        <v>0</v>
      </c>
      <c r="L1311" s="6">
        <f t="shared" si="375"/>
        <v>37.99</v>
      </c>
    </row>
    <row r="1312" spans="1:12" x14ac:dyDescent="0.2">
      <c r="A1312" s="4" t="s">
        <v>148</v>
      </c>
      <c r="B1312" s="7" t="s">
        <v>1399</v>
      </c>
      <c r="C1312" s="4">
        <v>19564770</v>
      </c>
      <c r="D1312" s="4" t="s">
        <v>2554</v>
      </c>
      <c r="E1312" s="4" t="s">
        <v>24</v>
      </c>
      <c r="F1312" s="4" t="s">
        <v>9</v>
      </c>
      <c r="G1312" s="4">
        <v>2</v>
      </c>
      <c r="H1312" s="5">
        <v>24.3</v>
      </c>
      <c r="J1312" s="3">
        <v>0</v>
      </c>
      <c r="K1312" s="6">
        <f t="shared" si="374"/>
        <v>0</v>
      </c>
      <c r="L1312" s="6">
        <f t="shared" si="375"/>
        <v>24.3</v>
      </c>
    </row>
    <row r="1313" spans="1:12" x14ac:dyDescent="0.2">
      <c r="A1313" s="4" t="s">
        <v>148</v>
      </c>
      <c r="B1313" s="7" t="s">
        <v>1149</v>
      </c>
      <c r="C1313" s="4">
        <v>19698735</v>
      </c>
      <c r="D1313" s="4" t="s">
        <v>2555</v>
      </c>
      <c r="E1313" s="4" t="s">
        <v>42</v>
      </c>
      <c r="F1313" s="4" t="s">
        <v>7</v>
      </c>
      <c r="G1313" s="4">
        <v>1</v>
      </c>
      <c r="H1313" s="5">
        <v>75.239999999999995</v>
      </c>
      <c r="J1313" s="3">
        <v>0</v>
      </c>
      <c r="K1313" s="6">
        <f t="shared" si="374"/>
        <v>0</v>
      </c>
      <c r="L1313" s="6">
        <f t="shared" si="375"/>
        <v>75.239999999999995</v>
      </c>
    </row>
    <row r="1314" spans="1:12" x14ac:dyDescent="0.2">
      <c r="A1314" s="4" t="s">
        <v>148</v>
      </c>
      <c r="B1314" s="7" t="s">
        <v>2971</v>
      </c>
      <c r="C1314" s="4">
        <v>25729532</v>
      </c>
      <c r="D1314" s="4" t="s">
        <v>2970</v>
      </c>
      <c r="E1314" s="4" t="s">
        <v>34</v>
      </c>
      <c r="F1314" s="4" t="s">
        <v>35</v>
      </c>
      <c r="G1314" s="4">
        <v>1</v>
      </c>
      <c r="H1314" s="5">
        <v>29.59</v>
      </c>
      <c r="J1314" s="3">
        <v>0</v>
      </c>
      <c r="K1314" s="6">
        <f t="shared" si="374"/>
        <v>0</v>
      </c>
      <c r="L1314" s="6">
        <f t="shared" si="375"/>
        <v>29.59</v>
      </c>
    </row>
    <row r="1315" spans="1:12" x14ac:dyDescent="0.2">
      <c r="A1315" s="4" t="s">
        <v>148</v>
      </c>
      <c r="B1315" s="7" t="s">
        <v>2972</v>
      </c>
      <c r="C1315" s="4">
        <v>25729532</v>
      </c>
      <c r="D1315" s="4" t="s">
        <v>2970</v>
      </c>
      <c r="E1315" s="4" t="s">
        <v>34</v>
      </c>
      <c r="F1315" s="4" t="s">
        <v>35</v>
      </c>
      <c r="G1315" s="4">
        <v>1</v>
      </c>
      <c r="H1315" s="5">
        <v>37.049999999999997</v>
      </c>
      <c r="J1315" s="3">
        <v>0</v>
      </c>
      <c r="K1315" s="6">
        <f t="shared" si="374"/>
        <v>0</v>
      </c>
      <c r="L1315" s="6">
        <f t="shared" si="375"/>
        <v>37.049999999999997</v>
      </c>
    </row>
    <row r="1316" spans="1:12" x14ac:dyDescent="0.2">
      <c r="A1316" s="4" t="s">
        <v>148</v>
      </c>
      <c r="B1316" s="7" t="s">
        <v>1379</v>
      </c>
      <c r="C1316" s="4">
        <v>16729650</v>
      </c>
      <c r="D1316" s="4" t="s">
        <v>2556</v>
      </c>
      <c r="E1316" s="4" t="s">
        <v>34</v>
      </c>
      <c r="F1316" s="4" t="s">
        <v>35</v>
      </c>
      <c r="G1316" s="4">
        <v>1</v>
      </c>
      <c r="H1316" s="5">
        <v>13.81</v>
      </c>
      <c r="J1316" s="3">
        <v>0</v>
      </c>
      <c r="K1316" s="6">
        <f t="shared" si="374"/>
        <v>0</v>
      </c>
      <c r="L1316" s="6">
        <f t="shared" si="375"/>
        <v>13.81</v>
      </c>
    </row>
    <row r="1317" spans="1:12" x14ac:dyDescent="0.2">
      <c r="A1317" s="4" t="s">
        <v>148</v>
      </c>
      <c r="B1317" s="7" t="s">
        <v>1378</v>
      </c>
      <c r="C1317" s="4">
        <v>16729650</v>
      </c>
      <c r="D1317" s="4" t="s">
        <v>2556</v>
      </c>
      <c r="E1317" s="4" t="s">
        <v>34</v>
      </c>
      <c r="F1317" s="4" t="s">
        <v>35</v>
      </c>
      <c r="G1317" s="4">
        <v>1</v>
      </c>
      <c r="H1317" s="5">
        <v>13.81</v>
      </c>
      <c r="J1317" s="3">
        <v>0</v>
      </c>
      <c r="K1317" s="6">
        <f t="shared" si="374"/>
        <v>0</v>
      </c>
      <c r="L1317" s="6">
        <f t="shared" si="375"/>
        <v>13.81</v>
      </c>
    </row>
    <row r="1318" spans="1:12" x14ac:dyDescent="0.2">
      <c r="A1318" s="4" t="s">
        <v>148</v>
      </c>
      <c r="B1318" s="7" t="s">
        <v>1419</v>
      </c>
      <c r="C1318" s="4">
        <v>21922342</v>
      </c>
      <c r="D1318" s="4" t="s">
        <v>2557</v>
      </c>
      <c r="E1318" s="4" t="s">
        <v>8</v>
      </c>
      <c r="F1318" s="4" t="s">
        <v>9</v>
      </c>
      <c r="G1318" s="4">
        <v>2</v>
      </c>
      <c r="H1318" s="5">
        <v>19.89</v>
      </c>
      <c r="J1318" s="3">
        <v>0</v>
      </c>
      <c r="K1318" s="6">
        <f t="shared" si="374"/>
        <v>0</v>
      </c>
      <c r="L1318" s="6">
        <f t="shared" si="375"/>
        <v>19.89</v>
      </c>
    </row>
    <row r="1319" spans="1:12" x14ac:dyDescent="0.2">
      <c r="A1319" s="4" t="s">
        <v>148</v>
      </c>
      <c r="B1319" s="7" t="s">
        <v>1002</v>
      </c>
      <c r="C1319" s="4">
        <v>18539245</v>
      </c>
      <c r="D1319" s="4" t="s">
        <v>1949</v>
      </c>
      <c r="E1319" s="4" t="s">
        <v>34</v>
      </c>
      <c r="F1319" s="4" t="s">
        <v>35</v>
      </c>
      <c r="G1319" s="4">
        <v>1</v>
      </c>
      <c r="H1319" s="5">
        <v>40.479999999999997</v>
      </c>
      <c r="J1319" s="3">
        <v>0</v>
      </c>
      <c r="K1319" s="6">
        <f t="shared" si="374"/>
        <v>0</v>
      </c>
      <c r="L1319" s="6">
        <f t="shared" si="375"/>
        <v>40.479999999999997</v>
      </c>
    </row>
    <row r="1320" spans="1:12" x14ac:dyDescent="0.2">
      <c r="A1320" s="4" t="s">
        <v>148</v>
      </c>
      <c r="B1320" s="7" t="s">
        <v>728</v>
      </c>
      <c r="C1320" s="4">
        <v>18539245</v>
      </c>
      <c r="D1320" s="4" t="s">
        <v>1949</v>
      </c>
      <c r="E1320" s="4" t="s">
        <v>34</v>
      </c>
      <c r="F1320" s="4" t="s">
        <v>35</v>
      </c>
      <c r="G1320" s="4">
        <v>1</v>
      </c>
      <c r="H1320" s="5">
        <v>-247.56</v>
      </c>
      <c r="J1320" s="3">
        <v>0</v>
      </c>
      <c r="K1320" s="6">
        <f t="shared" si="374"/>
        <v>0</v>
      </c>
      <c r="L1320" s="6">
        <f t="shared" si="375"/>
        <v>-247.56</v>
      </c>
    </row>
    <row r="1321" spans="1:12" x14ac:dyDescent="0.2">
      <c r="A1321" s="4" t="s">
        <v>148</v>
      </c>
      <c r="B1321" s="7" t="s">
        <v>2558</v>
      </c>
      <c r="C1321" s="4">
        <v>18539245</v>
      </c>
      <c r="D1321" s="4" t="s">
        <v>1949</v>
      </c>
      <c r="E1321" s="4" t="s">
        <v>34</v>
      </c>
      <c r="F1321" s="4" t="s">
        <v>35</v>
      </c>
      <c r="G1321" s="4">
        <v>1</v>
      </c>
      <c r="H1321" s="5">
        <v>26.39</v>
      </c>
      <c r="J1321" s="3">
        <v>0</v>
      </c>
      <c r="K1321" s="6">
        <f t="shared" si="374"/>
        <v>0</v>
      </c>
      <c r="L1321" s="6">
        <f t="shared" si="375"/>
        <v>26.39</v>
      </c>
    </row>
    <row r="1322" spans="1:12" x14ac:dyDescent="0.2">
      <c r="A1322" s="4" t="s">
        <v>148</v>
      </c>
      <c r="B1322" s="7" t="s">
        <v>2559</v>
      </c>
      <c r="C1322" s="4">
        <v>3077586</v>
      </c>
      <c r="D1322" s="4" t="s">
        <v>2560</v>
      </c>
      <c r="E1322" s="4" t="s">
        <v>33</v>
      </c>
      <c r="F1322" s="4" t="s">
        <v>12</v>
      </c>
      <c r="G1322" s="4">
        <v>1</v>
      </c>
      <c r="H1322" s="5">
        <v>8.58</v>
      </c>
      <c r="J1322" s="3">
        <v>0</v>
      </c>
      <c r="K1322" s="6">
        <f t="shared" si="374"/>
        <v>0</v>
      </c>
      <c r="L1322" s="6">
        <f t="shared" si="375"/>
        <v>8.58</v>
      </c>
    </row>
    <row r="1323" spans="1:12" x14ac:dyDescent="0.2">
      <c r="A1323" s="4" t="s">
        <v>148</v>
      </c>
      <c r="B1323" s="7" t="s">
        <v>2561</v>
      </c>
      <c r="C1323" s="4">
        <v>21685738</v>
      </c>
      <c r="D1323" s="4" t="s">
        <v>2562</v>
      </c>
      <c r="E1323" s="4" t="s">
        <v>19</v>
      </c>
      <c r="F1323" s="4" t="s">
        <v>14</v>
      </c>
      <c r="G1323" s="4">
        <v>1</v>
      </c>
      <c r="H1323" s="5">
        <v>14.43</v>
      </c>
      <c r="J1323" s="3">
        <v>0</v>
      </c>
      <c r="K1323" s="6">
        <f t="shared" si="374"/>
        <v>0</v>
      </c>
      <c r="L1323" s="6">
        <f t="shared" si="375"/>
        <v>14.43</v>
      </c>
    </row>
    <row r="1324" spans="1:12" x14ac:dyDescent="0.2">
      <c r="A1324" s="4" t="s">
        <v>148</v>
      </c>
      <c r="B1324" s="7" t="s">
        <v>1470</v>
      </c>
      <c r="C1324" s="4">
        <v>26946223</v>
      </c>
      <c r="D1324" s="4" t="s">
        <v>2563</v>
      </c>
      <c r="E1324" s="4" t="s">
        <v>34</v>
      </c>
      <c r="F1324" s="4" t="s">
        <v>35</v>
      </c>
      <c r="G1324" s="4">
        <v>1</v>
      </c>
      <c r="H1324" s="5">
        <v>23.55</v>
      </c>
      <c r="J1324" s="3">
        <v>0</v>
      </c>
      <c r="K1324" s="6">
        <f t="shared" si="374"/>
        <v>0</v>
      </c>
      <c r="L1324" s="6">
        <f t="shared" si="375"/>
        <v>23.55</v>
      </c>
    </row>
    <row r="1325" spans="1:12" x14ac:dyDescent="0.2">
      <c r="A1325" s="4" t="s">
        <v>148</v>
      </c>
      <c r="B1325" s="7" t="s">
        <v>1150</v>
      </c>
      <c r="C1325" s="4">
        <v>18448801</v>
      </c>
      <c r="D1325" s="4" t="s">
        <v>2564</v>
      </c>
      <c r="E1325" s="4" t="s">
        <v>10</v>
      </c>
      <c r="F1325" s="4" t="s">
        <v>7</v>
      </c>
      <c r="G1325" s="4">
        <v>1</v>
      </c>
      <c r="H1325" s="5">
        <v>26.32</v>
      </c>
      <c r="J1325" s="3">
        <v>0</v>
      </c>
      <c r="K1325" s="6">
        <f t="shared" si="374"/>
        <v>0</v>
      </c>
      <c r="L1325" s="6">
        <f t="shared" si="375"/>
        <v>26.32</v>
      </c>
    </row>
    <row r="1326" spans="1:12" x14ac:dyDescent="0.2">
      <c r="A1326" s="4" t="s">
        <v>148</v>
      </c>
      <c r="B1326" s="7" t="s">
        <v>729</v>
      </c>
      <c r="C1326" s="4">
        <v>15090313</v>
      </c>
      <c r="D1326" s="4" t="s">
        <v>1955</v>
      </c>
      <c r="E1326" s="4" t="s">
        <v>40</v>
      </c>
      <c r="F1326" s="4" t="s">
        <v>14</v>
      </c>
      <c r="G1326" s="4">
        <v>3</v>
      </c>
      <c r="H1326" s="5">
        <v>0</v>
      </c>
      <c r="I1326" s="5">
        <f>H1326</f>
        <v>0</v>
      </c>
      <c r="J1326" s="3">
        <v>-9753.5789999999997</v>
      </c>
      <c r="K1326" s="6">
        <f t="shared" si="374"/>
        <v>-9753.5789999999997</v>
      </c>
      <c r="L1326" s="6">
        <f t="shared" si="375"/>
        <v>-9753.5789999999997</v>
      </c>
    </row>
    <row r="1327" spans="1:12" x14ac:dyDescent="0.2">
      <c r="A1327" s="4" t="s">
        <v>148</v>
      </c>
      <c r="B1327" s="7" t="s">
        <v>730</v>
      </c>
      <c r="C1327" s="4">
        <v>25349610</v>
      </c>
      <c r="D1327" s="4" t="s">
        <v>2565</v>
      </c>
      <c r="E1327" s="4" t="s">
        <v>29</v>
      </c>
      <c r="F1327" s="4" t="s">
        <v>14</v>
      </c>
      <c r="G1327" s="4">
        <v>1</v>
      </c>
      <c r="H1327" s="5">
        <v>16756.93</v>
      </c>
      <c r="J1327" s="3">
        <v>0</v>
      </c>
      <c r="K1327" s="6">
        <f t="shared" ref="K1327:K1336" si="376">+I1327+J1327</f>
        <v>0</v>
      </c>
      <c r="L1327" s="6">
        <f t="shared" ref="L1327:L1336" si="377">H1327+J1327</f>
        <v>16756.93</v>
      </c>
    </row>
    <row r="1328" spans="1:12" x14ac:dyDescent="0.2">
      <c r="A1328" s="4" t="s">
        <v>148</v>
      </c>
      <c r="B1328" s="7" t="s">
        <v>1151</v>
      </c>
      <c r="C1328" s="4">
        <v>23696669</v>
      </c>
      <c r="D1328" s="4" t="s">
        <v>1960</v>
      </c>
      <c r="E1328" s="4" t="s">
        <v>19</v>
      </c>
      <c r="F1328" s="4" t="s">
        <v>14</v>
      </c>
      <c r="G1328" s="4">
        <v>1</v>
      </c>
      <c r="H1328" s="5">
        <v>37.479999999999997</v>
      </c>
      <c r="J1328" s="3">
        <v>0</v>
      </c>
      <c r="K1328" s="6">
        <f t="shared" si="376"/>
        <v>0</v>
      </c>
      <c r="L1328" s="6">
        <f t="shared" si="377"/>
        <v>37.479999999999997</v>
      </c>
    </row>
    <row r="1329" spans="1:12" x14ac:dyDescent="0.2">
      <c r="A1329" s="4" t="s">
        <v>148</v>
      </c>
      <c r="B1329" s="7" t="s">
        <v>2910</v>
      </c>
      <c r="C1329" s="4">
        <v>23593706</v>
      </c>
      <c r="D1329" s="4" t="s">
        <v>2911</v>
      </c>
      <c r="E1329" s="4" t="s">
        <v>40</v>
      </c>
      <c r="F1329" s="4" t="s">
        <v>14</v>
      </c>
      <c r="G1329" s="4">
        <v>3</v>
      </c>
      <c r="H1329" s="5">
        <v>0</v>
      </c>
      <c r="I1329" s="5">
        <f t="shared" ref="I1329:I1334" si="378">H1329</f>
        <v>0</v>
      </c>
      <c r="J1329" s="3">
        <v>-4836.9750000000004</v>
      </c>
      <c r="K1329" s="6">
        <f t="shared" si="376"/>
        <v>-4836.9750000000004</v>
      </c>
      <c r="L1329" s="6">
        <f t="shared" si="377"/>
        <v>-4836.9750000000004</v>
      </c>
    </row>
    <row r="1330" spans="1:12" x14ac:dyDescent="0.2">
      <c r="A1330" s="4" t="s">
        <v>148</v>
      </c>
      <c r="B1330" s="7" t="s">
        <v>2913</v>
      </c>
      <c r="C1330" s="4">
        <v>23593706</v>
      </c>
      <c r="D1330" s="4" t="s">
        <v>2911</v>
      </c>
      <c r="E1330" s="4" t="s">
        <v>40</v>
      </c>
      <c r="F1330" s="4" t="s">
        <v>14</v>
      </c>
      <c r="G1330" s="4">
        <v>3</v>
      </c>
      <c r="H1330" s="5">
        <v>0</v>
      </c>
      <c r="I1330" s="5">
        <f t="shared" si="378"/>
        <v>0</v>
      </c>
      <c r="J1330" s="3">
        <v>-557.83100000000002</v>
      </c>
      <c r="K1330" s="6">
        <f t="shared" si="376"/>
        <v>-557.83100000000002</v>
      </c>
      <c r="L1330" s="6">
        <f t="shared" si="377"/>
        <v>-557.83100000000002</v>
      </c>
    </row>
    <row r="1331" spans="1:12" x14ac:dyDescent="0.2">
      <c r="A1331" s="4" t="s">
        <v>148</v>
      </c>
      <c r="B1331" s="7" t="s">
        <v>2914</v>
      </c>
      <c r="C1331" s="4">
        <v>23593706</v>
      </c>
      <c r="D1331" s="4" t="s">
        <v>2911</v>
      </c>
      <c r="E1331" s="4" t="s">
        <v>40</v>
      </c>
      <c r="F1331" s="4" t="s">
        <v>14</v>
      </c>
      <c r="G1331" s="4">
        <v>3</v>
      </c>
      <c r="H1331" s="5">
        <v>0</v>
      </c>
      <c r="I1331" s="5">
        <f t="shared" si="378"/>
        <v>0</v>
      </c>
      <c r="J1331" s="3">
        <v>-468.31799999999998</v>
      </c>
      <c r="K1331" s="6">
        <f t="shared" si="376"/>
        <v>-468.31799999999998</v>
      </c>
      <c r="L1331" s="6">
        <f t="shared" si="377"/>
        <v>-468.31799999999998</v>
      </c>
    </row>
    <row r="1332" spans="1:12" x14ac:dyDescent="0.2">
      <c r="A1332" s="4" t="s">
        <v>148</v>
      </c>
      <c r="B1332" s="7" t="s">
        <v>2916</v>
      </c>
      <c r="C1332" s="4">
        <v>23593706</v>
      </c>
      <c r="D1332" s="4" t="s">
        <v>2911</v>
      </c>
      <c r="E1332" s="4" t="s">
        <v>40</v>
      </c>
      <c r="F1332" s="4" t="s">
        <v>14</v>
      </c>
      <c r="G1332" s="4">
        <v>3</v>
      </c>
      <c r="H1332" s="5">
        <v>0</v>
      </c>
      <c r="I1332" s="5">
        <f t="shared" si="378"/>
        <v>0</v>
      </c>
      <c r="J1332" s="3">
        <v>-136.62299999999999</v>
      </c>
      <c r="K1332" s="6">
        <f t="shared" si="376"/>
        <v>-136.62299999999999</v>
      </c>
      <c r="L1332" s="6">
        <f t="shared" si="377"/>
        <v>-136.62299999999999</v>
      </c>
    </row>
    <row r="1333" spans="1:12" x14ac:dyDescent="0.2">
      <c r="A1333" s="4" t="s">
        <v>148</v>
      </c>
      <c r="B1333" s="7" t="s">
        <v>2912</v>
      </c>
      <c r="C1333" s="4">
        <v>23593706</v>
      </c>
      <c r="D1333" s="4" t="s">
        <v>2911</v>
      </c>
      <c r="E1333" s="4" t="s">
        <v>40</v>
      </c>
      <c r="F1333" s="4" t="s">
        <v>14</v>
      </c>
      <c r="G1333" s="4">
        <v>3</v>
      </c>
      <c r="H1333" s="5">
        <v>0</v>
      </c>
      <c r="I1333" s="5">
        <f t="shared" si="378"/>
        <v>0</v>
      </c>
      <c r="J1333" s="3">
        <v>-1632.463</v>
      </c>
      <c r="K1333" s="6">
        <f t="shared" si="376"/>
        <v>-1632.463</v>
      </c>
      <c r="L1333" s="6">
        <f t="shared" si="377"/>
        <v>-1632.463</v>
      </c>
    </row>
    <row r="1334" spans="1:12" x14ac:dyDescent="0.2">
      <c r="A1334" s="4" t="s">
        <v>148</v>
      </c>
      <c r="B1334" s="7" t="s">
        <v>2915</v>
      </c>
      <c r="C1334" s="4">
        <v>23593706</v>
      </c>
      <c r="D1334" s="4" t="s">
        <v>2911</v>
      </c>
      <c r="E1334" s="4" t="s">
        <v>40</v>
      </c>
      <c r="F1334" s="4" t="s">
        <v>14</v>
      </c>
      <c r="G1334" s="4">
        <v>3</v>
      </c>
      <c r="H1334" s="5">
        <v>0</v>
      </c>
      <c r="I1334" s="5">
        <f t="shared" si="378"/>
        <v>0</v>
      </c>
      <c r="J1334" s="3">
        <v>-3842.4490000000001</v>
      </c>
      <c r="K1334" s="6">
        <f t="shared" si="376"/>
        <v>-3842.4490000000001</v>
      </c>
      <c r="L1334" s="6">
        <f t="shared" si="377"/>
        <v>-3842.4490000000001</v>
      </c>
    </row>
    <row r="1335" spans="1:12" x14ac:dyDescent="0.2">
      <c r="A1335" s="4" t="s">
        <v>148</v>
      </c>
      <c r="B1335" s="7" t="s">
        <v>2567</v>
      </c>
      <c r="C1335" s="4">
        <v>19859028</v>
      </c>
      <c r="D1335" s="4" t="s">
        <v>2566</v>
      </c>
      <c r="E1335" s="4" t="s">
        <v>44</v>
      </c>
      <c r="F1335" s="4" t="s">
        <v>7</v>
      </c>
      <c r="G1335" s="4">
        <v>1</v>
      </c>
      <c r="H1335" s="5">
        <v>15.09</v>
      </c>
      <c r="J1335" s="3">
        <v>0</v>
      </c>
      <c r="K1335" s="6">
        <f t="shared" si="376"/>
        <v>0</v>
      </c>
      <c r="L1335" s="6">
        <f t="shared" si="377"/>
        <v>15.09</v>
      </c>
    </row>
    <row r="1336" spans="1:12" x14ac:dyDescent="0.2">
      <c r="A1336" s="4" t="s">
        <v>148</v>
      </c>
      <c r="B1336" s="7" t="s">
        <v>1356</v>
      </c>
      <c r="C1336" s="4">
        <v>14716383</v>
      </c>
      <c r="D1336" s="4" t="s">
        <v>1966</v>
      </c>
      <c r="E1336" s="4" t="s">
        <v>6</v>
      </c>
      <c r="F1336" s="4" t="s">
        <v>7</v>
      </c>
      <c r="G1336" s="4">
        <v>1</v>
      </c>
      <c r="H1336" s="5">
        <v>54.69</v>
      </c>
      <c r="J1336" s="3">
        <v>0</v>
      </c>
      <c r="K1336" s="6">
        <f t="shared" si="376"/>
        <v>0</v>
      </c>
      <c r="L1336" s="6">
        <f t="shared" si="377"/>
        <v>54.69</v>
      </c>
    </row>
    <row r="1337" spans="1:12" x14ac:dyDescent="0.2">
      <c r="A1337" s="4" t="s">
        <v>148</v>
      </c>
      <c r="B1337" s="7" t="s">
        <v>1471</v>
      </c>
      <c r="C1337" s="4">
        <v>3169034</v>
      </c>
      <c r="D1337" s="4" t="s">
        <v>2568</v>
      </c>
      <c r="E1337" s="4" t="s">
        <v>21</v>
      </c>
      <c r="F1337" s="4" t="s">
        <v>22</v>
      </c>
      <c r="G1337" s="4">
        <v>1</v>
      </c>
      <c r="H1337" s="5">
        <v>24.3</v>
      </c>
      <c r="J1337" s="3">
        <v>0</v>
      </c>
      <c r="K1337" s="6">
        <f t="shared" ref="K1337:K1376" si="379">+I1337+J1337</f>
        <v>0</v>
      </c>
      <c r="L1337" s="6">
        <f t="shared" ref="L1337:L1376" si="380">H1337+J1337</f>
        <v>24.3</v>
      </c>
    </row>
    <row r="1338" spans="1:12" x14ac:dyDescent="0.2">
      <c r="A1338" s="4" t="s">
        <v>148</v>
      </c>
      <c r="B1338" s="7" t="s">
        <v>1343</v>
      </c>
      <c r="C1338" s="4">
        <v>12989336</v>
      </c>
      <c r="D1338" s="4" t="s">
        <v>2569</v>
      </c>
      <c r="E1338" s="4" t="s">
        <v>8</v>
      </c>
      <c r="F1338" s="4" t="s">
        <v>9</v>
      </c>
      <c r="G1338" s="4">
        <v>1</v>
      </c>
      <c r="H1338" s="5">
        <v>27.62</v>
      </c>
      <c r="J1338" s="3">
        <v>0</v>
      </c>
      <c r="K1338" s="6">
        <f t="shared" si="379"/>
        <v>0</v>
      </c>
      <c r="L1338" s="6">
        <f t="shared" si="380"/>
        <v>27.62</v>
      </c>
    </row>
    <row r="1339" spans="1:12" x14ac:dyDescent="0.2">
      <c r="A1339" s="4" t="s">
        <v>148</v>
      </c>
      <c r="B1339" s="7" t="s">
        <v>2918</v>
      </c>
      <c r="C1339" s="4">
        <v>24945815</v>
      </c>
      <c r="D1339" s="4" t="s">
        <v>2917</v>
      </c>
      <c r="E1339" s="4" t="s">
        <v>19</v>
      </c>
      <c r="F1339" s="4" t="s">
        <v>14</v>
      </c>
      <c r="G1339" s="4">
        <v>2</v>
      </c>
      <c r="H1339" s="5">
        <v>4.51</v>
      </c>
      <c r="J1339" s="3">
        <v>0</v>
      </c>
      <c r="K1339" s="6">
        <f t="shared" si="379"/>
        <v>0</v>
      </c>
      <c r="L1339" s="6">
        <f t="shared" si="380"/>
        <v>4.51</v>
      </c>
    </row>
    <row r="1340" spans="1:12" x14ac:dyDescent="0.2">
      <c r="A1340" s="4" t="s">
        <v>148</v>
      </c>
      <c r="B1340" s="7" t="s">
        <v>731</v>
      </c>
      <c r="C1340" s="4">
        <v>20151128</v>
      </c>
      <c r="D1340" s="4" t="s">
        <v>2570</v>
      </c>
      <c r="E1340" s="4" t="s">
        <v>43</v>
      </c>
      <c r="F1340" s="4" t="s">
        <v>18</v>
      </c>
      <c r="G1340" s="4">
        <v>3</v>
      </c>
      <c r="H1340" s="5">
        <v>0</v>
      </c>
      <c r="I1340" s="5">
        <f>H1340</f>
        <v>0</v>
      </c>
      <c r="J1340" s="3">
        <v>-103826.984</v>
      </c>
      <c r="K1340" s="6">
        <f t="shared" si="379"/>
        <v>-103826.984</v>
      </c>
      <c r="L1340" s="6">
        <f t="shared" si="380"/>
        <v>-103826.984</v>
      </c>
    </row>
    <row r="1341" spans="1:12" x14ac:dyDescent="0.2">
      <c r="A1341" s="4" t="s">
        <v>148</v>
      </c>
      <c r="B1341" s="7" t="s">
        <v>732</v>
      </c>
      <c r="C1341" s="4">
        <v>9682289</v>
      </c>
      <c r="D1341" s="4" t="s">
        <v>1971</v>
      </c>
      <c r="E1341" s="4" t="s">
        <v>34</v>
      </c>
      <c r="F1341" s="4" t="s">
        <v>35</v>
      </c>
      <c r="G1341" s="4">
        <v>3</v>
      </c>
      <c r="H1341" s="5">
        <v>0</v>
      </c>
      <c r="I1341" s="5">
        <f>H1341</f>
        <v>0</v>
      </c>
      <c r="J1341" s="3">
        <v>-153621.79</v>
      </c>
      <c r="K1341" s="6">
        <f t="shared" si="379"/>
        <v>-153621.79</v>
      </c>
      <c r="L1341" s="6">
        <f t="shared" si="380"/>
        <v>-153621.79</v>
      </c>
    </row>
    <row r="1342" spans="1:12" x14ac:dyDescent="0.2">
      <c r="A1342" s="4" t="s">
        <v>148</v>
      </c>
      <c r="B1342" s="7" t="s">
        <v>1152</v>
      </c>
      <c r="C1342" s="4">
        <v>18200470</v>
      </c>
      <c r="D1342" s="4" t="s">
        <v>2571</v>
      </c>
      <c r="E1342" s="4" t="s">
        <v>43</v>
      </c>
      <c r="F1342" s="4" t="s">
        <v>18</v>
      </c>
      <c r="G1342" s="4">
        <v>1</v>
      </c>
      <c r="H1342" s="5">
        <v>26.32</v>
      </c>
      <c r="J1342" s="3">
        <v>0</v>
      </c>
      <c r="K1342" s="6">
        <f t="shared" si="379"/>
        <v>0</v>
      </c>
      <c r="L1342" s="6">
        <f t="shared" si="380"/>
        <v>26.32</v>
      </c>
    </row>
    <row r="1343" spans="1:12" x14ac:dyDescent="0.2">
      <c r="A1343" s="4" t="s">
        <v>148</v>
      </c>
      <c r="B1343" s="7" t="s">
        <v>1153</v>
      </c>
      <c r="C1343" s="4">
        <v>9382183</v>
      </c>
      <c r="D1343" s="4" t="s">
        <v>1972</v>
      </c>
      <c r="E1343" s="4" t="s">
        <v>21</v>
      </c>
      <c r="F1343" s="4" t="s">
        <v>22</v>
      </c>
      <c r="G1343" s="4">
        <v>1</v>
      </c>
      <c r="H1343" s="5">
        <v>6.93</v>
      </c>
      <c r="J1343" s="3">
        <v>0</v>
      </c>
      <c r="K1343" s="6">
        <f t="shared" si="379"/>
        <v>0</v>
      </c>
      <c r="L1343" s="6">
        <f t="shared" si="380"/>
        <v>6.93</v>
      </c>
    </row>
    <row r="1344" spans="1:12" x14ac:dyDescent="0.2">
      <c r="A1344" s="4" t="s">
        <v>148</v>
      </c>
      <c r="B1344" s="7" t="s">
        <v>1402</v>
      </c>
      <c r="C1344" s="4">
        <v>19742670</v>
      </c>
      <c r="D1344" s="4" t="s">
        <v>2572</v>
      </c>
      <c r="E1344" s="4" t="s">
        <v>10</v>
      </c>
      <c r="F1344" s="4" t="s">
        <v>7</v>
      </c>
      <c r="G1344" s="4">
        <v>1</v>
      </c>
      <c r="H1344" s="5">
        <v>29.31</v>
      </c>
      <c r="J1344" s="3">
        <v>0</v>
      </c>
      <c r="K1344" s="6">
        <f t="shared" si="379"/>
        <v>0</v>
      </c>
      <c r="L1344" s="6">
        <f t="shared" si="380"/>
        <v>29.31</v>
      </c>
    </row>
    <row r="1345" spans="1:12" x14ac:dyDescent="0.2">
      <c r="A1345" s="4" t="s">
        <v>148</v>
      </c>
      <c r="B1345" s="7" t="s">
        <v>2573</v>
      </c>
      <c r="C1345" s="4">
        <v>21745880</v>
      </c>
      <c r="D1345" s="4" t="s">
        <v>2574</v>
      </c>
      <c r="E1345" s="4" t="s">
        <v>11</v>
      </c>
      <c r="F1345" s="4" t="s">
        <v>12</v>
      </c>
      <c r="G1345" s="4">
        <v>1</v>
      </c>
      <c r="H1345" s="5">
        <v>56.73</v>
      </c>
      <c r="J1345" s="3">
        <v>0</v>
      </c>
      <c r="K1345" s="6">
        <f t="shared" si="379"/>
        <v>0</v>
      </c>
      <c r="L1345" s="6">
        <f t="shared" si="380"/>
        <v>56.73</v>
      </c>
    </row>
    <row r="1346" spans="1:12" x14ac:dyDescent="0.2">
      <c r="A1346" s="4" t="s">
        <v>148</v>
      </c>
      <c r="B1346" s="7" t="s">
        <v>1154</v>
      </c>
      <c r="C1346" s="4">
        <v>9992779</v>
      </c>
      <c r="D1346" s="4" t="s">
        <v>2575</v>
      </c>
      <c r="E1346" s="4" t="s">
        <v>11</v>
      </c>
      <c r="F1346" s="4" t="s">
        <v>12</v>
      </c>
      <c r="G1346" s="4">
        <v>1</v>
      </c>
      <c r="H1346" s="5">
        <v>74.5</v>
      </c>
      <c r="J1346" s="3">
        <v>0</v>
      </c>
      <c r="K1346" s="6">
        <f t="shared" si="379"/>
        <v>0</v>
      </c>
      <c r="L1346" s="6">
        <f t="shared" si="380"/>
        <v>74.5</v>
      </c>
    </row>
    <row r="1347" spans="1:12" x14ac:dyDescent="0.2">
      <c r="A1347" s="4" t="s">
        <v>148</v>
      </c>
      <c r="B1347" s="7" t="s">
        <v>1003</v>
      </c>
      <c r="C1347" s="4">
        <v>20718668</v>
      </c>
      <c r="D1347" s="4" t="s">
        <v>2576</v>
      </c>
      <c r="E1347" s="4" t="s">
        <v>10</v>
      </c>
      <c r="F1347" s="4" t="s">
        <v>7</v>
      </c>
      <c r="G1347" s="4">
        <v>1</v>
      </c>
      <c r="H1347" s="5">
        <v>89.28</v>
      </c>
      <c r="J1347" s="3">
        <v>0</v>
      </c>
      <c r="K1347" s="6">
        <f t="shared" si="379"/>
        <v>0</v>
      </c>
      <c r="L1347" s="6">
        <f t="shared" si="380"/>
        <v>89.28</v>
      </c>
    </row>
    <row r="1348" spans="1:12" x14ac:dyDescent="0.2">
      <c r="A1348" s="4" t="s">
        <v>148</v>
      </c>
      <c r="B1348" s="7" t="s">
        <v>733</v>
      </c>
      <c r="C1348" s="4">
        <v>3977043</v>
      </c>
      <c r="D1348" s="4" t="s">
        <v>2577</v>
      </c>
      <c r="E1348" s="4" t="s">
        <v>40</v>
      </c>
      <c r="F1348" s="4" t="s">
        <v>14</v>
      </c>
      <c r="G1348" s="4">
        <v>2</v>
      </c>
      <c r="H1348" s="5">
        <v>199.89</v>
      </c>
      <c r="J1348" s="3">
        <v>0</v>
      </c>
      <c r="K1348" s="6">
        <f t="shared" si="379"/>
        <v>0</v>
      </c>
      <c r="L1348" s="6">
        <f t="shared" si="380"/>
        <v>199.89</v>
      </c>
    </row>
    <row r="1349" spans="1:12" x14ac:dyDescent="0.2">
      <c r="A1349" s="4" t="s">
        <v>148</v>
      </c>
      <c r="B1349" s="7" t="s">
        <v>1486</v>
      </c>
      <c r="C1349" s="4">
        <v>6329498</v>
      </c>
      <c r="D1349" s="4" t="s">
        <v>2578</v>
      </c>
      <c r="E1349" s="4" t="s">
        <v>44</v>
      </c>
      <c r="F1349" s="4" t="s">
        <v>7</v>
      </c>
      <c r="G1349" s="4">
        <v>1</v>
      </c>
      <c r="H1349" s="5">
        <v>48.97</v>
      </c>
      <c r="J1349" s="3">
        <v>0</v>
      </c>
      <c r="K1349" s="6">
        <f t="shared" si="379"/>
        <v>0</v>
      </c>
      <c r="L1349" s="6">
        <f t="shared" si="380"/>
        <v>48.97</v>
      </c>
    </row>
    <row r="1350" spans="1:12" x14ac:dyDescent="0.2">
      <c r="A1350" s="4" t="s">
        <v>148</v>
      </c>
      <c r="B1350" s="7" t="s">
        <v>2919</v>
      </c>
      <c r="C1350" s="4">
        <v>7561807</v>
      </c>
      <c r="D1350" s="4" t="s">
        <v>1984</v>
      </c>
      <c r="E1350" s="4" t="s">
        <v>31</v>
      </c>
      <c r="F1350" s="4" t="s">
        <v>22</v>
      </c>
      <c r="G1350" s="4">
        <v>1</v>
      </c>
      <c r="H1350" s="5">
        <v>1684.5</v>
      </c>
      <c r="J1350" s="3">
        <v>0</v>
      </c>
      <c r="K1350" s="6">
        <f t="shared" si="379"/>
        <v>0</v>
      </c>
      <c r="L1350" s="6">
        <f t="shared" si="380"/>
        <v>1684.5</v>
      </c>
    </row>
    <row r="1351" spans="1:12" x14ac:dyDescent="0.2">
      <c r="A1351" s="4" t="s">
        <v>148</v>
      </c>
      <c r="B1351" s="7" t="s">
        <v>2920</v>
      </c>
      <c r="C1351" s="4">
        <v>23511867</v>
      </c>
      <c r="D1351" s="4" t="s">
        <v>2847</v>
      </c>
      <c r="E1351" s="4" t="s">
        <v>75</v>
      </c>
      <c r="F1351" s="4" t="s">
        <v>35</v>
      </c>
      <c r="G1351" s="4">
        <v>2</v>
      </c>
      <c r="H1351" s="5">
        <v>44.77</v>
      </c>
      <c r="J1351" s="3">
        <v>0</v>
      </c>
      <c r="K1351" s="6">
        <f t="shared" si="379"/>
        <v>0</v>
      </c>
      <c r="L1351" s="6">
        <f t="shared" si="380"/>
        <v>44.77</v>
      </c>
    </row>
    <row r="1352" spans="1:12" x14ac:dyDescent="0.2">
      <c r="A1352" s="4" t="s">
        <v>148</v>
      </c>
      <c r="B1352" s="7" t="s">
        <v>2921</v>
      </c>
      <c r="C1352" s="4">
        <v>23511867</v>
      </c>
      <c r="D1352" s="4" t="s">
        <v>2847</v>
      </c>
      <c r="E1352" s="4" t="s">
        <v>75</v>
      </c>
      <c r="F1352" s="4" t="s">
        <v>35</v>
      </c>
      <c r="G1352" s="4">
        <v>2</v>
      </c>
      <c r="H1352" s="5">
        <v>44.77</v>
      </c>
      <c r="J1352" s="3">
        <v>0</v>
      </c>
      <c r="K1352" s="6">
        <f t="shared" si="379"/>
        <v>0</v>
      </c>
      <c r="L1352" s="6">
        <f t="shared" si="380"/>
        <v>44.77</v>
      </c>
    </row>
    <row r="1353" spans="1:12" x14ac:dyDescent="0.2">
      <c r="A1353" s="4" t="s">
        <v>148</v>
      </c>
      <c r="B1353" s="7" t="s">
        <v>1498</v>
      </c>
      <c r="C1353" s="4">
        <v>9354032</v>
      </c>
      <c r="D1353" s="4" t="s">
        <v>2579</v>
      </c>
      <c r="E1353" s="4" t="s">
        <v>6</v>
      </c>
      <c r="F1353" s="4" t="s">
        <v>7</v>
      </c>
      <c r="G1353" s="4">
        <v>1</v>
      </c>
      <c r="H1353" s="5">
        <v>23.12</v>
      </c>
      <c r="J1353" s="3">
        <v>0</v>
      </c>
      <c r="K1353" s="6">
        <f t="shared" si="379"/>
        <v>0</v>
      </c>
      <c r="L1353" s="6">
        <f t="shared" si="380"/>
        <v>23.12</v>
      </c>
    </row>
    <row r="1354" spans="1:12" x14ac:dyDescent="0.2">
      <c r="A1354" s="4" t="s">
        <v>148</v>
      </c>
      <c r="B1354" s="7" t="s">
        <v>734</v>
      </c>
      <c r="C1354" s="4">
        <v>18718116</v>
      </c>
      <c r="D1354" s="4" t="s">
        <v>1987</v>
      </c>
      <c r="E1354" s="4" t="s">
        <v>10</v>
      </c>
      <c r="F1354" s="4" t="s">
        <v>7</v>
      </c>
      <c r="G1354" s="4">
        <v>1</v>
      </c>
      <c r="H1354" s="5">
        <v>2736.51</v>
      </c>
      <c r="J1354" s="3">
        <v>0</v>
      </c>
      <c r="K1354" s="6">
        <f t="shared" si="379"/>
        <v>0</v>
      </c>
      <c r="L1354" s="6">
        <f t="shared" si="380"/>
        <v>2736.51</v>
      </c>
    </row>
    <row r="1355" spans="1:12" x14ac:dyDescent="0.2">
      <c r="A1355" s="4" t="s">
        <v>148</v>
      </c>
      <c r="B1355" s="7" t="s">
        <v>1004</v>
      </c>
      <c r="C1355" s="4">
        <v>19554522</v>
      </c>
      <c r="D1355" s="4" t="s">
        <v>2580</v>
      </c>
      <c r="E1355" s="4" t="s">
        <v>19</v>
      </c>
      <c r="F1355" s="4" t="s">
        <v>14</v>
      </c>
      <c r="G1355" s="4">
        <v>2</v>
      </c>
      <c r="H1355" s="5">
        <v>89.51</v>
      </c>
      <c r="J1355" s="3">
        <v>0</v>
      </c>
      <c r="K1355" s="6">
        <f t="shared" si="379"/>
        <v>0</v>
      </c>
      <c r="L1355" s="6">
        <f t="shared" si="380"/>
        <v>89.51</v>
      </c>
    </row>
    <row r="1356" spans="1:12" x14ac:dyDescent="0.2">
      <c r="A1356" s="4" t="s">
        <v>148</v>
      </c>
      <c r="B1356" s="7" t="s">
        <v>1155</v>
      </c>
      <c r="C1356" s="4">
        <v>16855604</v>
      </c>
      <c r="D1356" s="4" t="s">
        <v>2581</v>
      </c>
      <c r="E1356" s="4" t="s">
        <v>11</v>
      </c>
      <c r="F1356" s="4" t="s">
        <v>12</v>
      </c>
      <c r="G1356" s="4">
        <v>2</v>
      </c>
      <c r="H1356" s="5">
        <v>76.150000000000006</v>
      </c>
      <c r="J1356" s="3">
        <v>0</v>
      </c>
      <c r="K1356" s="6">
        <f t="shared" si="379"/>
        <v>0</v>
      </c>
      <c r="L1356" s="6">
        <f t="shared" si="380"/>
        <v>76.150000000000006</v>
      </c>
    </row>
    <row r="1357" spans="1:12" x14ac:dyDescent="0.2">
      <c r="A1357" s="4" t="s">
        <v>148</v>
      </c>
      <c r="B1357" s="7" t="s">
        <v>2582</v>
      </c>
      <c r="C1357" s="4">
        <v>21556350</v>
      </c>
      <c r="D1357" s="4" t="s">
        <v>2583</v>
      </c>
      <c r="E1357" s="4" t="s">
        <v>39</v>
      </c>
      <c r="F1357" s="4" t="s">
        <v>14</v>
      </c>
      <c r="G1357" s="4">
        <v>1</v>
      </c>
      <c r="H1357" s="5">
        <v>64.81</v>
      </c>
      <c r="J1357" s="3">
        <v>0</v>
      </c>
      <c r="K1357" s="6">
        <f t="shared" si="379"/>
        <v>0</v>
      </c>
      <c r="L1357" s="6">
        <f t="shared" si="380"/>
        <v>64.81</v>
      </c>
    </row>
    <row r="1358" spans="1:12" x14ac:dyDescent="0.2">
      <c r="A1358" s="4" t="s">
        <v>148</v>
      </c>
      <c r="B1358" s="7" t="s">
        <v>2584</v>
      </c>
      <c r="C1358" s="4">
        <v>3448170</v>
      </c>
      <c r="D1358" s="4" t="s">
        <v>1988</v>
      </c>
      <c r="E1358" s="4" t="s">
        <v>39</v>
      </c>
      <c r="F1358" s="4" t="s">
        <v>14</v>
      </c>
      <c r="G1358" s="4">
        <v>1</v>
      </c>
      <c r="H1358" s="5">
        <v>25.42</v>
      </c>
      <c r="J1358" s="3">
        <v>0</v>
      </c>
      <c r="K1358" s="6">
        <f t="shared" si="379"/>
        <v>0</v>
      </c>
      <c r="L1358" s="6">
        <f t="shared" si="380"/>
        <v>25.42</v>
      </c>
    </row>
    <row r="1359" spans="1:12" x14ac:dyDescent="0.2">
      <c r="A1359" s="4" t="s">
        <v>148</v>
      </c>
      <c r="B1359" s="7" t="s">
        <v>1346</v>
      </c>
      <c r="C1359" s="4">
        <v>13977814</v>
      </c>
      <c r="D1359" s="4" t="s">
        <v>2585</v>
      </c>
      <c r="E1359" s="4" t="s">
        <v>42</v>
      </c>
      <c r="F1359" s="4" t="s">
        <v>7</v>
      </c>
      <c r="G1359" s="4">
        <v>1</v>
      </c>
      <c r="H1359" s="5">
        <v>25.95</v>
      </c>
      <c r="J1359" s="3">
        <v>0</v>
      </c>
      <c r="K1359" s="6">
        <f t="shared" si="379"/>
        <v>0</v>
      </c>
      <c r="L1359" s="6">
        <f t="shared" si="380"/>
        <v>25.95</v>
      </c>
    </row>
    <row r="1360" spans="1:12" x14ac:dyDescent="0.2">
      <c r="A1360" s="4" t="s">
        <v>148</v>
      </c>
      <c r="B1360" s="7" t="s">
        <v>2587</v>
      </c>
      <c r="C1360" s="4">
        <v>16108001</v>
      </c>
      <c r="D1360" s="4" t="s">
        <v>2586</v>
      </c>
      <c r="E1360" s="4" t="s">
        <v>37</v>
      </c>
      <c r="F1360" s="4" t="s">
        <v>9</v>
      </c>
      <c r="G1360" s="4">
        <v>1</v>
      </c>
      <c r="H1360" s="5">
        <v>28.85</v>
      </c>
      <c r="J1360" s="3">
        <v>0</v>
      </c>
      <c r="K1360" s="6">
        <f t="shared" si="379"/>
        <v>0</v>
      </c>
      <c r="L1360" s="6">
        <f t="shared" si="380"/>
        <v>28.85</v>
      </c>
    </row>
    <row r="1361" spans="1:12" x14ac:dyDescent="0.2">
      <c r="A1361" s="4" t="s">
        <v>148</v>
      </c>
      <c r="B1361" s="7" t="s">
        <v>735</v>
      </c>
      <c r="C1361" s="4">
        <v>20351934</v>
      </c>
      <c r="D1361" s="4" t="s">
        <v>1989</v>
      </c>
      <c r="E1361" s="4" t="s">
        <v>37</v>
      </c>
      <c r="F1361" s="4" t="s">
        <v>9</v>
      </c>
      <c r="G1361" s="4">
        <v>2</v>
      </c>
      <c r="H1361" s="5">
        <v>-2482.41</v>
      </c>
      <c r="J1361" s="3">
        <v>0</v>
      </c>
      <c r="K1361" s="6">
        <f t="shared" si="379"/>
        <v>0</v>
      </c>
      <c r="L1361" s="6">
        <f t="shared" si="380"/>
        <v>-2482.41</v>
      </c>
    </row>
    <row r="1362" spans="1:12" x14ac:dyDescent="0.2">
      <c r="A1362" s="4" t="s">
        <v>148</v>
      </c>
      <c r="B1362" s="7" t="s">
        <v>2588</v>
      </c>
      <c r="C1362" s="4">
        <v>20351934</v>
      </c>
      <c r="D1362" s="4" t="s">
        <v>1989</v>
      </c>
      <c r="E1362" s="4" t="s">
        <v>37</v>
      </c>
      <c r="F1362" s="4" t="s">
        <v>9</v>
      </c>
      <c r="G1362" s="4">
        <v>2</v>
      </c>
      <c r="H1362" s="5">
        <v>33.43</v>
      </c>
      <c r="J1362" s="3">
        <v>0</v>
      </c>
      <c r="K1362" s="6">
        <f t="shared" si="379"/>
        <v>0</v>
      </c>
      <c r="L1362" s="6">
        <f t="shared" si="380"/>
        <v>33.43</v>
      </c>
    </row>
    <row r="1363" spans="1:12" x14ac:dyDescent="0.2">
      <c r="A1363" s="4" t="s">
        <v>148</v>
      </c>
      <c r="B1363" s="7" t="s">
        <v>1156</v>
      </c>
      <c r="C1363" s="4">
        <v>26896971</v>
      </c>
      <c r="D1363" s="4" t="s">
        <v>2589</v>
      </c>
      <c r="E1363" s="4" t="s">
        <v>30</v>
      </c>
      <c r="F1363" s="4" t="s">
        <v>18</v>
      </c>
      <c r="G1363" s="4">
        <v>1</v>
      </c>
      <c r="H1363" s="5">
        <v>50531.98</v>
      </c>
      <c r="J1363" s="3">
        <v>0</v>
      </c>
      <c r="K1363" s="6">
        <f t="shared" si="379"/>
        <v>0</v>
      </c>
      <c r="L1363" s="6">
        <f t="shared" si="380"/>
        <v>50531.98</v>
      </c>
    </row>
    <row r="1364" spans="1:12" x14ac:dyDescent="0.2">
      <c r="A1364" s="4" t="s">
        <v>148</v>
      </c>
      <c r="B1364" s="7" t="s">
        <v>736</v>
      </c>
      <c r="C1364" s="4">
        <v>19303614</v>
      </c>
      <c r="D1364" s="4" t="s">
        <v>2590</v>
      </c>
      <c r="E1364" s="4" t="s">
        <v>44</v>
      </c>
      <c r="F1364" s="4" t="s">
        <v>7</v>
      </c>
      <c r="G1364" s="4">
        <v>1</v>
      </c>
      <c r="H1364" s="5">
        <v>-864.17</v>
      </c>
      <c r="J1364" s="3">
        <v>0</v>
      </c>
      <c r="K1364" s="6">
        <f t="shared" si="379"/>
        <v>0</v>
      </c>
      <c r="L1364" s="6">
        <f t="shared" si="380"/>
        <v>-864.17</v>
      </c>
    </row>
    <row r="1365" spans="1:12" x14ac:dyDescent="0.2">
      <c r="A1365" s="4" t="s">
        <v>148</v>
      </c>
      <c r="B1365" s="7" t="s">
        <v>906</v>
      </c>
      <c r="C1365" s="4">
        <v>20328291</v>
      </c>
      <c r="D1365" s="4" t="s">
        <v>1992</v>
      </c>
      <c r="E1365" s="4" t="s">
        <v>28</v>
      </c>
      <c r="F1365" s="4" t="s">
        <v>16</v>
      </c>
      <c r="G1365" s="4">
        <v>2</v>
      </c>
      <c r="H1365" s="5">
        <v>-197.74</v>
      </c>
      <c r="J1365" s="3">
        <v>0</v>
      </c>
      <c r="K1365" s="6">
        <f t="shared" si="379"/>
        <v>0</v>
      </c>
      <c r="L1365" s="6">
        <f t="shared" si="380"/>
        <v>-197.74</v>
      </c>
    </row>
    <row r="1366" spans="1:12" x14ac:dyDescent="0.2">
      <c r="A1366" s="4" t="s">
        <v>148</v>
      </c>
      <c r="B1366" s="7" t="s">
        <v>1157</v>
      </c>
      <c r="C1366" s="4">
        <v>19349499</v>
      </c>
      <c r="D1366" s="4" t="s">
        <v>2591</v>
      </c>
      <c r="E1366" s="4" t="s">
        <v>25</v>
      </c>
      <c r="F1366" s="4" t="s">
        <v>12</v>
      </c>
      <c r="G1366" s="4">
        <v>1</v>
      </c>
      <c r="H1366" s="5">
        <v>32.78</v>
      </c>
      <c r="J1366" s="3">
        <v>0</v>
      </c>
      <c r="K1366" s="6">
        <f t="shared" si="379"/>
        <v>0</v>
      </c>
      <c r="L1366" s="6">
        <f t="shared" si="380"/>
        <v>32.78</v>
      </c>
    </row>
    <row r="1367" spans="1:12" x14ac:dyDescent="0.2">
      <c r="A1367" s="4" t="s">
        <v>148</v>
      </c>
      <c r="B1367" s="7" t="s">
        <v>1005</v>
      </c>
      <c r="C1367" s="4">
        <v>15751957</v>
      </c>
      <c r="D1367" s="4" t="s">
        <v>2592</v>
      </c>
      <c r="E1367" s="4" t="s">
        <v>31</v>
      </c>
      <c r="F1367" s="4" t="s">
        <v>22</v>
      </c>
      <c r="G1367" s="4">
        <v>1</v>
      </c>
      <c r="H1367" s="5">
        <v>83.33</v>
      </c>
      <c r="J1367" s="3">
        <v>0</v>
      </c>
      <c r="K1367" s="6">
        <f t="shared" si="379"/>
        <v>0</v>
      </c>
      <c r="L1367" s="6">
        <f t="shared" si="380"/>
        <v>83.33</v>
      </c>
    </row>
    <row r="1368" spans="1:12" x14ac:dyDescent="0.2">
      <c r="A1368" s="4" t="s">
        <v>148</v>
      </c>
      <c r="B1368" s="7" t="s">
        <v>2922</v>
      </c>
      <c r="C1368" s="4">
        <v>13022092</v>
      </c>
      <c r="D1368" s="4" t="s">
        <v>2848</v>
      </c>
      <c r="E1368" s="4" t="s">
        <v>11</v>
      </c>
      <c r="F1368" s="4" t="s">
        <v>12</v>
      </c>
      <c r="G1368" s="4">
        <v>1</v>
      </c>
      <c r="H1368" s="5">
        <v>26.86</v>
      </c>
      <c r="J1368" s="3">
        <v>0</v>
      </c>
      <c r="K1368" s="6">
        <f t="shared" si="379"/>
        <v>0</v>
      </c>
      <c r="L1368" s="6">
        <f t="shared" si="380"/>
        <v>26.86</v>
      </c>
    </row>
    <row r="1369" spans="1:12" x14ac:dyDescent="0.2">
      <c r="A1369" s="4" t="s">
        <v>148</v>
      </c>
      <c r="B1369" s="7" t="s">
        <v>1360</v>
      </c>
      <c r="C1369" s="4">
        <v>14960475</v>
      </c>
      <c r="D1369" s="4" t="s">
        <v>2593</v>
      </c>
      <c r="E1369" s="4" t="s">
        <v>27</v>
      </c>
      <c r="F1369" s="4" t="s">
        <v>9</v>
      </c>
      <c r="G1369" s="4">
        <v>1</v>
      </c>
      <c r="H1369" s="5">
        <v>22.67</v>
      </c>
      <c r="J1369" s="3">
        <v>0</v>
      </c>
      <c r="K1369" s="6">
        <f t="shared" si="379"/>
        <v>0</v>
      </c>
      <c r="L1369" s="6">
        <f t="shared" si="380"/>
        <v>22.67</v>
      </c>
    </row>
    <row r="1370" spans="1:12" x14ac:dyDescent="0.2">
      <c r="A1370" s="4" t="s">
        <v>148</v>
      </c>
      <c r="B1370" s="7" t="s">
        <v>1006</v>
      </c>
      <c r="C1370" s="4">
        <v>15264828</v>
      </c>
      <c r="D1370" s="4" t="s">
        <v>2594</v>
      </c>
      <c r="E1370" s="4" t="s">
        <v>23</v>
      </c>
      <c r="F1370" s="4" t="s">
        <v>9</v>
      </c>
      <c r="G1370" s="4">
        <v>1</v>
      </c>
      <c r="H1370" s="5">
        <v>81.81</v>
      </c>
      <c r="J1370" s="3">
        <v>0</v>
      </c>
      <c r="K1370" s="6">
        <f t="shared" si="379"/>
        <v>0</v>
      </c>
      <c r="L1370" s="6">
        <f t="shared" si="380"/>
        <v>81.81</v>
      </c>
    </row>
    <row r="1371" spans="1:12" x14ac:dyDescent="0.2">
      <c r="A1371" s="4" t="s">
        <v>148</v>
      </c>
      <c r="B1371" s="7" t="s">
        <v>2596</v>
      </c>
      <c r="C1371" s="4">
        <v>18152062</v>
      </c>
      <c r="D1371" s="4" t="s">
        <v>2595</v>
      </c>
      <c r="E1371" s="4" t="s">
        <v>37</v>
      </c>
      <c r="F1371" s="4" t="s">
        <v>9</v>
      </c>
      <c r="G1371" s="4">
        <v>1</v>
      </c>
      <c r="H1371" s="5">
        <v>43.24</v>
      </c>
      <c r="J1371" s="3">
        <v>0</v>
      </c>
      <c r="K1371" s="6">
        <f t="shared" si="379"/>
        <v>0</v>
      </c>
      <c r="L1371" s="6">
        <f t="shared" si="380"/>
        <v>43.24</v>
      </c>
    </row>
    <row r="1372" spans="1:12" x14ac:dyDescent="0.2">
      <c r="A1372" s="4" t="s">
        <v>148</v>
      </c>
      <c r="B1372" s="7" t="s">
        <v>1158</v>
      </c>
      <c r="C1372" s="4">
        <v>24910675</v>
      </c>
      <c r="D1372" s="4" t="s">
        <v>2597</v>
      </c>
      <c r="E1372" s="4" t="s">
        <v>41</v>
      </c>
      <c r="F1372" s="4" t="s">
        <v>35</v>
      </c>
      <c r="G1372" s="4">
        <v>1</v>
      </c>
      <c r="H1372" s="5">
        <v>22.77</v>
      </c>
      <c r="J1372" s="3">
        <v>0</v>
      </c>
      <c r="K1372" s="6">
        <f t="shared" si="379"/>
        <v>0</v>
      </c>
      <c r="L1372" s="6">
        <f t="shared" si="380"/>
        <v>22.77</v>
      </c>
    </row>
    <row r="1373" spans="1:12" x14ac:dyDescent="0.2">
      <c r="A1373" s="4" t="s">
        <v>148</v>
      </c>
      <c r="B1373" s="7" t="s">
        <v>2598</v>
      </c>
      <c r="C1373" s="4">
        <v>4520170</v>
      </c>
      <c r="D1373" s="4" t="s">
        <v>2003</v>
      </c>
      <c r="E1373" s="4" t="s">
        <v>24</v>
      </c>
      <c r="F1373" s="4" t="s">
        <v>9</v>
      </c>
      <c r="G1373" s="4">
        <v>1</v>
      </c>
      <c r="H1373" s="5">
        <v>54.75</v>
      </c>
      <c r="J1373" s="3">
        <v>0</v>
      </c>
      <c r="K1373" s="6">
        <f t="shared" si="379"/>
        <v>0</v>
      </c>
      <c r="L1373" s="6">
        <f t="shared" si="380"/>
        <v>54.75</v>
      </c>
    </row>
    <row r="1374" spans="1:12" x14ac:dyDescent="0.2">
      <c r="A1374" s="4" t="s">
        <v>148</v>
      </c>
      <c r="B1374" s="7" t="s">
        <v>737</v>
      </c>
      <c r="C1374" s="4">
        <v>20135312</v>
      </c>
      <c r="D1374" s="4" t="s">
        <v>2006</v>
      </c>
      <c r="E1374" s="4" t="s">
        <v>33</v>
      </c>
      <c r="F1374" s="4" t="s">
        <v>12</v>
      </c>
      <c r="G1374" s="4">
        <v>3</v>
      </c>
      <c r="H1374" s="5">
        <v>0</v>
      </c>
      <c r="I1374" s="5">
        <f>H1374</f>
        <v>0</v>
      </c>
      <c r="J1374" s="3">
        <v>-149060.90400000001</v>
      </c>
      <c r="K1374" s="6">
        <f t="shared" si="379"/>
        <v>-149060.90400000001</v>
      </c>
      <c r="L1374" s="6">
        <f t="shared" si="380"/>
        <v>-149060.90400000001</v>
      </c>
    </row>
    <row r="1375" spans="1:12" x14ac:dyDescent="0.2">
      <c r="A1375" s="4" t="s">
        <v>148</v>
      </c>
      <c r="B1375" s="7" t="s">
        <v>2599</v>
      </c>
      <c r="C1375" s="4">
        <v>20748816</v>
      </c>
      <c r="D1375" s="4" t="s">
        <v>2600</v>
      </c>
      <c r="E1375" s="4" t="s">
        <v>6</v>
      </c>
      <c r="F1375" s="4" t="s">
        <v>7</v>
      </c>
      <c r="G1375" s="4">
        <v>1</v>
      </c>
      <c r="H1375" s="5">
        <v>56.73</v>
      </c>
      <c r="J1375" s="3">
        <v>0</v>
      </c>
      <c r="K1375" s="6">
        <f t="shared" si="379"/>
        <v>0</v>
      </c>
      <c r="L1375" s="6">
        <f t="shared" si="380"/>
        <v>56.73</v>
      </c>
    </row>
    <row r="1376" spans="1:12" x14ac:dyDescent="0.2">
      <c r="A1376" s="4" t="s">
        <v>148</v>
      </c>
      <c r="B1376" s="7" t="s">
        <v>1437</v>
      </c>
      <c r="C1376" s="4">
        <v>23692568</v>
      </c>
      <c r="D1376" s="4" t="s">
        <v>2601</v>
      </c>
      <c r="E1376" s="4" t="s">
        <v>6</v>
      </c>
      <c r="F1376" s="4" t="s">
        <v>7</v>
      </c>
      <c r="G1376" s="4">
        <v>2</v>
      </c>
      <c r="H1376" s="5">
        <v>25.95</v>
      </c>
      <c r="J1376" s="3">
        <v>0</v>
      </c>
      <c r="K1376" s="6">
        <f t="shared" si="379"/>
        <v>0</v>
      </c>
      <c r="L1376" s="6">
        <f t="shared" si="380"/>
        <v>25.95</v>
      </c>
    </row>
    <row r="1377" spans="1:12" x14ac:dyDescent="0.2">
      <c r="A1377" s="4" t="s">
        <v>148</v>
      </c>
      <c r="B1377" s="7" t="s">
        <v>2602</v>
      </c>
      <c r="C1377" s="4">
        <v>9208183</v>
      </c>
      <c r="D1377" s="4" t="s">
        <v>2603</v>
      </c>
      <c r="E1377" s="4" t="s">
        <v>37</v>
      </c>
      <c r="F1377" s="4" t="s">
        <v>9</v>
      </c>
      <c r="G1377" s="4">
        <v>1</v>
      </c>
      <c r="H1377" s="5">
        <v>56.73</v>
      </c>
      <c r="J1377" s="3">
        <v>0</v>
      </c>
      <c r="K1377" s="6">
        <f t="shared" ref="K1377:K1382" si="381">+I1377+J1377</f>
        <v>0</v>
      </c>
      <c r="L1377" s="6">
        <f t="shared" ref="L1377:L1382" si="382">H1377+J1377</f>
        <v>56.73</v>
      </c>
    </row>
    <row r="1378" spans="1:12" x14ac:dyDescent="0.2">
      <c r="A1378" s="4" t="s">
        <v>148</v>
      </c>
      <c r="B1378" s="7" t="s">
        <v>2974</v>
      </c>
      <c r="C1378" s="4">
        <v>25903517</v>
      </c>
      <c r="D1378" s="4" t="s">
        <v>2973</v>
      </c>
      <c r="E1378" s="4" t="s">
        <v>24</v>
      </c>
      <c r="F1378" s="4" t="s">
        <v>9</v>
      </c>
      <c r="G1378" s="4">
        <v>1</v>
      </c>
      <c r="H1378" s="5">
        <v>12.31</v>
      </c>
      <c r="J1378" s="3">
        <v>0</v>
      </c>
      <c r="K1378" s="6">
        <f t="shared" si="381"/>
        <v>0</v>
      </c>
      <c r="L1378" s="6">
        <f t="shared" si="382"/>
        <v>12.31</v>
      </c>
    </row>
    <row r="1379" spans="1:12" x14ac:dyDescent="0.2">
      <c r="A1379" s="4" t="s">
        <v>148</v>
      </c>
      <c r="B1379" s="7" t="s">
        <v>1159</v>
      </c>
      <c r="C1379" s="4">
        <v>16024810</v>
      </c>
      <c r="D1379" s="4" t="s">
        <v>2604</v>
      </c>
      <c r="E1379" s="4" t="s">
        <v>20</v>
      </c>
      <c r="F1379" s="4" t="s">
        <v>18</v>
      </c>
      <c r="G1379" s="4">
        <v>1</v>
      </c>
      <c r="H1379" s="5">
        <v>5.93</v>
      </c>
      <c r="J1379" s="3">
        <v>0</v>
      </c>
      <c r="K1379" s="6">
        <f t="shared" si="381"/>
        <v>0</v>
      </c>
      <c r="L1379" s="6">
        <f t="shared" si="382"/>
        <v>5.93</v>
      </c>
    </row>
    <row r="1380" spans="1:12" x14ac:dyDescent="0.2">
      <c r="A1380" s="4" t="s">
        <v>148</v>
      </c>
      <c r="B1380" s="7" t="s">
        <v>1007</v>
      </c>
      <c r="C1380" s="4">
        <v>19858224</v>
      </c>
      <c r="D1380" s="4" t="s">
        <v>2015</v>
      </c>
      <c r="E1380" s="4" t="s">
        <v>41</v>
      </c>
      <c r="F1380" s="4" t="s">
        <v>35</v>
      </c>
      <c r="G1380" s="4">
        <v>1</v>
      </c>
      <c r="H1380" s="5">
        <v>40.549999999999997</v>
      </c>
      <c r="J1380" s="3">
        <v>0</v>
      </c>
      <c r="K1380" s="6">
        <f t="shared" si="381"/>
        <v>0</v>
      </c>
      <c r="L1380" s="6">
        <f t="shared" si="382"/>
        <v>40.549999999999997</v>
      </c>
    </row>
    <row r="1381" spans="1:12" x14ac:dyDescent="0.2">
      <c r="A1381" s="4" t="s">
        <v>148</v>
      </c>
      <c r="B1381" s="7" t="s">
        <v>1404</v>
      </c>
      <c r="C1381" s="4">
        <v>19858224</v>
      </c>
      <c r="D1381" s="4" t="s">
        <v>2015</v>
      </c>
      <c r="E1381" s="4" t="s">
        <v>41</v>
      </c>
      <c r="F1381" s="4" t="s">
        <v>35</v>
      </c>
      <c r="G1381" s="4">
        <v>1</v>
      </c>
      <c r="H1381" s="5">
        <v>12.15</v>
      </c>
      <c r="J1381" s="3">
        <v>0</v>
      </c>
      <c r="K1381" s="6">
        <f t="shared" si="381"/>
        <v>0</v>
      </c>
      <c r="L1381" s="6">
        <f t="shared" si="382"/>
        <v>12.15</v>
      </c>
    </row>
    <row r="1382" spans="1:12" x14ac:dyDescent="0.2">
      <c r="A1382" s="4" t="s">
        <v>148</v>
      </c>
      <c r="B1382" s="7" t="s">
        <v>1160</v>
      </c>
      <c r="C1382" s="4">
        <v>14116332</v>
      </c>
      <c r="D1382" s="4" t="s">
        <v>2923</v>
      </c>
      <c r="E1382" s="4" t="s">
        <v>6</v>
      </c>
      <c r="F1382" s="4" t="s">
        <v>7</v>
      </c>
      <c r="G1382" s="4">
        <v>1</v>
      </c>
      <c r="H1382" s="5">
        <v>36.36</v>
      </c>
      <c r="J1382" s="3">
        <v>0</v>
      </c>
      <c r="K1382" s="6">
        <f t="shared" si="381"/>
        <v>0</v>
      </c>
      <c r="L1382" s="6">
        <f t="shared" si="382"/>
        <v>36.36</v>
      </c>
    </row>
    <row r="1383" spans="1:12" x14ac:dyDescent="0.2">
      <c r="A1383" s="4" t="s">
        <v>148</v>
      </c>
      <c r="B1383" s="7" t="s">
        <v>1161</v>
      </c>
      <c r="C1383" s="4">
        <v>3812533</v>
      </c>
      <c r="D1383" s="4" t="s">
        <v>2605</v>
      </c>
      <c r="E1383" s="4" t="s">
        <v>15</v>
      </c>
      <c r="F1383" s="4" t="s">
        <v>16</v>
      </c>
      <c r="G1383" s="4">
        <v>1</v>
      </c>
      <c r="H1383" s="5">
        <v>55.08</v>
      </c>
      <c r="J1383" s="3">
        <v>0</v>
      </c>
      <c r="K1383" s="6">
        <f>+I1383+J1383</f>
        <v>0</v>
      </c>
      <c r="L1383" s="6">
        <f>H1383+J1383</f>
        <v>55.08</v>
      </c>
    </row>
    <row r="1384" spans="1:12" x14ac:dyDescent="0.2">
      <c r="A1384" s="4" t="s">
        <v>148</v>
      </c>
      <c r="B1384" s="7" t="s">
        <v>1162</v>
      </c>
      <c r="C1384" s="4">
        <v>19919385</v>
      </c>
      <c r="D1384" s="4" t="s">
        <v>2606</v>
      </c>
      <c r="E1384" s="4" t="s">
        <v>44</v>
      </c>
      <c r="F1384" s="4" t="s">
        <v>7</v>
      </c>
      <c r="G1384" s="4">
        <v>1</v>
      </c>
      <c r="H1384" s="5">
        <v>15.03</v>
      </c>
      <c r="J1384" s="3">
        <v>0</v>
      </c>
      <c r="K1384" s="6">
        <f>+I1384+J1384</f>
        <v>0</v>
      </c>
      <c r="L1384" s="6">
        <f>H1384+J1384</f>
        <v>15.03</v>
      </c>
    </row>
    <row r="1385" spans="1:12" x14ac:dyDescent="0.2">
      <c r="A1385" s="4" t="s">
        <v>148</v>
      </c>
      <c r="B1385" s="7" t="s">
        <v>738</v>
      </c>
      <c r="C1385" s="4">
        <v>7954946</v>
      </c>
      <c r="D1385" s="4" t="s">
        <v>2607</v>
      </c>
      <c r="E1385" s="4" t="s">
        <v>17</v>
      </c>
      <c r="F1385" s="4" t="s">
        <v>18</v>
      </c>
      <c r="G1385" s="4">
        <v>3</v>
      </c>
      <c r="H1385" s="5">
        <v>0</v>
      </c>
      <c r="I1385" s="5">
        <f>H1385</f>
        <v>0</v>
      </c>
      <c r="J1385" s="3">
        <v>-419370.74099999998</v>
      </c>
      <c r="K1385" s="6">
        <f>+I1385+J1385</f>
        <v>-419370.74099999998</v>
      </c>
      <c r="L1385" s="6">
        <f>H1385+J1385</f>
        <v>-419370.74099999998</v>
      </c>
    </row>
    <row r="1386" spans="1:12" x14ac:dyDescent="0.2">
      <c r="A1386" s="4" t="s">
        <v>148</v>
      </c>
      <c r="B1386" s="7" t="s">
        <v>1476</v>
      </c>
      <c r="C1386" s="4">
        <v>5518887</v>
      </c>
      <c r="D1386" s="4" t="s">
        <v>2608</v>
      </c>
      <c r="E1386" s="4" t="s">
        <v>33</v>
      </c>
      <c r="F1386" s="4" t="s">
        <v>12</v>
      </c>
      <c r="G1386" s="4">
        <v>1</v>
      </c>
      <c r="H1386" s="5">
        <v>48.97</v>
      </c>
      <c r="J1386" s="3">
        <v>0</v>
      </c>
      <c r="K1386" s="6">
        <f t="shared" ref="K1386:K1393" si="383">+I1386+J1386</f>
        <v>0</v>
      </c>
      <c r="L1386" s="6">
        <f t="shared" ref="L1386:L1393" si="384">H1386+J1386</f>
        <v>48.97</v>
      </c>
    </row>
    <row r="1387" spans="1:12" x14ac:dyDescent="0.2">
      <c r="A1387" s="4" t="s">
        <v>148</v>
      </c>
      <c r="B1387" s="7" t="s">
        <v>1497</v>
      </c>
      <c r="C1387" s="4">
        <v>9143312</v>
      </c>
      <c r="D1387" s="4" t="s">
        <v>2024</v>
      </c>
      <c r="E1387" s="4" t="s">
        <v>6</v>
      </c>
      <c r="F1387" s="4" t="s">
        <v>7</v>
      </c>
      <c r="G1387" s="4">
        <v>1</v>
      </c>
      <c r="H1387" s="5">
        <v>54.69</v>
      </c>
      <c r="J1387" s="3">
        <v>0</v>
      </c>
      <c r="K1387" s="6">
        <f t="shared" si="383"/>
        <v>0</v>
      </c>
      <c r="L1387" s="6">
        <f t="shared" si="384"/>
        <v>54.69</v>
      </c>
    </row>
    <row r="1388" spans="1:12" x14ac:dyDescent="0.2">
      <c r="A1388" s="4" t="s">
        <v>148</v>
      </c>
      <c r="B1388" s="7" t="s">
        <v>2609</v>
      </c>
      <c r="C1388" s="4">
        <v>22052441</v>
      </c>
      <c r="D1388" s="4" t="s">
        <v>2610</v>
      </c>
      <c r="E1388" s="4" t="s">
        <v>17</v>
      </c>
      <c r="F1388" s="4" t="s">
        <v>18</v>
      </c>
      <c r="G1388" s="4">
        <v>1</v>
      </c>
      <c r="H1388" s="5">
        <v>27.13</v>
      </c>
      <c r="J1388" s="3">
        <v>0</v>
      </c>
      <c r="K1388" s="6">
        <f t="shared" si="383"/>
        <v>0</v>
      </c>
      <c r="L1388" s="6">
        <f t="shared" si="384"/>
        <v>27.13</v>
      </c>
    </row>
    <row r="1389" spans="1:12" x14ac:dyDescent="0.2">
      <c r="A1389" s="4" t="s">
        <v>148</v>
      </c>
      <c r="B1389" s="7" t="s">
        <v>1475</v>
      </c>
      <c r="C1389" s="4">
        <v>5269692</v>
      </c>
      <c r="D1389" s="4" t="s">
        <v>2025</v>
      </c>
      <c r="E1389" s="4" t="s">
        <v>10</v>
      </c>
      <c r="F1389" s="4" t="s">
        <v>7</v>
      </c>
      <c r="G1389" s="4">
        <v>1</v>
      </c>
      <c r="H1389" s="5">
        <v>47.1</v>
      </c>
      <c r="J1389" s="3">
        <v>0</v>
      </c>
      <c r="K1389" s="6">
        <f t="shared" si="383"/>
        <v>0</v>
      </c>
      <c r="L1389" s="6">
        <f t="shared" si="384"/>
        <v>47.1</v>
      </c>
    </row>
    <row r="1390" spans="1:12" x14ac:dyDescent="0.2">
      <c r="A1390" s="4" t="s">
        <v>148</v>
      </c>
      <c r="B1390" s="7" t="s">
        <v>1163</v>
      </c>
      <c r="C1390" s="4">
        <v>25450748</v>
      </c>
      <c r="D1390" s="4" t="s">
        <v>2611</v>
      </c>
      <c r="E1390" s="4" t="s">
        <v>6</v>
      </c>
      <c r="F1390" s="4" t="s">
        <v>7</v>
      </c>
      <c r="G1390" s="4">
        <v>1</v>
      </c>
      <c r="H1390" s="5">
        <v>27.95</v>
      </c>
      <c r="J1390" s="3">
        <v>0</v>
      </c>
      <c r="K1390" s="6">
        <f t="shared" si="383"/>
        <v>0</v>
      </c>
      <c r="L1390" s="6">
        <f t="shared" si="384"/>
        <v>27.95</v>
      </c>
    </row>
    <row r="1391" spans="1:12" x14ac:dyDescent="0.2">
      <c r="A1391" s="4" t="s">
        <v>148</v>
      </c>
      <c r="B1391" s="7" t="s">
        <v>2612</v>
      </c>
      <c r="C1391" s="4">
        <v>6689941</v>
      </c>
      <c r="D1391" s="4" t="s">
        <v>2613</v>
      </c>
      <c r="E1391" s="4" t="s">
        <v>33</v>
      </c>
      <c r="F1391" s="4" t="s">
        <v>12</v>
      </c>
      <c r="G1391" s="4">
        <v>1</v>
      </c>
      <c r="H1391" s="5">
        <v>62271.6</v>
      </c>
      <c r="J1391" s="3">
        <v>0</v>
      </c>
      <c r="K1391" s="6">
        <f t="shared" si="383"/>
        <v>0</v>
      </c>
      <c r="L1391" s="6">
        <f t="shared" si="384"/>
        <v>62271.6</v>
      </c>
    </row>
    <row r="1392" spans="1:12" x14ac:dyDescent="0.2">
      <c r="A1392" s="4" t="s">
        <v>148</v>
      </c>
      <c r="B1392" s="7" t="s">
        <v>739</v>
      </c>
      <c r="C1392" s="4">
        <v>20116050</v>
      </c>
      <c r="D1392" s="4" t="s">
        <v>2614</v>
      </c>
      <c r="E1392" s="4" t="s">
        <v>34</v>
      </c>
      <c r="F1392" s="4" t="s">
        <v>35</v>
      </c>
      <c r="G1392" s="4">
        <v>2</v>
      </c>
      <c r="H1392" s="5">
        <v>-40.21</v>
      </c>
      <c r="J1392" s="3">
        <v>0</v>
      </c>
      <c r="K1392" s="6">
        <f t="shared" si="383"/>
        <v>0</v>
      </c>
      <c r="L1392" s="6">
        <f t="shared" si="384"/>
        <v>-40.21</v>
      </c>
    </row>
    <row r="1393" spans="1:12" x14ac:dyDescent="0.2">
      <c r="A1393" s="4" t="s">
        <v>148</v>
      </c>
      <c r="B1393" s="7" t="s">
        <v>740</v>
      </c>
      <c r="C1393" s="4">
        <v>18728317</v>
      </c>
      <c r="D1393" s="4" t="s">
        <v>2615</v>
      </c>
      <c r="E1393" s="4" t="s">
        <v>10</v>
      </c>
      <c r="F1393" s="4" t="s">
        <v>7</v>
      </c>
      <c r="G1393" s="4">
        <v>1</v>
      </c>
      <c r="H1393" s="5">
        <v>448.93</v>
      </c>
      <c r="J1393" s="3">
        <v>0</v>
      </c>
      <c r="K1393" s="6">
        <f t="shared" si="383"/>
        <v>0</v>
      </c>
      <c r="L1393" s="6">
        <f t="shared" si="384"/>
        <v>448.93</v>
      </c>
    </row>
    <row r="1394" spans="1:12" x14ac:dyDescent="0.2">
      <c r="A1394" s="4" t="s">
        <v>148</v>
      </c>
      <c r="B1394" s="7" t="s">
        <v>1493</v>
      </c>
      <c r="C1394" s="4">
        <v>7775225</v>
      </c>
      <c r="D1394" s="4" t="s">
        <v>2616</v>
      </c>
      <c r="E1394" s="4" t="s">
        <v>26</v>
      </c>
      <c r="F1394" s="4" t="s">
        <v>9</v>
      </c>
      <c r="G1394" s="4">
        <v>2</v>
      </c>
      <c r="H1394" s="5">
        <v>41.58</v>
      </c>
      <c r="J1394" s="3">
        <v>0</v>
      </c>
      <c r="K1394" s="6">
        <f t="shared" ref="K1394:K1399" si="385">+I1394+J1394</f>
        <v>0</v>
      </c>
      <c r="L1394" s="6">
        <f t="shared" ref="L1394:L1399" si="386">H1394+J1394</f>
        <v>41.58</v>
      </c>
    </row>
    <row r="1395" spans="1:12" x14ac:dyDescent="0.2">
      <c r="A1395" s="4" t="s">
        <v>148</v>
      </c>
      <c r="B1395" s="7" t="s">
        <v>741</v>
      </c>
      <c r="C1395" s="4">
        <v>16089467</v>
      </c>
      <c r="D1395" s="4" t="s">
        <v>2617</v>
      </c>
      <c r="E1395" s="4" t="s">
        <v>23</v>
      </c>
      <c r="F1395" s="4" t="s">
        <v>9</v>
      </c>
      <c r="G1395" s="4">
        <v>2</v>
      </c>
      <c r="H1395" s="5">
        <v>-2961.46</v>
      </c>
      <c r="J1395" s="3">
        <v>0</v>
      </c>
      <c r="K1395" s="6">
        <f t="shared" si="385"/>
        <v>0</v>
      </c>
      <c r="L1395" s="6">
        <f t="shared" si="386"/>
        <v>-2961.46</v>
      </c>
    </row>
    <row r="1396" spans="1:12" x14ac:dyDescent="0.2">
      <c r="A1396" s="4" t="s">
        <v>148</v>
      </c>
      <c r="B1396" s="7" t="s">
        <v>1164</v>
      </c>
      <c r="C1396" s="4">
        <v>20005344</v>
      </c>
      <c r="D1396" s="4" t="s">
        <v>2035</v>
      </c>
      <c r="E1396" s="4" t="s">
        <v>44</v>
      </c>
      <c r="F1396" s="4" t="s">
        <v>7</v>
      </c>
      <c r="G1396" s="4">
        <v>1</v>
      </c>
      <c r="H1396" s="5">
        <v>34.65</v>
      </c>
      <c r="J1396" s="3">
        <v>0</v>
      </c>
      <c r="K1396" s="6">
        <f t="shared" si="385"/>
        <v>0</v>
      </c>
      <c r="L1396" s="6">
        <f t="shared" si="386"/>
        <v>34.65</v>
      </c>
    </row>
    <row r="1397" spans="1:12" x14ac:dyDescent="0.2">
      <c r="A1397" s="4" t="s">
        <v>148</v>
      </c>
      <c r="B1397" s="7" t="s">
        <v>1165</v>
      </c>
      <c r="C1397" s="4">
        <v>14113833</v>
      </c>
      <c r="D1397" s="4" t="s">
        <v>2040</v>
      </c>
      <c r="E1397" s="4" t="s">
        <v>10</v>
      </c>
      <c r="F1397" s="4" t="s">
        <v>7</v>
      </c>
      <c r="G1397" s="4">
        <v>1</v>
      </c>
      <c r="H1397" s="5">
        <v>26.32</v>
      </c>
      <c r="J1397" s="3">
        <v>0</v>
      </c>
      <c r="K1397" s="6">
        <f t="shared" si="385"/>
        <v>0</v>
      </c>
      <c r="L1397" s="6">
        <f t="shared" si="386"/>
        <v>26.32</v>
      </c>
    </row>
    <row r="1398" spans="1:12" x14ac:dyDescent="0.2">
      <c r="A1398" s="4" t="s">
        <v>148</v>
      </c>
      <c r="B1398" s="7" t="s">
        <v>1397</v>
      </c>
      <c r="C1398" s="4">
        <v>19200099</v>
      </c>
      <c r="D1398" s="4" t="s">
        <v>2041</v>
      </c>
      <c r="E1398" s="4" t="s">
        <v>10</v>
      </c>
      <c r="F1398" s="4" t="s">
        <v>7</v>
      </c>
      <c r="G1398" s="4">
        <v>2</v>
      </c>
      <c r="H1398" s="5">
        <v>39.78</v>
      </c>
      <c r="J1398" s="3">
        <v>0</v>
      </c>
      <c r="K1398" s="6">
        <f t="shared" si="385"/>
        <v>0</v>
      </c>
      <c r="L1398" s="6">
        <f t="shared" si="386"/>
        <v>39.78</v>
      </c>
    </row>
    <row r="1399" spans="1:12" x14ac:dyDescent="0.2">
      <c r="A1399" s="4" t="s">
        <v>148</v>
      </c>
      <c r="B1399" s="7" t="s">
        <v>1166</v>
      </c>
      <c r="C1399" s="4">
        <v>10150884</v>
      </c>
      <c r="D1399" s="4" t="s">
        <v>2618</v>
      </c>
      <c r="E1399" s="4" t="s">
        <v>20</v>
      </c>
      <c r="F1399" s="4" t="s">
        <v>18</v>
      </c>
      <c r="G1399" s="4">
        <v>1</v>
      </c>
      <c r="H1399" s="5">
        <v>47.02</v>
      </c>
      <c r="J1399" s="3">
        <v>0</v>
      </c>
      <c r="K1399" s="6">
        <f t="shared" si="385"/>
        <v>0</v>
      </c>
      <c r="L1399" s="6">
        <f t="shared" si="386"/>
        <v>47.02</v>
      </c>
    </row>
    <row r="1400" spans="1:12" x14ac:dyDescent="0.2">
      <c r="A1400" s="4" t="s">
        <v>148</v>
      </c>
      <c r="B1400" s="7" t="s">
        <v>2619</v>
      </c>
      <c r="C1400" s="4">
        <v>16207053</v>
      </c>
      <c r="D1400" s="4" t="s">
        <v>2620</v>
      </c>
      <c r="E1400" s="4" t="s">
        <v>10</v>
      </c>
      <c r="F1400" s="4" t="s">
        <v>7</v>
      </c>
      <c r="G1400" s="4">
        <v>1</v>
      </c>
      <c r="H1400" s="5">
        <v>30.59</v>
      </c>
      <c r="J1400" s="3">
        <v>0</v>
      </c>
      <c r="K1400" s="6">
        <f t="shared" ref="K1400:K1406" si="387">+I1400+J1400</f>
        <v>0</v>
      </c>
      <c r="L1400" s="6">
        <f t="shared" ref="L1400:L1406" si="388">H1400+J1400</f>
        <v>30.59</v>
      </c>
    </row>
    <row r="1401" spans="1:12" x14ac:dyDescent="0.2">
      <c r="A1401" s="4" t="s">
        <v>148</v>
      </c>
      <c r="B1401" s="7" t="s">
        <v>743</v>
      </c>
      <c r="C1401" s="4">
        <v>7810840</v>
      </c>
      <c r="D1401" s="4" t="s">
        <v>2046</v>
      </c>
      <c r="E1401" s="4" t="s">
        <v>44</v>
      </c>
      <c r="F1401" s="4" t="s">
        <v>7</v>
      </c>
      <c r="G1401" s="4">
        <v>3</v>
      </c>
      <c r="H1401" s="5">
        <v>0</v>
      </c>
      <c r="I1401" s="5">
        <f>H1401</f>
        <v>0</v>
      </c>
      <c r="J1401" s="3">
        <v>-3992.6309999999999</v>
      </c>
      <c r="K1401" s="6">
        <f t="shared" si="387"/>
        <v>-3992.6309999999999</v>
      </c>
      <c r="L1401" s="6">
        <f t="shared" si="388"/>
        <v>-3992.6309999999999</v>
      </c>
    </row>
    <row r="1402" spans="1:12" x14ac:dyDescent="0.2">
      <c r="A1402" s="4" t="s">
        <v>148</v>
      </c>
      <c r="B1402" s="7" t="s">
        <v>744</v>
      </c>
      <c r="C1402" s="4">
        <v>7810840</v>
      </c>
      <c r="D1402" s="4" t="s">
        <v>2046</v>
      </c>
      <c r="E1402" s="4" t="s">
        <v>44</v>
      </c>
      <c r="F1402" s="4" t="s">
        <v>7</v>
      </c>
      <c r="G1402" s="4">
        <v>3</v>
      </c>
      <c r="H1402" s="5">
        <v>0</v>
      </c>
      <c r="I1402" s="5">
        <f>H1402</f>
        <v>0</v>
      </c>
      <c r="J1402" s="3">
        <v>-3302.48</v>
      </c>
      <c r="K1402" s="6">
        <f t="shared" si="387"/>
        <v>-3302.48</v>
      </c>
      <c r="L1402" s="6">
        <f t="shared" si="388"/>
        <v>-3302.48</v>
      </c>
    </row>
    <row r="1403" spans="1:12" x14ac:dyDescent="0.2">
      <c r="A1403" s="4" t="s">
        <v>148</v>
      </c>
      <c r="B1403" s="7" t="s">
        <v>745</v>
      </c>
      <c r="C1403" s="4">
        <v>7810840</v>
      </c>
      <c r="D1403" s="4" t="s">
        <v>2046</v>
      </c>
      <c r="E1403" s="4" t="s">
        <v>44</v>
      </c>
      <c r="F1403" s="4" t="s">
        <v>7</v>
      </c>
      <c r="G1403" s="4">
        <v>3</v>
      </c>
      <c r="H1403" s="5">
        <v>0</v>
      </c>
      <c r="I1403" s="5">
        <f>H1403</f>
        <v>0</v>
      </c>
      <c r="J1403" s="3">
        <v>-125480.239</v>
      </c>
      <c r="K1403" s="6">
        <f t="shared" si="387"/>
        <v>-125480.239</v>
      </c>
      <c r="L1403" s="6">
        <f t="shared" si="388"/>
        <v>-125480.239</v>
      </c>
    </row>
    <row r="1404" spans="1:12" x14ac:dyDescent="0.2">
      <c r="A1404" s="4" t="s">
        <v>148</v>
      </c>
      <c r="B1404" s="7" t="s">
        <v>742</v>
      </c>
      <c r="C1404" s="4">
        <v>7810840</v>
      </c>
      <c r="D1404" s="4" t="s">
        <v>2046</v>
      </c>
      <c r="E1404" s="4" t="s">
        <v>44</v>
      </c>
      <c r="F1404" s="4" t="s">
        <v>7</v>
      </c>
      <c r="G1404" s="4">
        <v>3</v>
      </c>
      <c r="H1404" s="5">
        <v>0</v>
      </c>
      <c r="I1404" s="5">
        <f>H1404</f>
        <v>0</v>
      </c>
      <c r="J1404" s="3">
        <v>-4448.5439999999999</v>
      </c>
      <c r="K1404" s="6">
        <f t="shared" si="387"/>
        <v>-4448.5439999999999</v>
      </c>
      <c r="L1404" s="6">
        <f t="shared" si="388"/>
        <v>-4448.5439999999999</v>
      </c>
    </row>
    <row r="1405" spans="1:12" x14ac:dyDescent="0.2">
      <c r="A1405" s="4" t="s">
        <v>148</v>
      </c>
      <c r="B1405" s="7" t="s">
        <v>1167</v>
      </c>
      <c r="C1405" s="4">
        <v>10400614</v>
      </c>
      <c r="D1405" s="4" t="s">
        <v>2621</v>
      </c>
      <c r="E1405" s="4" t="s">
        <v>10</v>
      </c>
      <c r="F1405" s="4" t="s">
        <v>7</v>
      </c>
      <c r="G1405" s="4">
        <v>2</v>
      </c>
      <c r="H1405" s="5">
        <v>45.2</v>
      </c>
      <c r="J1405" s="3">
        <v>0</v>
      </c>
      <c r="K1405" s="6">
        <f t="shared" si="387"/>
        <v>0</v>
      </c>
      <c r="L1405" s="6">
        <f t="shared" si="388"/>
        <v>45.2</v>
      </c>
    </row>
    <row r="1406" spans="1:12" x14ac:dyDescent="0.2">
      <c r="A1406" s="4" t="s">
        <v>148</v>
      </c>
      <c r="B1406" s="7" t="s">
        <v>1008</v>
      </c>
      <c r="C1406" s="4">
        <v>13396735</v>
      </c>
      <c r="D1406" s="4" t="s">
        <v>2048</v>
      </c>
      <c r="E1406" s="4" t="s">
        <v>44</v>
      </c>
      <c r="F1406" s="4" t="s">
        <v>7</v>
      </c>
      <c r="G1406" s="4">
        <v>2</v>
      </c>
      <c r="H1406" s="5">
        <v>89.28</v>
      </c>
      <c r="J1406" s="3">
        <v>0</v>
      </c>
      <c r="K1406" s="6">
        <f t="shared" si="387"/>
        <v>0</v>
      </c>
      <c r="L1406" s="6">
        <f t="shared" si="388"/>
        <v>89.28</v>
      </c>
    </row>
    <row r="1407" spans="1:12" x14ac:dyDescent="0.2">
      <c r="A1407" s="4" t="s">
        <v>148</v>
      </c>
      <c r="B1407" s="7" t="s">
        <v>1453</v>
      </c>
      <c r="C1407" s="4">
        <v>25274013</v>
      </c>
      <c r="D1407" s="4" t="s">
        <v>2622</v>
      </c>
      <c r="E1407" s="4" t="s">
        <v>36</v>
      </c>
      <c r="F1407" s="4" t="s">
        <v>16</v>
      </c>
      <c r="G1407" s="4">
        <v>1</v>
      </c>
      <c r="H1407" s="5">
        <v>45.2</v>
      </c>
      <c r="J1407" s="3">
        <v>0</v>
      </c>
      <c r="K1407" s="6">
        <f t="shared" ref="K1407:K1443" si="389">+I1407+J1407</f>
        <v>0</v>
      </c>
      <c r="L1407" s="6">
        <f t="shared" ref="L1407:L1443" si="390">H1407+J1407</f>
        <v>45.2</v>
      </c>
    </row>
    <row r="1408" spans="1:12" x14ac:dyDescent="0.2">
      <c r="A1408" s="4" t="s">
        <v>148</v>
      </c>
      <c r="B1408" s="7" t="s">
        <v>1359</v>
      </c>
      <c r="C1408" s="4">
        <v>14924565</v>
      </c>
      <c r="D1408" s="4" t="s">
        <v>2623</v>
      </c>
      <c r="E1408" s="4" t="s">
        <v>30</v>
      </c>
      <c r="F1408" s="4" t="s">
        <v>18</v>
      </c>
      <c r="G1408" s="4">
        <v>2</v>
      </c>
      <c r="H1408" s="5">
        <v>18.77</v>
      </c>
      <c r="J1408" s="3">
        <v>0</v>
      </c>
      <c r="K1408" s="6">
        <f t="shared" si="389"/>
        <v>0</v>
      </c>
      <c r="L1408" s="6">
        <f t="shared" si="390"/>
        <v>18.77</v>
      </c>
    </row>
    <row r="1409" spans="1:12" x14ac:dyDescent="0.2">
      <c r="A1409" s="4" t="s">
        <v>148</v>
      </c>
      <c r="B1409" s="7" t="s">
        <v>2625</v>
      </c>
      <c r="C1409" s="4">
        <v>24451558</v>
      </c>
      <c r="D1409" s="4" t="s">
        <v>2624</v>
      </c>
      <c r="E1409" s="4" t="s">
        <v>76</v>
      </c>
      <c r="F1409" s="4" t="s">
        <v>35</v>
      </c>
      <c r="G1409" s="4">
        <v>2</v>
      </c>
      <c r="H1409" s="5">
        <v>31.38</v>
      </c>
      <c r="J1409" s="3">
        <v>0</v>
      </c>
      <c r="K1409" s="6">
        <f t="shared" si="389"/>
        <v>0</v>
      </c>
      <c r="L1409" s="6">
        <f t="shared" si="390"/>
        <v>31.38</v>
      </c>
    </row>
    <row r="1410" spans="1:12" x14ac:dyDescent="0.2">
      <c r="A1410" s="4" t="s">
        <v>148</v>
      </c>
      <c r="B1410" s="7" t="s">
        <v>1168</v>
      </c>
      <c r="C1410" s="4">
        <v>24451558</v>
      </c>
      <c r="D1410" s="4" t="s">
        <v>2624</v>
      </c>
      <c r="E1410" s="4" t="s">
        <v>76</v>
      </c>
      <c r="F1410" s="4" t="s">
        <v>35</v>
      </c>
      <c r="G1410" s="4">
        <v>2</v>
      </c>
      <c r="H1410" s="5">
        <v>37.96</v>
      </c>
      <c r="J1410" s="3">
        <v>0</v>
      </c>
      <c r="K1410" s="6">
        <f t="shared" si="389"/>
        <v>0</v>
      </c>
      <c r="L1410" s="6">
        <f t="shared" si="390"/>
        <v>37.96</v>
      </c>
    </row>
    <row r="1411" spans="1:12" x14ac:dyDescent="0.2">
      <c r="A1411" s="4" t="s">
        <v>148</v>
      </c>
      <c r="B1411" s="7" t="s">
        <v>1009</v>
      </c>
      <c r="C1411" s="4">
        <v>6370141</v>
      </c>
      <c r="D1411" s="4" t="s">
        <v>2626</v>
      </c>
      <c r="E1411" s="4" t="s">
        <v>13</v>
      </c>
      <c r="F1411" s="4" t="s">
        <v>14</v>
      </c>
      <c r="G1411" s="4">
        <v>2</v>
      </c>
      <c r="H1411" s="5">
        <v>81.36</v>
      </c>
      <c r="J1411" s="3">
        <v>0</v>
      </c>
      <c r="K1411" s="6">
        <f t="shared" si="389"/>
        <v>0</v>
      </c>
      <c r="L1411" s="6">
        <f t="shared" si="390"/>
        <v>81.36</v>
      </c>
    </row>
    <row r="1412" spans="1:12" x14ac:dyDescent="0.2">
      <c r="A1412" s="4" t="s">
        <v>148</v>
      </c>
      <c r="B1412" s="7" t="s">
        <v>746</v>
      </c>
      <c r="C1412" s="4">
        <v>12737261</v>
      </c>
      <c r="D1412" s="4" t="s">
        <v>2627</v>
      </c>
      <c r="E1412" s="4" t="s">
        <v>19</v>
      </c>
      <c r="F1412" s="4" t="s">
        <v>14</v>
      </c>
      <c r="G1412" s="4">
        <v>3</v>
      </c>
      <c r="H1412" s="5">
        <v>0</v>
      </c>
      <c r="I1412" s="5">
        <f>H1412</f>
        <v>0</v>
      </c>
      <c r="J1412" s="3">
        <v>-1380.7049999999999</v>
      </c>
      <c r="K1412" s="6">
        <f t="shared" si="389"/>
        <v>-1380.7049999999999</v>
      </c>
      <c r="L1412" s="6">
        <f t="shared" si="390"/>
        <v>-1380.7049999999999</v>
      </c>
    </row>
    <row r="1413" spans="1:12" x14ac:dyDescent="0.2">
      <c r="A1413" s="4" t="s">
        <v>148</v>
      </c>
      <c r="B1413" s="7" t="s">
        <v>747</v>
      </c>
      <c r="C1413" s="4">
        <v>7403983</v>
      </c>
      <c r="D1413" s="4" t="s">
        <v>2628</v>
      </c>
      <c r="E1413" s="4" t="s">
        <v>8</v>
      </c>
      <c r="F1413" s="4" t="s">
        <v>9</v>
      </c>
      <c r="G1413" s="4">
        <v>3</v>
      </c>
      <c r="H1413" s="5">
        <v>0</v>
      </c>
      <c r="I1413" s="5">
        <f>H1413</f>
        <v>0</v>
      </c>
      <c r="J1413" s="3">
        <v>-221626.21</v>
      </c>
      <c r="K1413" s="6">
        <f t="shared" si="389"/>
        <v>-221626.21</v>
      </c>
      <c r="L1413" s="6">
        <f t="shared" si="390"/>
        <v>-221626.21</v>
      </c>
    </row>
    <row r="1414" spans="1:12" x14ac:dyDescent="0.2">
      <c r="A1414" s="4" t="s">
        <v>148</v>
      </c>
      <c r="B1414" s="7" t="s">
        <v>1418</v>
      </c>
      <c r="C1414" s="4">
        <v>21565443</v>
      </c>
      <c r="D1414" s="4" t="s">
        <v>2629</v>
      </c>
      <c r="E1414" s="4" t="s">
        <v>6</v>
      </c>
      <c r="F1414" s="4" t="s">
        <v>7</v>
      </c>
      <c r="G1414" s="4">
        <v>1</v>
      </c>
      <c r="H1414" s="5">
        <v>64.56</v>
      </c>
      <c r="J1414" s="3">
        <v>0</v>
      </c>
      <c r="K1414" s="6">
        <f t="shared" si="389"/>
        <v>0</v>
      </c>
      <c r="L1414" s="6">
        <f t="shared" si="390"/>
        <v>64.56</v>
      </c>
    </row>
    <row r="1415" spans="1:12" x14ac:dyDescent="0.2">
      <c r="A1415" s="4" t="s">
        <v>148</v>
      </c>
      <c r="B1415" s="7" t="s">
        <v>1169</v>
      </c>
      <c r="C1415" s="4">
        <v>9329569</v>
      </c>
      <c r="D1415" s="4" t="s">
        <v>2052</v>
      </c>
      <c r="E1415" s="4" t="s">
        <v>8</v>
      </c>
      <c r="F1415" s="4" t="s">
        <v>9</v>
      </c>
      <c r="G1415" s="4">
        <v>1</v>
      </c>
      <c r="H1415" s="5">
        <v>12.36</v>
      </c>
      <c r="J1415" s="3">
        <v>0</v>
      </c>
      <c r="K1415" s="6">
        <f t="shared" si="389"/>
        <v>0</v>
      </c>
      <c r="L1415" s="6">
        <f t="shared" si="390"/>
        <v>12.36</v>
      </c>
    </row>
    <row r="1416" spans="1:12" x14ac:dyDescent="0.2">
      <c r="A1416" s="4" t="s">
        <v>148</v>
      </c>
      <c r="B1416" s="7" t="s">
        <v>748</v>
      </c>
      <c r="C1416" s="4">
        <v>5045762</v>
      </c>
      <c r="D1416" s="4" t="s">
        <v>2630</v>
      </c>
      <c r="E1416" s="4" t="s">
        <v>10</v>
      </c>
      <c r="F1416" s="4" t="s">
        <v>7</v>
      </c>
      <c r="G1416" s="4">
        <v>3</v>
      </c>
      <c r="H1416" s="5">
        <v>0</v>
      </c>
      <c r="I1416" s="5">
        <f>H1416</f>
        <v>0</v>
      </c>
      <c r="J1416" s="3">
        <v>-264076.40999999997</v>
      </c>
      <c r="K1416" s="6">
        <f t="shared" si="389"/>
        <v>-264076.40999999997</v>
      </c>
      <c r="L1416" s="6">
        <f t="shared" si="390"/>
        <v>-264076.40999999997</v>
      </c>
    </row>
    <row r="1417" spans="1:12" x14ac:dyDescent="0.2">
      <c r="A1417" s="4" t="s">
        <v>148</v>
      </c>
      <c r="B1417" s="7" t="s">
        <v>749</v>
      </c>
      <c r="C1417" s="4">
        <v>5045762</v>
      </c>
      <c r="D1417" s="4" t="s">
        <v>2630</v>
      </c>
      <c r="E1417" s="4" t="s">
        <v>10</v>
      </c>
      <c r="F1417" s="4" t="s">
        <v>7</v>
      </c>
      <c r="G1417" s="4">
        <v>3</v>
      </c>
      <c r="H1417" s="5">
        <v>0</v>
      </c>
      <c r="I1417" s="5">
        <f>H1417</f>
        <v>0</v>
      </c>
      <c r="J1417" s="3">
        <v>-102806.111</v>
      </c>
      <c r="K1417" s="6">
        <f t="shared" si="389"/>
        <v>-102806.111</v>
      </c>
      <c r="L1417" s="6">
        <f t="shared" si="390"/>
        <v>-102806.111</v>
      </c>
    </row>
    <row r="1418" spans="1:12" x14ac:dyDescent="0.2">
      <c r="A1418" s="4" t="s">
        <v>148</v>
      </c>
      <c r="B1418" s="7" t="s">
        <v>2633</v>
      </c>
      <c r="C1418" s="4">
        <v>24979644</v>
      </c>
      <c r="D1418" s="4" t="s">
        <v>2631</v>
      </c>
      <c r="E1418" s="4" t="s">
        <v>76</v>
      </c>
      <c r="F1418" s="4" t="s">
        <v>35</v>
      </c>
      <c r="G1418" s="4">
        <v>1</v>
      </c>
      <c r="H1418" s="5">
        <v>32.4</v>
      </c>
      <c r="J1418" s="3">
        <v>0</v>
      </c>
      <c r="K1418" s="6">
        <f t="shared" si="389"/>
        <v>0</v>
      </c>
      <c r="L1418" s="6">
        <f t="shared" si="390"/>
        <v>32.4</v>
      </c>
    </row>
    <row r="1419" spans="1:12" x14ac:dyDescent="0.2">
      <c r="A1419" s="4" t="s">
        <v>148</v>
      </c>
      <c r="B1419" s="7" t="s">
        <v>2632</v>
      </c>
      <c r="C1419" s="4">
        <v>24979644</v>
      </c>
      <c r="D1419" s="4" t="s">
        <v>2631</v>
      </c>
      <c r="E1419" s="4" t="s">
        <v>76</v>
      </c>
      <c r="F1419" s="4" t="s">
        <v>35</v>
      </c>
      <c r="G1419" s="4">
        <v>1</v>
      </c>
      <c r="H1419" s="5">
        <v>32.4</v>
      </c>
      <c r="J1419" s="3">
        <v>0</v>
      </c>
      <c r="K1419" s="6">
        <f t="shared" si="389"/>
        <v>0</v>
      </c>
      <c r="L1419" s="6">
        <f t="shared" si="390"/>
        <v>32.4</v>
      </c>
    </row>
    <row r="1420" spans="1:12" x14ac:dyDescent="0.2">
      <c r="A1420" s="4" t="s">
        <v>148</v>
      </c>
      <c r="B1420" s="7" t="s">
        <v>2635</v>
      </c>
      <c r="C1420" s="4">
        <v>23577719</v>
      </c>
      <c r="D1420" s="4" t="s">
        <v>2634</v>
      </c>
      <c r="E1420" s="4" t="s">
        <v>39</v>
      </c>
      <c r="F1420" s="4" t="s">
        <v>14</v>
      </c>
      <c r="G1420" s="4">
        <v>1</v>
      </c>
      <c r="H1420" s="5">
        <v>6.69</v>
      </c>
      <c r="J1420" s="3">
        <v>0</v>
      </c>
      <c r="K1420" s="6">
        <f t="shared" si="389"/>
        <v>0</v>
      </c>
      <c r="L1420" s="6">
        <f t="shared" si="390"/>
        <v>6.69</v>
      </c>
    </row>
    <row r="1421" spans="1:12" x14ac:dyDescent="0.2">
      <c r="A1421" s="4" t="s">
        <v>148</v>
      </c>
      <c r="B1421" s="7" t="s">
        <v>1345</v>
      </c>
      <c r="C1421" s="4">
        <v>13921579</v>
      </c>
      <c r="D1421" s="4" t="s">
        <v>2636</v>
      </c>
      <c r="E1421" s="4" t="s">
        <v>36</v>
      </c>
      <c r="F1421" s="4" t="s">
        <v>16</v>
      </c>
      <c r="G1421" s="4">
        <v>1</v>
      </c>
      <c r="H1421" s="5">
        <v>35.340000000000003</v>
      </c>
      <c r="J1421" s="3">
        <v>0</v>
      </c>
      <c r="K1421" s="6">
        <f t="shared" si="389"/>
        <v>0</v>
      </c>
      <c r="L1421" s="6">
        <f t="shared" si="390"/>
        <v>35.340000000000003</v>
      </c>
    </row>
    <row r="1422" spans="1:12" x14ac:dyDescent="0.2">
      <c r="A1422" s="4" t="s">
        <v>148</v>
      </c>
      <c r="B1422" s="7" t="s">
        <v>751</v>
      </c>
      <c r="C1422" s="4">
        <v>14350004</v>
      </c>
      <c r="D1422" s="4" t="s">
        <v>2637</v>
      </c>
      <c r="E1422" s="4" t="s">
        <v>8</v>
      </c>
      <c r="F1422" s="4" t="s">
        <v>9</v>
      </c>
      <c r="G1422" s="4">
        <v>1</v>
      </c>
      <c r="H1422" s="5">
        <v>1083.2</v>
      </c>
      <c r="J1422" s="3">
        <v>0</v>
      </c>
      <c r="K1422" s="6">
        <f t="shared" si="389"/>
        <v>0</v>
      </c>
      <c r="L1422" s="6">
        <f t="shared" si="390"/>
        <v>1083.2</v>
      </c>
    </row>
    <row r="1423" spans="1:12" x14ac:dyDescent="0.2">
      <c r="A1423" s="4" t="s">
        <v>148</v>
      </c>
      <c r="B1423" s="7" t="s">
        <v>750</v>
      </c>
      <c r="C1423" s="4">
        <v>14350004</v>
      </c>
      <c r="D1423" s="4" t="s">
        <v>2637</v>
      </c>
      <c r="E1423" s="4" t="s">
        <v>8</v>
      </c>
      <c r="F1423" s="4" t="s">
        <v>9</v>
      </c>
      <c r="G1423" s="4">
        <v>1</v>
      </c>
      <c r="H1423" s="5">
        <v>2003.27</v>
      </c>
      <c r="J1423" s="3">
        <v>0</v>
      </c>
      <c r="K1423" s="6">
        <f t="shared" si="389"/>
        <v>0</v>
      </c>
      <c r="L1423" s="6">
        <f t="shared" si="390"/>
        <v>2003.27</v>
      </c>
    </row>
    <row r="1424" spans="1:12" x14ac:dyDescent="0.2">
      <c r="A1424" s="4" t="s">
        <v>148</v>
      </c>
      <c r="B1424" s="7" t="s">
        <v>2638</v>
      </c>
      <c r="C1424" s="4">
        <v>16380694</v>
      </c>
      <c r="D1424" s="4" t="s">
        <v>2059</v>
      </c>
      <c r="E1424" s="4" t="s">
        <v>21</v>
      </c>
      <c r="F1424" s="4" t="s">
        <v>22</v>
      </c>
      <c r="G1424" s="4">
        <v>2</v>
      </c>
      <c r="H1424" s="5">
        <v>56.73</v>
      </c>
      <c r="J1424" s="3">
        <v>0</v>
      </c>
      <c r="K1424" s="6">
        <f t="shared" si="389"/>
        <v>0</v>
      </c>
      <c r="L1424" s="6">
        <f t="shared" si="390"/>
        <v>56.73</v>
      </c>
    </row>
    <row r="1425" spans="1:12" x14ac:dyDescent="0.2">
      <c r="A1425" s="4" t="s">
        <v>148</v>
      </c>
      <c r="B1425" s="7" t="s">
        <v>1388</v>
      </c>
      <c r="C1425" s="4">
        <v>18594285</v>
      </c>
      <c r="D1425" s="4" t="s">
        <v>2639</v>
      </c>
      <c r="E1425" s="4" t="s">
        <v>44</v>
      </c>
      <c r="F1425" s="4" t="s">
        <v>7</v>
      </c>
      <c r="G1425" s="4">
        <v>1</v>
      </c>
      <c r="H1425" s="5">
        <v>50.86</v>
      </c>
      <c r="J1425" s="3">
        <v>0</v>
      </c>
      <c r="K1425" s="6">
        <f t="shared" si="389"/>
        <v>0</v>
      </c>
      <c r="L1425" s="6">
        <f t="shared" si="390"/>
        <v>50.86</v>
      </c>
    </row>
    <row r="1426" spans="1:12" x14ac:dyDescent="0.2">
      <c r="A1426" s="4" t="s">
        <v>148</v>
      </c>
      <c r="B1426" s="7" t="s">
        <v>1362</v>
      </c>
      <c r="C1426" s="4">
        <v>15081945</v>
      </c>
      <c r="D1426" s="4" t="s">
        <v>2640</v>
      </c>
      <c r="E1426" s="4" t="s">
        <v>24</v>
      </c>
      <c r="F1426" s="4" t="s">
        <v>9</v>
      </c>
      <c r="G1426" s="4">
        <v>1</v>
      </c>
      <c r="H1426" s="5">
        <v>37.99</v>
      </c>
      <c r="J1426" s="3">
        <v>0</v>
      </c>
      <c r="K1426" s="6">
        <f t="shared" si="389"/>
        <v>0</v>
      </c>
      <c r="L1426" s="6">
        <f t="shared" si="390"/>
        <v>37.99</v>
      </c>
    </row>
    <row r="1427" spans="1:12" x14ac:dyDescent="0.2">
      <c r="A1427" s="4" t="s">
        <v>148</v>
      </c>
      <c r="B1427" s="7" t="s">
        <v>1477</v>
      </c>
      <c r="C1427" s="4">
        <v>5911261</v>
      </c>
      <c r="D1427" s="4" t="s">
        <v>2062</v>
      </c>
      <c r="E1427" s="4" t="s">
        <v>76</v>
      </c>
      <c r="F1427" s="4" t="s">
        <v>35</v>
      </c>
      <c r="G1427" s="4">
        <v>1</v>
      </c>
      <c r="H1427" s="5">
        <v>23.55</v>
      </c>
      <c r="J1427" s="3">
        <v>0</v>
      </c>
      <c r="K1427" s="6">
        <f t="shared" si="389"/>
        <v>0</v>
      </c>
      <c r="L1427" s="6">
        <f t="shared" si="390"/>
        <v>23.55</v>
      </c>
    </row>
    <row r="1428" spans="1:12" x14ac:dyDescent="0.2">
      <c r="A1428" s="4" t="s">
        <v>148</v>
      </c>
      <c r="B1428" s="7" t="s">
        <v>1478</v>
      </c>
      <c r="C1428" s="4">
        <v>5911261</v>
      </c>
      <c r="D1428" s="4" t="s">
        <v>2062</v>
      </c>
      <c r="E1428" s="4" t="s">
        <v>76</v>
      </c>
      <c r="F1428" s="4" t="s">
        <v>35</v>
      </c>
      <c r="G1428" s="4">
        <v>1</v>
      </c>
      <c r="H1428" s="5">
        <v>23.55</v>
      </c>
      <c r="J1428" s="3">
        <v>0</v>
      </c>
      <c r="K1428" s="6">
        <f t="shared" si="389"/>
        <v>0</v>
      </c>
      <c r="L1428" s="6">
        <f t="shared" si="390"/>
        <v>23.55</v>
      </c>
    </row>
    <row r="1429" spans="1:12" x14ac:dyDescent="0.2">
      <c r="A1429" s="4" t="s">
        <v>148</v>
      </c>
      <c r="B1429" s="7" t="s">
        <v>2642</v>
      </c>
      <c r="C1429" s="4">
        <v>22890563</v>
      </c>
      <c r="D1429" s="4" t="s">
        <v>2641</v>
      </c>
      <c r="E1429" s="4" t="s">
        <v>30</v>
      </c>
      <c r="F1429" s="4" t="s">
        <v>18</v>
      </c>
      <c r="G1429" s="4">
        <v>2</v>
      </c>
      <c r="H1429" s="5">
        <v>66.87</v>
      </c>
      <c r="J1429" s="3">
        <v>0</v>
      </c>
      <c r="K1429" s="6">
        <f t="shared" si="389"/>
        <v>0</v>
      </c>
      <c r="L1429" s="6">
        <f t="shared" si="390"/>
        <v>66.87</v>
      </c>
    </row>
    <row r="1430" spans="1:12" x14ac:dyDescent="0.2">
      <c r="A1430" s="4" t="s">
        <v>148</v>
      </c>
      <c r="B1430" s="7" t="s">
        <v>752</v>
      </c>
      <c r="C1430" s="4">
        <v>23727957</v>
      </c>
      <c r="D1430" s="4" t="s">
        <v>2643</v>
      </c>
      <c r="E1430" s="4" t="s">
        <v>11</v>
      </c>
      <c r="F1430" s="4" t="s">
        <v>12</v>
      </c>
      <c r="G1430" s="4">
        <v>3</v>
      </c>
      <c r="H1430" s="5">
        <v>0</v>
      </c>
      <c r="I1430" s="5">
        <f>H1430</f>
        <v>0</v>
      </c>
      <c r="J1430" s="3">
        <v>-9063.6270000000004</v>
      </c>
      <c r="K1430" s="6">
        <f t="shared" si="389"/>
        <v>-9063.6270000000004</v>
      </c>
      <c r="L1430" s="6">
        <f t="shared" si="390"/>
        <v>-9063.6270000000004</v>
      </c>
    </row>
    <row r="1431" spans="1:12" x14ac:dyDescent="0.2">
      <c r="A1431" s="4" t="s">
        <v>148</v>
      </c>
      <c r="B1431" s="7" t="s">
        <v>1390</v>
      </c>
      <c r="C1431" s="4">
        <v>18667853</v>
      </c>
      <c r="D1431" s="4" t="s">
        <v>2644</v>
      </c>
      <c r="E1431" s="4" t="s">
        <v>31</v>
      </c>
      <c r="F1431" s="4" t="s">
        <v>22</v>
      </c>
      <c r="G1431" s="4">
        <v>1</v>
      </c>
      <c r="H1431" s="5">
        <v>54.69</v>
      </c>
      <c r="J1431" s="3">
        <v>0</v>
      </c>
      <c r="K1431" s="6">
        <f t="shared" si="389"/>
        <v>0</v>
      </c>
      <c r="L1431" s="6">
        <f t="shared" si="390"/>
        <v>54.69</v>
      </c>
    </row>
    <row r="1432" spans="1:12" x14ac:dyDescent="0.2">
      <c r="A1432" s="4" t="s">
        <v>148</v>
      </c>
      <c r="B1432" s="7" t="s">
        <v>1170</v>
      </c>
      <c r="C1432" s="4">
        <v>13466926</v>
      </c>
      <c r="D1432" s="4" t="s">
        <v>2066</v>
      </c>
      <c r="E1432" s="4" t="s">
        <v>21</v>
      </c>
      <c r="F1432" s="4" t="s">
        <v>22</v>
      </c>
      <c r="G1432" s="4">
        <v>1</v>
      </c>
      <c r="H1432" s="5">
        <v>74.75</v>
      </c>
      <c r="J1432" s="3">
        <v>0</v>
      </c>
      <c r="K1432" s="6">
        <f t="shared" si="389"/>
        <v>0</v>
      </c>
      <c r="L1432" s="6">
        <f t="shared" si="390"/>
        <v>74.75</v>
      </c>
    </row>
    <row r="1433" spans="1:12" x14ac:dyDescent="0.2">
      <c r="A1433" s="4" t="s">
        <v>148</v>
      </c>
      <c r="B1433" s="7" t="s">
        <v>1171</v>
      </c>
      <c r="C1433" s="4">
        <v>20488151</v>
      </c>
      <c r="D1433" s="4" t="s">
        <v>2068</v>
      </c>
      <c r="E1433" s="4" t="s">
        <v>21</v>
      </c>
      <c r="F1433" s="4" t="s">
        <v>22</v>
      </c>
      <c r="G1433" s="4">
        <v>1</v>
      </c>
      <c r="H1433" s="5">
        <v>23.46</v>
      </c>
      <c r="J1433" s="3">
        <v>0</v>
      </c>
      <c r="K1433" s="6">
        <f t="shared" si="389"/>
        <v>0</v>
      </c>
      <c r="L1433" s="6">
        <f t="shared" si="390"/>
        <v>23.46</v>
      </c>
    </row>
    <row r="1434" spans="1:12" x14ac:dyDescent="0.2">
      <c r="A1434" s="4" t="s">
        <v>148</v>
      </c>
      <c r="B1434" s="7" t="s">
        <v>753</v>
      </c>
      <c r="C1434" s="4">
        <v>15223937</v>
      </c>
      <c r="D1434" s="4" t="s">
        <v>2645</v>
      </c>
      <c r="E1434" s="4" t="s">
        <v>40</v>
      </c>
      <c r="F1434" s="4" t="s">
        <v>14</v>
      </c>
      <c r="G1434" s="4">
        <v>3</v>
      </c>
      <c r="H1434" s="5">
        <v>0</v>
      </c>
      <c r="I1434" s="5">
        <f>H1434</f>
        <v>0</v>
      </c>
      <c r="J1434" s="3">
        <v>-59079.214999999997</v>
      </c>
      <c r="K1434" s="6">
        <f t="shared" si="389"/>
        <v>-59079.214999999997</v>
      </c>
      <c r="L1434" s="6">
        <f t="shared" si="390"/>
        <v>-59079.214999999997</v>
      </c>
    </row>
    <row r="1435" spans="1:12" x14ac:dyDescent="0.2">
      <c r="A1435" s="4" t="s">
        <v>148</v>
      </c>
      <c r="B1435" s="7" t="s">
        <v>754</v>
      </c>
      <c r="C1435" s="4">
        <v>15223937</v>
      </c>
      <c r="D1435" s="4" t="s">
        <v>2645</v>
      </c>
      <c r="E1435" s="4" t="s">
        <v>40</v>
      </c>
      <c r="F1435" s="4" t="s">
        <v>14</v>
      </c>
      <c r="G1435" s="4">
        <v>3</v>
      </c>
      <c r="H1435" s="5">
        <v>97943.22</v>
      </c>
      <c r="I1435" s="5">
        <f>H1435</f>
        <v>97943.22</v>
      </c>
      <c r="J1435" s="3">
        <v>-113914.537</v>
      </c>
      <c r="K1435" s="6">
        <f t="shared" si="389"/>
        <v>-15971.316999999995</v>
      </c>
      <c r="L1435" s="6">
        <f t="shared" si="390"/>
        <v>-15971.316999999995</v>
      </c>
    </row>
    <row r="1436" spans="1:12" x14ac:dyDescent="0.2">
      <c r="A1436" s="4" t="s">
        <v>148</v>
      </c>
      <c r="B1436" s="7" t="s">
        <v>755</v>
      </c>
      <c r="C1436" s="4">
        <v>4119911</v>
      </c>
      <c r="D1436" s="4" t="s">
        <v>2072</v>
      </c>
      <c r="E1436" s="4" t="s">
        <v>40</v>
      </c>
      <c r="F1436" s="4" t="s">
        <v>14</v>
      </c>
      <c r="G1436" s="4">
        <v>3</v>
      </c>
      <c r="H1436" s="5">
        <v>0</v>
      </c>
      <c r="I1436" s="5">
        <f>H1436</f>
        <v>0</v>
      </c>
      <c r="J1436" s="3">
        <v>-119424.577</v>
      </c>
      <c r="K1436" s="6">
        <f t="shared" si="389"/>
        <v>-119424.577</v>
      </c>
      <c r="L1436" s="6">
        <f t="shared" si="390"/>
        <v>-119424.577</v>
      </c>
    </row>
    <row r="1437" spans="1:12" x14ac:dyDescent="0.2">
      <c r="A1437" s="4" t="s">
        <v>148</v>
      </c>
      <c r="B1437" s="7" t="s">
        <v>3095</v>
      </c>
      <c r="C1437" s="4">
        <v>18322126</v>
      </c>
      <c r="D1437" s="4" t="s">
        <v>3075</v>
      </c>
      <c r="E1437" s="4" t="s">
        <v>40</v>
      </c>
      <c r="F1437" s="4" t="s">
        <v>14</v>
      </c>
      <c r="G1437" s="4">
        <v>1</v>
      </c>
      <c r="H1437" s="5">
        <v>20.22</v>
      </c>
      <c r="J1437" s="3">
        <v>0</v>
      </c>
      <c r="K1437" s="6">
        <f t="shared" si="389"/>
        <v>0</v>
      </c>
      <c r="L1437" s="6">
        <f t="shared" si="390"/>
        <v>20.22</v>
      </c>
    </row>
    <row r="1438" spans="1:12" x14ac:dyDescent="0.2">
      <c r="A1438" s="4" t="s">
        <v>148</v>
      </c>
      <c r="B1438" s="7" t="s">
        <v>1010</v>
      </c>
      <c r="C1438" s="4">
        <v>23076969</v>
      </c>
      <c r="D1438" s="4" t="s">
        <v>2078</v>
      </c>
      <c r="E1438" s="4" t="s">
        <v>30</v>
      </c>
      <c r="F1438" s="4" t="s">
        <v>18</v>
      </c>
      <c r="G1438" s="4">
        <v>1</v>
      </c>
      <c r="H1438" s="5">
        <v>56.84</v>
      </c>
      <c r="J1438" s="3">
        <v>0</v>
      </c>
      <c r="K1438" s="6">
        <f t="shared" si="389"/>
        <v>0</v>
      </c>
      <c r="L1438" s="6">
        <f t="shared" si="390"/>
        <v>56.84</v>
      </c>
    </row>
    <row r="1439" spans="1:12" x14ac:dyDescent="0.2">
      <c r="A1439" s="4" t="s">
        <v>148</v>
      </c>
      <c r="B1439" s="7" t="s">
        <v>756</v>
      </c>
      <c r="C1439" s="4">
        <v>20718450</v>
      </c>
      <c r="D1439" s="4" t="s">
        <v>2646</v>
      </c>
      <c r="E1439" s="4" t="s">
        <v>10</v>
      </c>
      <c r="F1439" s="4" t="s">
        <v>7</v>
      </c>
      <c r="G1439" s="4">
        <v>3</v>
      </c>
      <c r="H1439" s="5">
        <v>0</v>
      </c>
      <c r="I1439" s="5">
        <f>H1439</f>
        <v>0</v>
      </c>
      <c r="J1439" s="3">
        <v>-44049.298000000003</v>
      </c>
      <c r="K1439" s="6">
        <f t="shared" si="389"/>
        <v>-44049.298000000003</v>
      </c>
      <c r="L1439" s="6">
        <f t="shared" si="390"/>
        <v>-44049.298000000003</v>
      </c>
    </row>
    <row r="1440" spans="1:12" x14ac:dyDescent="0.2">
      <c r="A1440" s="4" t="s">
        <v>148</v>
      </c>
      <c r="B1440" s="7" t="s">
        <v>757</v>
      </c>
      <c r="C1440" s="4">
        <v>20718450</v>
      </c>
      <c r="D1440" s="4" t="s">
        <v>2646</v>
      </c>
      <c r="E1440" s="4" t="s">
        <v>10</v>
      </c>
      <c r="F1440" s="4" t="s">
        <v>7</v>
      </c>
      <c r="G1440" s="4">
        <v>3</v>
      </c>
      <c r="H1440" s="5">
        <v>0</v>
      </c>
      <c r="I1440" s="5">
        <f>H1440</f>
        <v>0</v>
      </c>
      <c r="J1440" s="3">
        <v>-76633.680999999997</v>
      </c>
      <c r="K1440" s="6">
        <f t="shared" si="389"/>
        <v>-76633.680999999997</v>
      </c>
      <c r="L1440" s="6">
        <f t="shared" si="390"/>
        <v>-76633.680999999997</v>
      </c>
    </row>
    <row r="1441" spans="1:12" x14ac:dyDescent="0.2">
      <c r="A1441" s="4" t="s">
        <v>148</v>
      </c>
      <c r="B1441" s="7" t="s">
        <v>1436</v>
      </c>
      <c r="C1441" s="4">
        <v>23355598</v>
      </c>
      <c r="D1441" s="4" t="s">
        <v>2647</v>
      </c>
      <c r="E1441" s="4" t="s">
        <v>37</v>
      </c>
      <c r="F1441" s="4" t="s">
        <v>9</v>
      </c>
      <c r="G1441" s="4">
        <v>2</v>
      </c>
      <c r="H1441" s="5">
        <v>64.56</v>
      </c>
      <c r="J1441" s="3">
        <v>0</v>
      </c>
      <c r="K1441" s="6">
        <f t="shared" si="389"/>
        <v>0</v>
      </c>
      <c r="L1441" s="6">
        <f t="shared" si="390"/>
        <v>64.56</v>
      </c>
    </row>
    <row r="1442" spans="1:12" x14ac:dyDescent="0.2">
      <c r="A1442" s="4" t="s">
        <v>148</v>
      </c>
      <c r="B1442" s="7" t="s">
        <v>2975</v>
      </c>
      <c r="C1442" s="4">
        <v>13953327</v>
      </c>
      <c r="D1442" s="4" t="s">
        <v>2976</v>
      </c>
      <c r="E1442" s="4" t="s">
        <v>40</v>
      </c>
      <c r="F1442" s="4" t="s">
        <v>14</v>
      </c>
      <c r="G1442" s="4">
        <v>1</v>
      </c>
      <c r="H1442" s="5">
        <v>6.77</v>
      </c>
      <c r="J1442" s="3">
        <v>0</v>
      </c>
      <c r="K1442" s="6">
        <f t="shared" si="389"/>
        <v>0</v>
      </c>
      <c r="L1442" s="6">
        <f t="shared" si="390"/>
        <v>6.77</v>
      </c>
    </row>
    <row r="1443" spans="1:12" x14ac:dyDescent="0.2">
      <c r="A1443" s="4" t="s">
        <v>148</v>
      </c>
      <c r="B1443" s="7" t="s">
        <v>758</v>
      </c>
      <c r="C1443" s="4">
        <v>5267517</v>
      </c>
      <c r="D1443" s="4" t="s">
        <v>2648</v>
      </c>
      <c r="E1443" s="4" t="s">
        <v>23</v>
      </c>
      <c r="F1443" s="4" t="s">
        <v>9</v>
      </c>
      <c r="G1443" s="4">
        <v>1</v>
      </c>
      <c r="H1443" s="5">
        <v>-365.15</v>
      </c>
      <c r="J1443" s="3">
        <v>0</v>
      </c>
      <c r="K1443" s="6">
        <f t="shared" si="389"/>
        <v>0</v>
      </c>
      <c r="L1443" s="6">
        <f t="shared" si="390"/>
        <v>-365.15</v>
      </c>
    </row>
    <row r="1444" spans="1:12" x14ac:dyDescent="0.2">
      <c r="A1444" s="4" t="s">
        <v>148</v>
      </c>
      <c r="B1444" s="7" t="s">
        <v>2924</v>
      </c>
      <c r="C1444" s="4">
        <v>20005043</v>
      </c>
      <c r="D1444" s="4" t="s">
        <v>2925</v>
      </c>
      <c r="E1444" s="4" t="s">
        <v>29</v>
      </c>
      <c r="F1444" s="4" t="s">
        <v>14</v>
      </c>
      <c r="G1444" s="4">
        <v>1</v>
      </c>
      <c r="H1444" s="5">
        <v>7.51</v>
      </c>
      <c r="J1444" s="3">
        <v>0</v>
      </c>
      <c r="K1444" s="6">
        <f t="shared" ref="K1444:K1453" si="391">+I1444+J1444</f>
        <v>0</v>
      </c>
      <c r="L1444" s="6">
        <f t="shared" ref="L1444:L1453" si="392">H1444+J1444</f>
        <v>7.51</v>
      </c>
    </row>
    <row r="1445" spans="1:12" x14ac:dyDescent="0.2">
      <c r="A1445" s="4" t="s">
        <v>148</v>
      </c>
      <c r="B1445" s="7" t="s">
        <v>759</v>
      </c>
      <c r="C1445" s="4">
        <v>22331239</v>
      </c>
      <c r="D1445" s="4" t="s">
        <v>2649</v>
      </c>
      <c r="E1445" s="4" t="s">
        <v>38</v>
      </c>
      <c r="F1445" s="4" t="s">
        <v>9</v>
      </c>
      <c r="G1445" s="4">
        <v>3</v>
      </c>
      <c r="H1445" s="5">
        <v>0</v>
      </c>
      <c r="I1445" s="5">
        <f>H1445</f>
        <v>0</v>
      </c>
      <c r="J1445" s="3">
        <v>-800164.85199999996</v>
      </c>
      <c r="K1445" s="6">
        <f t="shared" si="391"/>
        <v>-800164.85199999996</v>
      </c>
      <c r="L1445" s="6">
        <f t="shared" si="392"/>
        <v>-800164.85199999996</v>
      </c>
    </row>
    <row r="1446" spans="1:12" x14ac:dyDescent="0.2">
      <c r="A1446" s="4" t="s">
        <v>148</v>
      </c>
      <c r="B1446" s="7" t="s">
        <v>1011</v>
      </c>
      <c r="C1446" s="4">
        <v>23889899</v>
      </c>
      <c r="D1446" s="4" t="s">
        <v>2084</v>
      </c>
      <c r="E1446" s="4" t="s">
        <v>15</v>
      </c>
      <c r="F1446" s="4" t="s">
        <v>16</v>
      </c>
      <c r="G1446" s="4">
        <v>2</v>
      </c>
      <c r="H1446" s="5">
        <v>41.49</v>
      </c>
      <c r="J1446" s="3">
        <v>0</v>
      </c>
      <c r="K1446" s="6">
        <f t="shared" si="391"/>
        <v>0</v>
      </c>
      <c r="L1446" s="6">
        <f t="shared" si="392"/>
        <v>41.49</v>
      </c>
    </row>
    <row r="1447" spans="1:12" x14ac:dyDescent="0.2">
      <c r="A1447" s="4" t="s">
        <v>148</v>
      </c>
      <c r="B1447" s="7" t="s">
        <v>1350</v>
      </c>
      <c r="C1447" s="4">
        <v>14116725</v>
      </c>
      <c r="D1447" s="4" t="s">
        <v>2085</v>
      </c>
      <c r="E1447" s="4" t="s">
        <v>10</v>
      </c>
      <c r="F1447" s="4" t="s">
        <v>7</v>
      </c>
      <c r="G1447" s="4">
        <v>1</v>
      </c>
      <c r="H1447" s="5">
        <v>48.97</v>
      </c>
      <c r="J1447" s="3">
        <v>0</v>
      </c>
      <c r="K1447" s="6">
        <f t="shared" si="391"/>
        <v>0</v>
      </c>
      <c r="L1447" s="6">
        <f t="shared" si="392"/>
        <v>48.97</v>
      </c>
    </row>
    <row r="1448" spans="1:12" x14ac:dyDescent="0.2">
      <c r="A1448" s="4" t="s">
        <v>148</v>
      </c>
      <c r="B1448" s="7" t="s">
        <v>2650</v>
      </c>
      <c r="C1448" s="4">
        <v>25441914</v>
      </c>
      <c r="D1448" s="4" t="s">
        <v>2086</v>
      </c>
      <c r="E1448" s="4" t="s">
        <v>23</v>
      </c>
      <c r="F1448" s="4" t="s">
        <v>9</v>
      </c>
      <c r="G1448" s="4">
        <v>1</v>
      </c>
      <c r="H1448" s="5">
        <v>15.09</v>
      </c>
      <c r="J1448" s="3">
        <v>0</v>
      </c>
      <c r="K1448" s="6">
        <f t="shared" si="391"/>
        <v>0</v>
      </c>
      <c r="L1448" s="6">
        <f t="shared" si="392"/>
        <v>15.09</v>
      </c>
    </row>
    <row r="1449" spans="1:12" x14ac:dyDescent="0.2">
      <c r="A1449" s="4" t="s">
        <v>148</v>
      </c>
      <c r="B1449" s="7" t="s">
        <v>1172</v>
      </c>
      <c r="C1449" s="4">
        <v>16743862</v>
      </c>
      <c r="D1449" s="4" t="s">
        <v>2087</v>
      </c>
      <c r="E1449" s="4" t="s">
        <v>44</v>
      </c>
      <c r="F1449" s="4" t="s">
        <v>7</v>
      </c>
      <c r="G1449" s="4">
        <v>1</v>
      </c>
      <c r="H1449" s="5">
        <v>36.36</v>
      </c>
      <c r="J1449" s="3">
        <v>0</v>
      </c>
      <c r="K1449" s="6">
        <f t="shared" si="391"/>
        <v>0</v>
      </c>
      <c r="L1449" s="6">
        <f t="shared" si="392"/>
        <v>36.36</v>
      </c>
    </row>
    <row r="1450" spans="1:12" x14ac:dyDescent="0.2">
      <c r="A1450" s="4" t="s">
        <v>148</v>
      </c>
      <c r="B1450" s="7" t="s">
        <v>1012</v>
      </c>
      <c r="C1450" s="4">
        <v>14837975</v>
      </c>
      <c r="D1450" s="4" t="s">
        <v>2651</v>
      </c>
      <c r="E1450" s="4" t="s">
        <v>11</v>
      </c>
      <c r="F1450" s="4" t="s">
        <v>12</v>
      </c>
      <c r="G1450" s="4">
        <v>1</v>
      </c>
      <c r="H1450" s="5">
        <v>81.81</v>
      </c>
      <c r="J1450" s="3">
        <v>0</v>
      </c>
      <c r="K1450" s="6">
        <f t="shared" si="391"/>
        <v>0</v>
      </c>
      <c r="L1450" s="6">
        <f t="shared" si="392"/>
        <v>81.81</v>
      </c>
    </row>
    <row r="1451" spans="1:12" x14ac:dyDescent="0.2">
      <c r="A1451" s="4" t="s">
        <v>148</v>
      </c>
      <c r="B1451" s="7" t="s">
        <v>2652</v>
      </c>
      <c r="C1451" s="4">
        <v>4291169</v>
      </c>
      <c r="D1451" s="4" t="s">
        <v>2088</v>
      </c>
      <c r="E1451" s="4" t="s">
        <v>10</v>
      </c>
      <c r="F1451" s="4" t="s">
        <v>7</v>
      </c>
      <c r="G1451" s="4">
        <v>1</v>
      </c>
      <c r="H1451" s="5">
        <v>37.72</v>
      </c>
      <c r="J1451" s="3">
        <v>0</v>
      </c>
      <c r="K1451" s="6">
        <f t="shared" si="391"/>
        <v>0</v>
      </c>
      <c r="L1451" s="6">
        <f t="shared" si="392"/>
        <v>37.72</v>
      </c>
    </row>
    <row r="1452" spans="1:12" x14ac:dyDescent="0.2">
      <c r="A1452" s="4" t="s">
        <v>148</v>
      </c>
      <c r="B1452" s="7" t="s">
        <v>1173</v>
      </c>
      <c r="C1452" s="4">
        <v>6142611</v>
      </c>
      <c r="D1452" s="4" t="s">
        <v>2653</v>
      </c>
      <c r="E1452" s="4" t="s">
        <v>10</v>
      </c>
      <c r="F1452" s="4" t="s">
        <v>7</v>
      </c>
      <c r="G1452" s="4">
        <v>1</v>
      </c>
      <c r="H1452" s="5">
        <v>27.95</v>
      </c>
      <c r="J1452" s="3">
        <v>0</v>
      </c>
      <c r="K1452" s="6">
        <f t="shared" si="391"/>
        <v>0</v>
      </c>
      <c r="L1452" s="6">
        <f t="shared" si="392"/>
        <v>27.95</v>
      </c>
    </row>
    <row r="1453" spans="1:12" x14ac:dyDescent="0.2">
      <c r="A1453" s="4" t="s">
        <v>148</v>
      </c>
      <c r="B1453" s="7" t="s">
        <v>3096</v>
      </c>
      <c r="C1453" s="4">
        <v>18596699</v>
      </c>
      <c r="D1453" s="4" t="s">
        <v>3078</v>
      </c>
      <c r="E1453" s="4" t="s">
        <v>42</v>
      </c>
      <c r="F1453" s="4" t="s">
        <v>7</v>
      </c>
      <c r="G1453" s="4">
        <v>3</v>
      </c>
      <c r="H1453" s="5">
        <v>0</v>
      </c>
      <c r="I1453" s="5">
        <f>H1453</f>
        <v>0</v>
      </c>
      <c r="J1453" s="3">
        <v>-1690.0640000000001</v>
      </c>
      <c r="K1453" s="6">
        <f t="shared" si="391"/>
        <v>-1690.0640000000001</v>
      </c>
      <c r="L1453" s="6">
        <f t="shared" si="392"/>
        <v>-1690.0640000000001</v>
      </c>
    </row>
    <row r="1454" spans="1:12" x14ac:dyDescent="0.2">
      <c r="A1454" s="4" t="s">
        <v>148</v>
      </c>
      <c r="B1454" s="7" t="s">
        <v>2926</v>
      </c>
      <c r="C1454" s="4">
        <v>25435526</v>
      </c>
      <c r="D1454" s="4" t="s">
        <v>2862</v>
      </c>
      <c r="E1454" s="4" t="s">
        <v>10</v>
      </c>
      <c r="F1454" s="4" t="s">
        <v>7</v>
      </c>
      <c r="G1454" s="4">
        <v>1</v>
      </c>
      <c r="H1454" s="5">
        <v>63.18</v>
      </c>
      <c r="J1454" s="3">
        <v>0</v>
      </c>
      <c r="K1454" s="6">
        <f>+I1454+J1454</f>
        <v>0</v>
      </c>
      <c r="L1454" s="6">
        <f>H1454+J1454</f>
        <v>63.18</v>
      </c>
    </row>
    <row r="1455" spans="1:12" x14ac:dyDescent="0.2">
      <c r="A1455" s="4" t="s">
        <v>148</v>
      </c>
      <c r="B1455" s="7" t="s">
        <v>1500</v>
      </c>
      <c r="C1455" s="4">
        <v>9641038</v>
      </c>
      <c r="D1455" s="4" t="s">
        <v>2654</v>
      </c>
      <c r="E1455" s="4" t="s">
        <v>23</v>
      </c>
      <c r="F1455" s="4" t="s">
        <v>9</v>
      </c>
      <c r="G1455" s="4">
        <v>1</v>
      </c>
      <c r="H1455" s="5">
        <v>22.67</v>
      </c>
      <c r="J1455" s="3">
        <v>0</v>
      </c>
      <c r="K1455" s="6">
        <f>+I1455+J1455</f>
        <v>0</v>
      </c>
      <c r="L1455" s="6">
        <f>H1455+J1455</f>
        <v>22.67</v>
      </c>
    </row>
    <row r="1456" spans="1:12" x14ac:dyDescent="0.2">
      <c r="A1456" s="4" t="s">
        <v>148</v>
      </c>
      <c r="B1456" s="7" t="s">
        <v>2978</v>
      </c>
      <c r="C1456" s="4">
        <v>20791061</v>
      </c>
      <c r="D1456" s="4" t="s">
        <v>2977</v>
      </c>
      <c r="E1456" s="4" t="s">
        <v>40</v>
      </c>
      <c r="F1456" s="4" t="s">
        <v>14</v>
      </c>
      <c r="G1456" s="4">
        <v>2</v>
      </c>
      <c r="H1456" s="5">
        <v>15.32</v>
      </c>
      <c r="J1456" s="3">
        <v>0</v>
      </c>
      <c r="K1456" s="6">
        <f>+I1456+J1456</f>
        <v>0</v>
      </c>
      <c r="L1456" s="6">
        <f>H1456+J1456</f>
        <v>15.32</v>
      </c>
    </row>
    <row r="1457" spans="1:12" x14ac:dyDescent="0.2">
      <c r="A1457" s="4" t="s">
        <v>148</v>
      </c>
      <c r="B1457" s="7" t="s">
        <v>762</v>
      </c>
      <c r="C1457" s="4">
        <v>11288933</v>
      </c>
      <c r="D1457" s="4" t="s">
        <v>2655</v>
      </c>
      <c r="E1457" s="4" t="s">
        <v>29</v>
      </c>
      <c r="F1457" s="4" t="s">
        <v>14</v>
      </c>
      <c r="G1457" s="4">
        <v>1</v>
      </c>
      <c r="H1457" s="5">
        <v>-288.99</v>
      </c>
      <c r="J1457" s="3">
        <v>0</v>
      </c>
      <c r="K1457" s="6">
        <f t="shared" ref="K1457:K1462" si="393">+I1457+J1457</f>
        <v>0</v>
      </c>
      <c r="L1457" s="6">
        <f t="shared" ref="L1457:L1462" si="394">H1457+J1457</f>
        <v>-288.99</v>
      </c>
    </row>
    <row r="1458" spans="1:12" x14ac:dyDescent="0.2">
      <c r="A1458" s="4" t="s">
        <v>148</v>
      </c>
      <c r="B1458" s="7" t="s">
        <v>761</v>
      </c>
      <c r="C1458" s="4">
        <v>11288933</v>
      </c>
      <c r="D1458" s="4" t="s">
        <v>2655</v>
      </c>
      <c r="E1458" s="4" t="s">
        <v>29</v>
      </c>
      <c r="F1458" s="4" t="s">
        <v>14</v>
      </c>
      <c r="G1458" s="4">
        <v>1</v>
      </c>
      <c r="H1458" s="5">
        <v>-790.01</v>
      </c>
      <c r="J1458" s="3">
        <v>0</v>
      </c>
      <c r="K1458" s="6">
        <f t="shared" si="393"/>
        <v>0</v>
      </c>
      <c r="L1458" s="6">
        <f t="shared" si="394"/>
        <v>-790.01</v>
      </c>
    </row>
    <row r="1459" spans="1:12" x14ac:dyDescent="0.2">
      <c r="A1459" s="4" t="s">
        <v>148</v>
      </c>
      <c r="B1459" s="7" t="s">
        <v>760</v>
      </c>
      <c r="C1459" s="4">
        <v>11288933</v>
      </c>
      <c r="D1459" s="4" t="s">
        <v>2655</v>
      </c>
      <c r="E1459" s="4" t="s">
        <v>29</v>
      </c>
      <c r="F1459" s="4" t="s">
        <v>14</v>
      </c>
      <c r="G1459" s="4">
        <v>1</v>
      </c>
      <c r="H1459" s="5">
        <v>-715.02</v>
      </c>
      <c r="J1459" s="3">
        <v>0</v>
      </c>
      <c r="K1459" s="6">
        <f t="shared" si="393"/>
        <v>0</v>
      </c>
      <c r="L1459" s="6">
        <f t="shared" si="394"/>
        <v>-715.02</v>
      </c>
    </row>
    <row r="1460" spans="1:12" x14ac:dyDescent="0.2">
      <c r="A1460" s="4" t="s">
        <v>148</v>
      </c>
      <c r="B1460" s="7" t="s">
        <v>1013</v>
      </c>
      <c r="C1460" s="4">
        <v>24477543</v>
      </c>
      <c r="D1460" s="4" t="s">
        <v>2656</v>
      </c>
      <c r="E1460" s="4" t="s">
        <v>21</v>
      </c>
      <c r="F1460" s="4" t="s">
        <v>22</v>
      </c>
      <c r="G1460" s="4">
        <v>1</v>
      </c>
      <c r="H1460" s="5">
        <v>18.63</v>
      </c>
      <c r="J1460" s="3">
        <v>0</v>
      </c>
      <c r="K1460" s="6">
        <f t="shared" si="393"/>
        <v>0</v>
      </c>
      <c r="L1460" s="6">
        <f t="shared" si="394"/>
        <v>18.63</v>
      </c>
    </row>
    <row r="1461" spans="1:12" x14ac:dyDescent="0.2">
      <c r="A1461" s="4" t="s">
        <v>148</v>
      </c>
      <c r="B1461" s="7" t="s">
        <v>907</v>
      </c>
      <c r="C1461" s="4">
        <v>4008993</v>
      </c>
      <c r="D1461" s="4" t="s">
        <v>2657</v>
      </c>
      <c r="E1461" s="4" t="s">
        <v>8</v>
      </c>
      <c r="F1461" s="4" t="s">
        <v>9</v>
      </c>
      <c r="G1461" s="4">
        <v>1</v>
      </c>
      <c r="H1461" s="5">
        <v>-2663.82</v>
      </c>
      <c r="J1461" s="3">
        <v>0</v>
      </c>
      <c r="K1461" s="6">
        <f t="shared" si="393"/>
        <v>0</v>
      </c>
      <c r="L1461" s="6">
        <f t="shared" si="394"/>
        <v>-2663.82</v>
      </c>
    </row>
    <row r="1462" spans="1:12" x14ac:dyDescent="0.2">
      <c r="A1462" s="4" t="s">
        <v>148</v>
      </c>
      <c r="B1462" s="7" t="s">
        <v>1174</v>
      </c>
      <c r="C1462" s="4">
        <v>18943445</v>
      </c>
      <c r="D1462" s="4" t="s">
        <v>2658</v>
      </c>
      <c r="E1462" s="4" t="s">
        <v>37</v>
      </c>
      <c r="F1462" s="4" t="s">
        <v>9</v>
      </c>
      <c r="G1462" s="4">
        <v>1</v>
      </c>
      <c r="H1462" s="5">
        <v>11.12</v>
      </c>
      <c r="J1462" s="3">
        <v>0</v>
      </c>
      <c r="K1462" s="6">
        <f t="shared" si="393"/>
        <v>0</v>
      </c>
      <c r="L1462" s="6">
        <f t="shared" si="394"/>
        <v>11.12</v>
      </c>
    </row>
    <row r="1463" spans="1:12" x14ac:dyDescent="0.2">
      <c r="A1463" s="4" t="s">
        <v>148</v>
      </c>
      <c r="B1463" s="7" t="s">
        <v>763</v>
      </c>
      <c r="C1463" s="4">
        <v>9095756</v>
      </c>
      <c r="D1463" s="4" t="s">
        <v>2092</v>
      </c>
      <c r="E1463" s="4" t="s">
        <v>23</v>
      </c>
      <c r="F1463" s="4" t="s">
        <v>9</v>
      </c>
      <c r="G1463" s="4">
        <v>3</v>
      </c>
      <c r="H1463" s="5">
        <v>0</v>
      </c>
      <c r="I1463" s="5">
        <f>H1463</f>
        <v>0</v>
      </c>
      <c r="J1463" s="3">
        <v>-23499.726999999999</v>
      </c>
      <c r="K1463" s="6">
        <f t="shared" ref="K1463:K1494" si="395">+I1463+J1463</f>
        <v>-23499.726999999999</v>
      </c>
      <c r="L1463" s="6">
        <f t="shared" ref="L1463:L1494" si="396">H1463+J1463</f>
        <v>-23499.726999999999</v>
      </c>
    </row>
    <row r="1464" spans="1:12" x14ac:dyDescent="0.2">
      <c r="A1464" s="4" t="s">
        <v>148</v>
      </c>
      <c r="B1464" s="7" t="s">
        <v>2659</v>
      </c>
      <c r="C1464" s="4">
        <v>26945503</v>
      </c>
      <c r="D1464" s="4" t="s">
        <v>2660</v>
      </c>
      <c r="E1464" s="4" t="s">
        <v>41</v>
      </c>
      <c r="F1464" s="4" t="s">
        <v>35</v>
      </c>
      <c r="G1464" s="4">
        <v>1</v>
      </c>
      <c r="H1464" s="5">
        <v>10.96</v>
      </c>
      <c r="J1464" s="3">
        <v>0</v>
      </c>
      <c r="K1464" s="6">
        <f t="shared" si="395"/>
        <v>0</v>
      </c>
      <c r="L1464" s="6">
        <f t="shared" si="396"/>
        <v>10.96</v>
      </c>
    </row>
    <row r="1465" spans="1:12" x14ac:dyDescent="0.2">
      <c r="A1465" s="4" t="s">
        <v>148</v>
      </c>
      <c r="B1465" s="7" t="s">
        <v>2661</v>
      </c>
      <c r="C1465" s="4">
        <v>7325586</v>
      </c>
      <c r="D1465" s="4" t="s">
        <v>2094</v>
      </c>
      <c r="E1465" s="4" t="s">
        <v>39</v>
      </c>
      <c r="F1465" s="4" t="s">
        <v>14</v>
      </c>
      <c r="G1465" s="4">
        <v>1</v>
      </c>
      <c r="H1465" s="5">
        <v>48.92</v>
      </c>
      <c r="J1465" s="3">
        <v>0</v>
      </c>
      <c r="K1465" s="6">
        <f t="shared" si="395"/>
        <v>0</v>
      </c>
      <c r="L1465" s="6">
        <f t="shared" si="396"/>
        <v>48.92</v>
      </c>
    </row>
    <row r="1466" spans="1:12" x14ac:dyDescent="0.2">
      <c r="A1466" s="4" t="s">
        <v>148</v>
      </c>
      <c r="B1466" s="7" t="s">
        <v>2663</v>
      </c>
      <c r="C1466" s="4">
        <v>26893657</v>
      </c>
      <c r="D1466" s="4" t="s">
        <v>2662</v>
      </c>
      <c r="E1466" s="4" t="s">
        <v>41</v>
      </c>
      <c r="F1466" s="4" t="s">
        <v>35</v>
      </c>
      <c r="G1466" s="4">
        <v>1</v>
      </c>
      <c r="H1466" s="5">
        <v>33.43</v>
      </c>
      <c r="J1466" s="3">
        <v>0</v>
      </c>
      <c r="K1466" s="6">
        <f t="shared" si="395"/>
        <v>0</v>
      </c>
      <c r="L1466" s="6">
        <f t="shared" si="396"/>
        <v>33.43</v>
      </c>
    </row>
    <row r="1467" spans="1:12" x14ac:dyDescent="0.2">
      <c r="A1467" s="4" t="s">
        <v>148</v>
      </c>
      <c r="B1467" s="7" t="s">
        <v>1175</v>
      </c>
      <c r="C1467" s="4">
        <v>26893657</v>
      </c>
      <c r="D1467" s="4" t="s">
        <v>2662</v>
      </c>
      <c r="E1467" s="4" t="s">
        <v>41</v>
      </c>
      <c r="F1467" s="4" t="s">
        <v>35</v>
      </c>
      <c r="G1467" s="4">
        <v>1</v>
      </c>
      <c r="H1467" s="5">
        <v>36.67</v>
      </c>
      <c r="J1467" s="3">
        <v>0</v>
      </c>
      <c r="K1467" s="6">
        <f t="shared" si="395"/>
        <v>0</v>
      </c>
      <c r="L1467" s="6">
        <f t="shared" si="396"/>
        <v>36.67</v>
      </c>
    </row>
    <row r="1468" spans="1:12" x14ac:dyDescent="0.2">
      <c r="A1468" s="4" t="s">
        <v>148</v>
      </c>
      <c r="B1468" s="7" t="s">
        <v>764</v>
      </c>
      <c r="C1468" s="4">
        <v>17253133</v>
      </c>
      <c r="D1468" s="4" t="s">
        <v>2099</v>
      </c>
      <c r="E1468" s="4" t="s">
        <v>25</v>
      </c>
      <c r="F1468" s="4" t="s">
        <v>12</v>
      </c>
      <c r="G1468" s="4">
        <v>3</v>
      </c>
      <c r="H1468" s="5">
        <v>0</v>
      </c>
      <c r="I1468" s="5">
        <f>H1468</f>
        <v>0</v>
      </c>
      <c r="J1468" s="3">
        <v>-346885.45</v>
      </c>
      <c r="K1468" s="6">
        <f t="shared" si="395"/>
        <v>-346885.45</v>
      </c>
      <c r="L1468" s="6">
        <f t="shared" si="396"/>
        <v>-346885.45</v>
      </c>
    </row>
    <row r="1469" spans="1:12" x14ac:dyDescent="0.2">
      <c r="A1469" s="4" t="s">
        <v>148</v>
      </c>
      <c r="B1469" s="7" t="s">
        <v>765</v>
      </c>
      <c r="C1469" s="4">
        <v>8058657</v>
      </c>
      <c r="D1469" s="4" t="s">
        <v>2664</v>
      </c>
      <c r="E1469" s="4" t="s">
        <v>11</v>
      </c>
      <c r="F1469" s="4" t="s">
        <v>12</v>
      </c>
      <c r="G1469" s="4">
        <v>1</v>
      </c>
      <c r="H1469" s="5">
        <v>-1364.33</v>
      </c>
      <c r="J1469" s="3">
        <v>0</v>
      </c>
      <c r="K1469" s="6">
        <f t="shared" si="395"/>
        <v>0</v>
      </c>
      <c r="L1469" s="6">
        <f t="shared" si="396"/>
        <v>-1364.33</v>
      </c>
    </row>
    <row r="1470" spans="1:12" x14ac:dyDescent="0.2">
      <c r="A1470" s="4" t="s">
        <v>148</v>
      </c>
      <c r="B1470" s="7" t="s">
        <v>2665</v>
      </c>
      <c r="C1470" s="4">
        <v>18373128</v>
      </c>
      <c r="D1470" s="4" t="s">
        <v>2666</v>
      </c>
      <c r="E1470" s="4" t="s">
        <v>10</v>
      </c>
      <c r="F1470" s="4" t="s">
        <v>7</v>
      </c>
      <c r="G1470" s="4">
        <v>1</v>
      </c>
      <c r="H1470" s="5">
        <v>64.81</v>
      </c>
      <c r="J1470" s="3">
        <v>0</v>
      </c>
      <c r="K1470" s="6">
        <f t="shared" si="395"/>
        <v>0</v>
      </c>
      <c r="L1470" s="6">
        <f t="shared" si="396"/>
        <v>64.81</v>
      </c>
    </row>
    <row r="1471" spans="1:12" x14ac:dyDescent="0.2">
      <c r="A1471" s="4" t="s">
        <v>148</v>
      </c>
      <c r="B1471" s="7" t="s">
        <v>1351</v>
      </c>
      <c r="C1471" s="4">
        <v>14117326</v>
      </c>
      <c r="D1471" s="4" t="s">
        <v>2667</v>
      </c>
      <c r="E1471" s="4" t="s">
        <v>19</v>
      </c>
      <c r="F1471" s="4" t="s">
        <v>14</v>
      </c>
      <c r="G1471" s="4">
        <v>1</v>
      </c>
      <c r="H1471" s="5">
        <v>41.58</v>
      </c>
      <c r="J1471" s="3">
        <v>0</v>
      </c>
      <c r="K1471" s="6">
        <f t="shared" si="395"/>
        <v>0</v>
      </c>
      <c r="L1471" s="6">
        <f t="shared" si="396"/>
        <v>41.58</v>
      </c>
    </row>
    <row r="1472" spans="1:12" x14ac:dyDescent="0.2">
      <c r="A1472" s="4" t="s">
        <v>148</v>
      </c>
      <c r="B1472" s="7" t="s">
        <v>1380</v>
      </c>
      <c r="C1472" s="4">
        <v>16897437</v>
      </c>
      <c r="D1472" s="4" t="s">
        <v>2668</v>
      </c>
      <c r="E1472" s="4" t="s">
        <v>31</v>
      </c>
      <c r="F1472" s="4" t="s">
        <v>22</v>
      </c>
      <c r="G1472" s="4">
        <v>1</v>
      </c>
      <c r="H1472" s="5">
        <v>18.23</v>
      </c>
      <c r="J1472" s="3">
        <v>0</v>
      </c>
      <c r="K1472" s="6">
        <f t="shared" si="395"/>
        <v>0</v>
      </c>
      <c r="L1472" s="6">
        <f t="shared" si="396"/>
        <v>18.23</v>
      </c>
    </row>
    <row r="1473" spans="1:12" x14ac:dyDescent="0.2">
      <c r="A1473" s="4" t="s">
        <v>148</v>
      </c>
      <c r="B1473" s="7" t="s">
        <v>914</v>
      </c>
      <c r="C1473" s="4">
        <v>21126056</v>
      </c>
      <c r="D1473" s="4" t="s">
        <v>2669</v>
      </c>
      <c r="E1473" s="4" t="s">
        <v>76</v>
      </c>
      <c r="F1473" s="4" t="s">
        <v>35</v>
      </c>
      <c r="G1473" s="4">
        <v>3</v>
      </c>
      <c r="H1473" s="5">
        <v>0</v>
      </c>
      <c r="I1473" s="5">
        <f>H1473</f>
        <v>0</v>
      </c>
      <c r="J1473" s="3">
        <v>-4702.7830000000004</v>
      </c>
      <c r="K1473" s="6">
        <f t="shared" si="395"/>
        <v>-4702.7830000000004</v>
      </c>
      <c r="L1473" s="6">
        <f t="shared" si="396"/>
        <v>-4702.7830000000004</v>
      </c>
    </row>
    <row r="1474" spans="1:12" x14ac:dyDescent="0.2">
      <c r="A1474" s="4" t="s">
        <v>148</v>
      </c>
      <c r="B1474" s="7" t="s">
        <v>1176</v>
      </c>
      <c r="C1474" s="4">
        <v>7631476</v>
      </c>
      <c r="D1474" s="4" t="s">
        <v>2111</v>
      </c>
      <c r="E1474" s="4" t="s">
        <v>6</v>
      </c>
      <c r="F1474" s="4" t="s">
        <v>7</v>
      </c>
      <c r="G1474" s="4">
        <v>1</v>
      </c>
      <c r="H1474" s="5">
        <v>76.150000000000006</v>
      </c>
      <c r="J1474" s="3">
        <v>0</v>
      </c>
      <c r="K1474" s="6">
        <f t="shared" si="395"/>
        <v>0</v>
      </c>
      <c r="L1474" s="6">
        <f t="shared" si="396"/>
        <v>76.150000000000006</v>
      </c>
    </row>
    <row r="1475" spans="1:12" x14ac:dyDescent="0.2">
      <c r="A1475" s="4" t="s">
        <v>148</v>
      </c>
      <c r="B1475" s="7" t="s">
        <v>766</v>
      </c>
      <c r="C1475" s="4">
        <v>15303965</v>
      </c>
      <c r="D1475" s="4" t="s">
        <v>2112</v>
      </c>
      <c r="E1475" s="4" t="s">
        <v>13</v>
      </c>
      <c r="F1475" s="4" t="s">
        <v>14</v>
      </c>
      <c r="G1475" s="4">
        <v>3</v>
      </c>
      <c r="H1475" s="5">
        <v>0</v>
      </c>
      <c r="I1475" s="5">
        <f>H1475</f>
        <v>0</v>
      </c>
      <c r="J1475" s="3">
        <v>-31437.598999999998</v>
      </c>
      <c r="K1475" s="6">
        <f t="shared" si="395"/>
        <v>-31437.598999999998</v>
      </c>
      <c r="L1475" s="6">
        <f t="shared" si="396"/>
        <v>-31437.598999999998</v>
      </c>
    </row>
    <row r="1476" spans="1:12" x14ac:dyDescent="0.2">
      <c r="A1476" s="4" t="s">
        <v>148</v>
      </c>
      <c r="B1476" s="7" t="s">
        <v>767</v>
      </c>
      <c r="C1476" s="4">
        <v>15303965</v>
      </c>
      <c r="D1476" s="4" t="s">
        <v>2112</v>
      </c>
      <c r="E1476" s="4" t="s">
        <v>13</v>
      </c>
      <c r="F1476" s="4" t="s">
        <v>14</v>
      </c>
      <c r="G1476" s="4">
        <v>3</v>
      </c>
      <c r="H1476" s="5">
        <v>0</v>
      </c>
      <c r="I1476" s="5">
        <f>H1476</f>
        <v>0</v>
      </c>
      <c r="J1476" s="3">
        <v>-13526.607</v>
      </c>
      <c r="K1476" s="6">
        <f t="shared" si="395"/>
        <v>-13526.607</v>
      </c>
      <c r="L1476" s="6">
        <f t="shared" si="396"/>
        <v>-13526.607</v>
      </c>
    </row>
    <row r="1477" spans="1:12" x14ac:dyDescent="0.2">
      <c r="A1477" s="4" t="s">
        <v>148</v>
      </c>
      <c r="B1477" s="7" t="s">
        <v>768</v>
      </c>
      <c r="C1477" s="4">
        <v>15303965</v>
      </c>
      <c r="D1477" s="4" t="s">
        <v>2112</v>
      </c>
      <c r="E1477" s="4" t="s">
        <v>13</v>
      </c>
      <c r="F1477" s="4" t="s">
        <v>14</v>
      </c>
      <c r="G1477" s="4">
        <v>3</v>
      </c>
      <c r="H1477" s="5">
        <v>0</v>
      </c>
      <c r="I1477" s="5">
        <f>H1477</f>
        <v>0</v>
      </c>
      <c r="J1477" s="3">
        <v>-7469.0360000000001</v>
      </c>
      <c r="K1477" s="6">
        <f t="shared" si="395"/>
        <v>-7469.0360000000001</v>
      </c>
      <c r="L1477" s="6">
        <f t="shared" si="396"/>
        <v>-7469.0360000000001</v>
      </c>
    </row>
    <row r="1478" spans="1:12" x14ac:dyDescent="0.2">
      <c r="A1478" s="4" t="s">
        <v>148</v>
      </c>
      <c r="B1478" s="7" t="s">
        <v>1348</v>
      </c>
      <c r="C1478" s="4">
        <v>14113774</v>
      </c>
      <c r="D1478" s="4" t="s">
        <v>2113</v>
      </c>
      <c r="E1478" s="4" t="s">
        <v>42</v>
      </c>
      <c r="F1478" s="4" t="s">
        <v>7</v>
      </c>
      <c r="G1478" s="4">
        <v>2</v>
      </c>
      <c r="H1478" s="5">
        <v>24.86</v>
      </c>
      <c r="J1478" s="3">
        <v>0</v>
      </c>
      <c r="K1478" s="6">
        <f t="shared" si="395"/>
        <v>0</v>
      </c>
      <c r="L1478" s="6">
        <f t="shared" si="396"/>
        <v>24.86</v>
      </c>
    </row>
    <row r="1479" spans="1:12" x14ac:dyDescent="0.2">
      <c r="A1479" s="4" t="s">
        <v>148</v>
      </c>
      <c r="B1479" s="7" t="s">
        <v>769</v>
      </c>
      <c r="C1479" s="4">
        <v>22671772</v>
      </c>
      <c r="D1479" s="4" t="s">
        <v>2670</v>
      </c>
      <c r="E1479" s="4" t="s">
        <v>11</v>
      </c>
      <c r="F1479" s="4" t="s">
        <v>12</v>
      </c>
      <c r="G1479" s="4">
        <v>3</v>
      </c>
      <c r="H1479" s="5">
        <v>0</v>
      </c>
      <c r="I1479" s="5">
        <f>H1479</f>
        <v>0</v>
      </c>
      <c r="J1479" s="3">
        <v>-631433.745</v>
      </c>
      <c r="K1479" s="6">
        <f t="shared" si="395"/>
        <v>-631433.745</v>
      </c>
      <c r="L1479" s="6">
        <f t="shared" si="396"/>
        <v>-631433.745</v>
      </c>
    </row>
    <row r="1480" spans="1:12" x14ac:dyDescent="0.2">
      <c r="A1480" s="4" t="s">
        <v>148</v>
      </c>
      <c r="B1480" s="7" t="s">
        <v>770</v>
      </c>
      <c r="C1480" s="4">
        <v>22609595</v>
      </c>
      <c r="D1480" s="4" t="s">
        <v>2671</v>
      </c>
      <c r="E1480" s="4" t="s">
        <v>11</v>
      </c>
      <c r="F1480" s="4" t="s">
        <v>12</v>
      </c>
      <c r="G1480" s="4">
        <v>3</v>
      </c>
      <c r="H1480" s="5">
        <v>0</v>
      </c>
      <c r="I1480" s="5">
        <f>H1480</f>
        <v>0</v>
      </c>
      <c r="J1480" s="3">
        <v>-2821759.9180000001</v>
      </c>
      <c r="K1480" s="6">
        <f t="shared" si="395"/>
        <v>-2821759.9180000001</v>
      </c>
      <c r="L1480" s="6">
        <f t="shared" si="396"/>
        <v>-2821759.9180000001</v>
      </c>
    </row>
    <row r="1481" spans="1:12" x14ac:dyDescent="0.2">
      <c r="A1481" s="4" t="s">
        <v>148</v>
      </c>
      <c r="B1481" s="7" t="s">
        <v>1490</v>
      </c>
      <c r="C1481" s="4">
        <v>7534786</v>
      </c>
      <c r="D1481" s="4" t="s">
        <v>2672</v>
      </c>
      <c r="E1481" s="4" t="s">
        <v>24</v>
      </c>
      <c r="F1481" s="4" t="s">
        <v>9</v>
      </c>
      <c r="G1481" s="4">
        <v>2</v>
      </c>
      <c r="H1481" s="5">
        <v>27.62</v>
      </c>
      <c r="J1481" s="3">
        <v>0</v>
      </c>
      <c r="K1481" s="6">
        <f t="shared" si="395"/>
        <v>0</v>
      </c>
      <c r="L1481" s="6">
        <f t="shared" si="396"/>
        <v>27.62</v>
      </c>
    </row>
    <row r="1482" spans="1:12" x14ac:dyDescent="0.2">
      <c r="A1482" s="4" t="s">
        <v>148</v>
      </c>
      <c r="B1482" s="7" t="s">
        <v>2927</v>
      </c>
      <c r="C1482" s="4">
        <v>20940453</v>
      </c>
      <c r="D1482" s="4" t="s">
        <v>2928</v>
      </c>
      <c r="E1482" s="4" t="s">
        <v>37</v>
      </c>
      <c r="F1482" s="4" t="s">
        <v>9</v>
      </c>
      <c r="G1482" s="4">
        <v>1</v>
      </c>
      <c r="H1482" s="5">
        <v>6.87</v>
      </c>
      <c r="J1482" s="3">
        <v>0</v>
      </c>
      <c r="K1482" s="6">
        <f t="shared" si="395"/>
        <v>0</v>
      </c>
      <c r="L1482" s="6">
        <f t="shared" si="396"/>
        <v>6.87</v>
      </c>
    </row>
    <row r="1483" spans="1:12" x14ac:dyDescent="0.2">
      <c r="A1483" s="4" t="s">
        <v>148</v>
      </c>
      <c r="B1483" s="7" t="s">
        <v>771</v>
      </c>
      <c r="C1483" s="4">
        <v>25170159</v>
      </c>
      <c r="D1483" s="4" t="s">
        <v>2673</v>
      </c>
      <c r="E1483" s="4" t="s">
        <v>37</v>
      </c>
      <c r="F1483" s="4" t="s">
        <v>9</v>
      </c>
      <c r="G1483" s="4">
        <v>2</v>
      </c>
      <c r="H1483" s="5">
        <v>-1527.01</v>
      </c>
      <c r="J1483" s="3">
        <v>0</v>
      </c>
      <c r="K1483" s="6">
        <f t="shared" si="395"/>
        <v>0</v>
      </c>
      <c r="L1483" s="6">
        <f t="shared" si="396"/>
        <v>-1527.01</v>
      </c>
    </row>
    <row r="1484" spans="1:12" x14ac:dyDescent="0.2">
      <c r="A1484" s="4" t="s">
        <v>148</v>
      </c>
      <c r="B1484" s="7" t="s">
        <v>1450</v>
      </c>
      <c r="C1484" s="4">
        <v>25170159</v>
      </c>
      <c r="D1484" s="4" t="s">
        <v>2673</v>
      </c>
      <c r="E1484" s="4" t="s">
        <v>37</v>
      </c>
      <c r="F1484" s="4" t="s">
        <v>9</v>
      </c>
      <c r="G1484" s="4">
        <v>2</v>
      </c>
      <c r="H1484" s="5">
        <v>32.28</v>
      </c>
      <c r="J1484" s="3">
        <v>0</v>
      </c>
      <c r="K1484" s="6">
        <f t="shared" si="395"/>
        <v>0</v>
      </c>
      <c r="L1484" s="6">
        <f t="shared" si="396"/>
        <v>32.28</v>
      </c>
    </row>
    <row r="1485" spans="1:12" x14ac:dyDescent="0.2">
      <c r="A1485" s="4" t="s">
        <v>148</v>
      </c>
      <c r="B1485" s="7" t="s">
        <v>2674</v>
      </c>
      <c r="C1485" s="4">
        <v>3106688</v>
      </c>
      <c r="D1485" s="4" t="s">
        <v>2120</v>
      </c>
      <c r="E1485" s="4" t="s">
        <v>76</v>
      </c>
      <c r="F1485" s="4" t="s">
        <v>35</v>
      </c>
      <c r="G1485" s="4">
        <v>1</v>
      </c>
      <c r="H1485" s="5">
        <v>25.42</v>
      </c>
      <c r="J1485" s="3">
        <v>0</v>
      </c>
      <c r="K1485" s="6">
        <f t="shared" si="395"/>
        <v>0</v>
      </c>
      <c r="L1485" s="6">
        <f t="shared" si="396"/>
        <v>25.42</v>
      </c>
    </row>
    <row r="1486" spans="1:12" x14ac:dyDescent="0.2">
      <c r="A1486" s="4" t="s">
        <v>148</v>
      </c>
      <c r="B1486" s="7" t="s">
        <v>2675</v>
      </c>
      <c r="C1486" s="4">
        <v>3106688</v>
      </c>
      <c r="D1486" s="4" t="s">
        <v>2120</v>
      </c>
      <c r="E1486" s="4" t="s">
        <v>76</v>
      </c>
      <c r="F1486" s="4" t="s">
        <v>35</v>
      </c>
      <c r="G1486" s="4">
        <v>1</v>
      </c>
      <c r="H1486" s="5">
        <v>25.42</v>
      </c>
      <c r="J1486" s="3">
        <v>0</v>
      </c>
      <c r="K1486" s="6">
        <f t="shared" si="395"/>
        <v>0</v>
      </c>
      <c r="L1486" s="6">
        <f t="shared" si="396"/>
        <v>25.42</v>
      </c>
    </row>
    <row r="1487" spans="1:12" x14ac:dyDescent="0.2">
      <c r="A1487" s="4" t="s">
        <v>148</v>
      </c>
      <c r="B1487" s="7" t="s">
        <v>1502</v>
      </c>
      <c r="C1487" s="4">
        <v>9788073</v>
      </c>
      <c r="D1487" s="4" t="s">
        <v>2676</v>
      </c>
      <c r="E1487" s="4" t="s">
        <v>6</v>
      </c>
      <c r="F1487" s="4" t="s">
        <v>7</v>
      </c>
      <c r="G1487" s="4">
        <v>1</v>
      </c>
      <c r="H1487" s="5">
        <v>18.96</v>
      </c>
      <c r="J1487" s="3">
        <v>0</v>
      </c>
      <c r="K1487" s="6">
        <f t="shared" si="395"/>
        <v>0</v>
      </c>
      <c r="L1487" s="6">
        <f t="shared" si="396"/>
        <v>18.96</v>
      </c>
    </row>
    <row r="1488" spans="1:12" x14ac:dyDescent="0.2">
      <c r="A1488" s="4" t="s">
        <v>148</v>
      </c>
      <c r="B1488" s="7" t="s">
        <v>1177</v>
      </c>
      <c r="C1488" s="4">
        <v>14115185</v>
      </c>
      <c r="D1488" s="4" t="s">
        <v>2677</v>
      </c>
      <c r="E1488" s="4" t="s">
        <v>44</v>
      </c>
      <c r="F1488" s="4" t="s">
        <v>7</v>
      </c>
      <c r="G1488" s="4">
        <v>1</v>
      </c>
      <c r="H1488" s="5">
        <v>26.32</v>
      </c>
      <c r="J1488" s="3">
        <v>0</v>
      </c>
      <c r="K1488" s="6">
        <f t="shared" si="395"/>
        <v>0</v>
      </c>
      <c r="L1488" s="6">
        <f t="shared" si="396"/>
        <v>26.32</v>
      </c>
    </row>
    <row r="1489" spans="1:12" x14ac:dyDescent="0.2">
      <c r="A1489" s="4" t="s">
        <v>148</v>
      </c>
      <c r="B1489" s="7" t="s">
        <v>1496</v>
      </c>
      <c r="C1489" s="4">
        <v>8081656</v>
      </c>
      <c r="D1489" s="4" t="s">
        <v>2678</v>
      </c>
      <c r="E1489" s="4" t="s">
        <v>42</v>
      </c>
      <c r="F1489" s="4" t="s">
        <v>7</v>
      </c>
      <c r="G1489" s="4">
        <v>1</v>
      </c>
      <c r="H1489" s="5">
        <v>23.55</v>
      </c>
      <c r="J1489" s="3">
        <v>0</v>
      </c>
      <c r="K1489" s="6">
        <f t="shared" si="395"/>
        <v>0</v>
      </c>
      <c r="L1489" s="6">
        <f t="shared" si="396"/>
        <v>23.55</v>
      </c>
    </row>
    <row r="1490" spans="1:12" x14ac:dyDescent="0.2">
      <c r="A1490" s="4" t="s">
        <v>148</v>
      </c>
      <c r="B1490" s="7" t="s">
        <v>1433</v>
      </c>
      <c r="C1490" s="4">
        <v>23172060</v>
      </c>
      <c r="D1490" s="4" t="s">
        <v>2679</v>
      </c>
      <c r="E1490" s="4" t="s">
        <v>42</v>
      </c>
      <c r="F1490" s="4" t="s">
        <v>7</v>
      </c>
      <c r="G1490" s="4">
        <v>1</v>
      </c>
      <c r="H1490" s="5">
        <v>12.51</v>
      </c>
      <c r="J1490" s="3">
        <v>0</v>
      </c>
      <c r="K1490" s="6">
        <f t="shared" si="395"/>
        <v>0</v>
      </c>
      <c r="L1490" s="6">
        <f t="shared" si="396"/>
        <v>12.51</v>
      </c>
    </row>
    <row r="1491" spans="1:12" x14ac:dyDescent="0.2">
      <c r="A1491" s="4" t="s">
        <v>148</v>
      </c>
      <c r="B1491" s="7" t="s">
        <v>773</v>
      </c>
      <c r="C1491" s="4">
        <v>17244786</v>
      </c>
      <c r="D1491" s="4" t="s">
        <v>2680</v>
      </c>
      <c r="E1491" s="4" t="s">
        <v>41</v>
      </c>
      <c r="F1491" s="4" t="s">
        <v>35</v>
      </c>
      <c r="G1491" s="4">
        <v>3</v>
      </c>
      <c r="H1491" s="5">
        <v>0</v>
      </c>
      <c r="I1491" s="5">
        <f>H1491</f>
        <v>0</v>
      </c>
      <c r="J1491" s="3">
        <v>-121823.773</v>
      </c>
      <c r="K1491" s="6">
        <f t="shared" si="395"/>
        <v>-121823.773</v>
      </c>
      <c r="L1491" s="6">
        <f t="shared" si="396"/>
        <v>-121823.773</v>
      </c>
    </row>
    <row r="1492" spans="1:12" x14ac:dyDescent="0.2">
      <c r="A1492" s="4" t="s">
        <v>148</v>
      </c>
      <c r="B1492" s="7" t="s">
        <v>774</v>
      </c>
      <c r="C1492" s="4">
        <v>17244786</v>
      </c>
      <c r="D1492" s="4" t="s">
        <v>2680</v>
      </c>
      <c r="E1492" s="4" t="s">
        <v>41</v>
      </c>
      <c r="F1492" s="4" t="s">
        <v>35</v>
      </c>
      <c r="G1492" s="4">
        <v>3</v>
      </c>
      <c r="H1492" s="5">
        <v>0</v>
      </c>
      <c r="I1492" s="5">
        <f>H1492</f>
        <v>0</v>
      </c>
      <c r="J1492" s="3">
        <v>-112186.308</v>
      </c>
      <c r="K1492" s="6">
        <f t="shared" si="395"/>
        <v>-112186.308</v>
      </c>
      <c r="L1492" s="6">
        <f t="shared" si="396"/>
        <v>-112186.308</v>
      </c>
    </row>
    <row r="1493" spans="1:12" x14ac:dyDescent="0.2">
      <c r="A1493" s="4" t="s">
        <v>148</v>
      </c>
      <c r="B1493" s="7" t="s">
        <v>772</v>
      </c>
      <c r="C1493" s="4">
        <v>17244786</v>
      </c>
      <c r="D1493" s="4" t="s">
        <v>2680</v>
      </c>
      <c r="E1493" s="4" t="s">
        <v>41</v>
      </c>
      <c r="F1493" s="4" t="s">
        <v>35</v>
      </c>
      <c r="G1493" s="4">
        <v>3</v>
      </c>
      <c r="H1493" s="5">
        <v>0</v>
      </c>
      <c r="I1493" s="5">
        <f>H1493</f>
        <v>0</v>
      </c>
      <c r="J1493" s="3">
        <v>-178002.13099999999</v>
      </c>
      <c r="K1493" s="6">
        <f t="shared" si="395"/>
        <v>-178002.13099999999</v>
      </c>
      <c r="L1493" s="6">
        <f t="shared" si="396"/>
        <v>-178002.13099999999</v>
      </c>
    </row>
    <row r="1494" spans="1:12" x14ac:dyDescent="0.2">
      <c r="A1494" s="4" t="s">
        <v>148</v>
      </c>
      <c r="B1494" s="7" t="s">
        <v>1383</v>
      </c>
      <c r="C1494" s="4">
        <v>17377764</v>
      </c>
      <c r="D1494" s="4" t="s">
        <v>2123</v>
      </c>
      <c r="E1494" s="4" t="s">
        <v>29</v>
      </c>
      <c r="F1494" s="4" t="s">
        <v>14</v>
      </c>
      <c r="G1494" s="4">
        <v>1</v>
      </c>
      <c r="H1494" s="5">
        <v>50.86</v>
      </c>
      <c r="J1494" s="3">
        <v>0</v>
      </c>
      <c r="K1494" s="6">
        <f t="shared" si="395"/>
        <v>0</v>
      </c>
      <c r="L1494" s="6">
        <f t="shared" si="396"/>
        <v>50.86</v>
      </c>
    </row>
    <row r="1495" spans="1:12" x14ac:dyDescent="0.2">
      <c r="A1495" s="4" t="s">
        <v>148</v>
      </c>
      <c r="B1495" s="7" t="s">
        <v>2929</v>
      </c>
      <c r="C1495" s="4">
        <v>8012237</v>
      </c>
      <c r="D1495" s="4" t="s">
        <v>2867</v>
      </c>
      <c r="E1495" s="4" t="s">
        <v>31</v>
      </c>
      <c r="F1495" s="4" t="s">
        <v>22</v>
      </c>
      <c r="G1495" s="4">
        <v>1</v>
      </c>
      <c r="H1495" s="5">
        <v>15.81</v>
      </c>
      <c r="J1495" s="3">
        <v>0</v>
      </c>
      <c r="K1495" s="6">
        <f t="shared" ref="K1495:K1525" si="397">+I1495+J1495</f>
        <v>0</v>
      </c>
      <c r="L1495" s="6">
        <f t="shared" ref="L1495:L1525" si="398">H1495+J1495</f>
        <v>15.81</v>
      </c>
    </row>
    <row r="1496" spans="1:12" x14ac:dyDescent="0.2">
      <c r="A1496" s="4" t="s">
        <v>148</v>
      </c>
      <c r="B1496" s="7" t="s">
        <v>1416</v>
      </c>
      <c r="C1496" s="4">
        <v>21500123</v>
      </c>
      <c r="D1496" s="4" t="s">
        <v>2124</v>
      </c>
      <c r="E1496" s="4" t="s">
        <v>76</v>
      </c>
      <c r="F1496" s="4" t="s">
        <v>35</v>
      </c>
      <c r="G1496" s="4">
        <v>1</v>
      </c>
      <c r="H1496" s="5">
        <v>25.43</v>
      </c>
      <c r="J1496" s="3">
        <v>0</v>
      </c>
      <c r="K1496" s="6">
        <f t="shared" si="397"/>
        <v>0</v>
      </c>
      <c r="L1496" s="6">
        <f t="shared" si="398"/>
        <v>25.43</v>
      </c>
    </row>
    <row r="1497" spans="1:12" x14ac:dyDescent="0.2">
      <c r="A1497" s="4" t="s">
        <v>148</v>
      </c>
      <c r="B1497" s="7" t="s">
        <v>1417</v>
      </c>
      <c r="C1497" s="4">
        <v>21500123</v>
      </c>
      <c r="D1497" s="4" t="s">
        <v>2124</v>
      </c>
      <c r="E1497" s="4" t="s">
        <v>76</v>
      </c>
      <c r="F1497" s="4" t="s">
        <v>35</v>
      </c>
      <c r="G1497" s="4">
        <v>1</v>
      </c>
      <c r="H1497" s="5">
        <v>25.43</v>
      </c>
      <c r="J1497" s="3">
        <v>0</v>
      </c>
      <c r="K1497" s="6">
        <f t="shared" si="397"/>
        <v>0</v>
      </c>
      <c r="L1497" s="6">
        <f t="shared" si="398"/>
        <v>25.43</v>
      </c>
    </row>
    <row r="1498" spans="1:12" x14ac:dyDescent="0.2">
      <c r="A1498" s="4" t="s">
        <v>148</v>
      </c>
      <c r="B1498" s="7" t="s">
        <v>1392</v>
      </c>
      <c r="C1498" s="4">
        <v>18734725</v>
      </c>
      <c r="D1498" s="4" t="s">
        <v>2125</v>
      </c>
      <c r="E1498" s="4" t="s">
        <v>76</v>
      </c>
      <c r="F1498" s="4" t="s">
        <v>35</v>
      </c>
      <c r="G1498" s="4">
        <v>1</v>
      </c>
      <c r="H1498" s="5">
        <v>12.15</v>
      </c>
      <c r="J1498" s="3">
        <v>0</v>
      </c>
      <c r="K1498" s="6">
        <f t="shared" si="397"/>
        <v>0</v>
      </c>
      <c r="L1498" s="6">
        <f t="shared" si="398"/>
        <v>12.15</v>
      </c>
    </row>
    <row r="1499" spans="1:12" x14ac:dyDescent="0.2">
      <c r="A1499" s="4" t="s">
        <v>148</v>
      </c>
      <c r="B1499" s="7" t="s">
        <v>1391</v>
      </c>
      <c r="C1499" s="4">
        <v>18734725</v>
      </c>
      <c r="D1499" s="4" t="s">
        <v>2125</v>
      </c>
      <c r="E1499" s="4" t="s">
        <v>76</v>
      </c>
      <c r="F1499" s="4" t="s">
        <v>35</v>
      </c>
      <c r="G1499" s="4">
        <v>1</v>
      </c>
      <c r="H1499" s="5">
        <v>12.15</v>
      </c>
      <c r="J1499" s="3">
        <v>0</v>
      </c>
      <c r="K1499" s="6">
        <f t="shared" si="397"/>
        <v>0</v>
      </c>
      <c r="L1499" s="6">
        <f t="shared" si="398"/>
        <v>12.15</v>
      </c>
    </row>
    <row r="1500" spans="1:12" x14ac:dyDescent="0.2">
      <c r="A1500" s="4" t="s">
        <v>148</v>
      </c>
      <c r="B1500" s="7" t="s">
        <v>2930</v>
      </c>
      <c r="C1500" s="4">
        <v>17285439</v>
      </c>
      <c r="D1500" s="4" t="s">
        <v>2868</v>
      </c>
      <c r="E1500" s="4" t="s">
        <v>6</v>
      </c>
      <c r="F1500" s="4" t="s">
        <v>7</v>
      </c>
      <c r="G1500" s="4">
        <v>1</v>
      </c>
      <c r="H1500" s="5">
        <v>57.04</v>
      </c>
      <c r="J1500" s="3">
        <v>0</v>
      </c>
      <c r="K1500" s="6">
        <f t="shared" si="397"/>
        <v>0</v>
      </c>
      <c r="L1500" s="6">
        <f t="shared" si="398"/>
        <v>57.04</v>
      </c>
    </row>
    <row r="1501" spans="1:12" x14ac:dyDescent="0.2">
      <c r="A1501" s="4" t="s">
        <v>148</v>
      </c>
      <c r="B1501" s="7" t="s">
        <v>2681</v>
      </c>
      <c r="C1501" s="4">
        <v>18432607</v>
      </c>
      <c r="D1501" s="4" t="s">
        <v>2682</v>
      </c>
      <c r="E1501" s="4" t="s">
        <v>21</v>
      </c>
      <c r="F1501" s="4" t="s">
        <v>22</v>
      </c>
      <c r="G1501" s="4">
        <v>1</v>
      </c>
      <c r="H1501" s="5">
        <v>36.69</v>
      </c>
      <c r="J1501" s="3">
        <v>0</v>
      </c>
      <c r="K1501" s="6">
        <f t="shared" si="397"/>
        <v>0</v>
      </c>
      <c r="L1501" s="6">
        <f t="shared" si="398"/>
        <v>36.69</v>
      </c>
    </row>
    <row r="1502" spans="1:12" x14ac:dyDescent="0.2">
      <c r="A1502" s="4" t="s">
        <v>148</v>
      </c>
      <c r="B1502" s="7" t="s">
        <v>1014</v>
      </c>
      <c r="C1502" s="4">
        <v>7197933</v>
      </c>
      <c r="D1502" s="4" t="s">
        <v>2683</v>
      </c>
      <c r="E1502" s="4" t="s">
        <v>37</v>
      </c>
      <c r="F1502" s="4" t="s">
        <v>9</v>
      </c>
      <c r="G1502" s="4">
        <v>2</v>
      </c>
      <c r="H1502" s="5">
        <v>81.81</v>
      </c>
      <c r="J1502" s="3">
        <v>0</v>
      </c>
      <c r="K1502" s="6">
        <f t="shared" si="397"/>
        <v>0</v>
      </c>
      <c r="L1502" s="6">
        <f t="shared" si="398"/>
        <v>81.81</v>
      </c>
    </row>
    <row r="1503" spans="1:12" x14ac:dyDescent="0.2">
      <c r="A1503" s="4" t="s">
        <v>148</v>
      </c>
      <c r="B1503" s="7" t="s">
        <v>2979</v>
      </c>
      <c r="C1503" s="4">
        <v>26949655</v>
      </c>
      <c r="D1503" s="4" t="s">
        <v>2980</v>
      </c>
      <c r="E1503" s="4" t="s">
        <v>10</v>
      </c>
      <c r="F1503" s="4" t="s">
        <v>7</v>
      </c>
      <c r="G1503" s="4">
        <v>1</v>
      </c>
      <c r="H1503" s="5">
        <v>266.89</v>
      </c>
      <c r="J1503" s="3">
        <v>0</v>
      </c>
      <c r="K1503" s="6">
        <f t="shared" si="397"/>
        <v>0</v>
      </c>
      <c r="L1503" s="6">
        <f t="shared" si="398"/>
        <v>266.89</v>
      </c>
    </row>
    <row r="1504" spans="1:12" x14ac:dyDescent="0.2">
      <c r="A1504" s="4" t="s">
        <v>148</v>
      </c>
      <c r="B1504" s="7" t="s">
        <v>1015</v>
      </c>
      <c r="C1504" s="4">
        <v>26885138</v>
      </c>
      <c r="D1504" s="4" t="s">
        <v>2684</v>
      </c>
      <c r="E1504" s="4" t="s">
        <v>39</v>
      </c>
      <c r="F1504" s="4" t="s">
        <v>14</v>
      </c>
      <c r="G1504" s="4">
        <v>1</v>
      </c>
      <c r="H1504" s="5">
        <v>87.48</v>
      </c>
      <c r="J1504" s="3">
        <v>0</v>
      </c>
      <c r="K1504" s="6">
        <f t="shared" si="397"/>
        <v>0</v>
      </c>
      <c r="L1504" s="6">
        <f t="shared" si="398"/>
        <v>87.48</v>
      </c>
    </row>
    <row r="1505" spans="1:12" x14ac:dyDescent="0.2">
      <c r="A1505" s="4" t="s">
        <v>148</v>
      </c>
      <c r="B1505" s="7" t="s">
        <v>1448</v>
      </c>
      <c r="C1505" s="4">
        <v>24901357</v>
      </c>
      <c r="D1505" s="4" t="s">
        <v>2685</v>
      </c>
      <c r="E1505" s="4" t="s">
        <v>41</v>
      </c>
      <c r="F1505" s="4" t="s">
        <v>35</v>
      </c>
      <c r="G1505" s="4">
        <v>1</v>
      </c>
      <c r="H1505" s="5">
        <v>31.28</v>
      </c>
      <c r="J1505" s="3">
        <v>0</v>
      </c>
      <c r="K1505" s="6">
        <f t="shared" si="397"/>
        <v>0</v>
      </c>
      <c r="L1505" s="6">
        <f t="shared" si="398"/>
        <v>31.28</v>
      </c>
    </row>
    <row r="1506" spans="1:12" x14ac:dyDescent="0.2">
      <c r="A1506" s="4" t="s">
        <v>148</v>
      </c>
      <c r="B1506" s="7" t="s">
        <v>1016</v>
      </c>
      <c r="C1506" s="4">
        <v>23111822</v>
      </c>
      <c r="D1506" s="4" t="s">
        <v>2686</v>
      </c>
      <c r="E1506" s="4" t="s">
        <v>44</v>
      </c>
      <c r="F1506" s="4" t="s">
        <v>7</v>
      </c>
      <c r="G1506" s="4">
        <v>1</v>
      </c>
      <c r="H1506" s="5">
        <v>89.28</v>
      </c>
      <c r="J1506" s="3">
        <v>0</v>
      </c>
      <c r="K1506" s="6">
        <f t="shared" si="397"/>
        <v>0</v>
      </c>
      <c r="L1506" s="6">
        <f t="shared" si="398"/>
        <v>89.28</v>
      </c>
    </row>
    <row r="1507" spans="1:12" x14ac:dyDescent="0.2">
      <c r="A1507" s="4" t="s">
        <v>148</v>
      </c>
      <c r="B1507" s="7" t="s">
        <v>775</v>
      </c>
      <c r="C1507" s="4">
        <v>24811621</v>
      </c>
      <c r="D1507" s="4" t="s">
        <v>2687</v>
      </c>
      <c r="E1507" s="4" t="s">
        <v>37</v>
      </c>
      <c r="F1507" s="4" t="s">
        <v>9</v>
      </c>
      <c r="G1507" s="4">
        <v>3</v>
      </c>
      <c r="H1507" s="5">
        <v>0</v>
      </c>
      <c r="I1507" s="5">
        <f>H1507</f>
        <v>0</v>
      </c>
      <c r="J1507" s="3">
        <v>-115316.32399999999</v>
      </c>
      <c r="K1507" s="6">
        <f t="shared" si="397"/>
        <v>-115316.32399999999</v>
      </c>
      <c r="L1507" s="6">
        <f t="shared" si="398"/>
        <v>-115316.32399999999</v>
      </c>
    </row>
    <row r="1508" spans="1:12" x14ac:dyDescent="0.2">
      <c r="A1508" s="4" t="s">
        <v>148</v>
      </c>
      <c r="B1508" s="7" t="s">
        <v>776</v>
      </c>
      <c r="C1508" s="4">
        <v>17776223</v>
      </c>
      <c r="D1508" s="4" t="s">
        <v>2688</v>
      </c>
      <c r="E1508" s="4" t="s">
        <v>41</v>
      </c>
      <c r="F1508" s="4" t="s">
        <v>35</v>
      </c>
      <c r="G1508" s="4">
        <v>2</v>
      </c>
      <c r="H1508" s="5">
        <v>-64.12</v>
      </c>
      <c r="J1508" s="3">
        <v>0</v>
      </c>
      <c r="K1508" s="6">
        <f t="shared" si="397"/>
        <v>0</v>
      </c>
      <c r="L1508" s="6">
        <f t="shared" si="398"/>
        <v>-64.12</v>
      </c>
    </row>
    <row r="1509" spans="1:12" x14ac:dyDescent="0.2">
      <c r="A1509" s="4" t="s">
        <v>148</v>
      </c>
      <c r="B1509" s="7" t="s">
        <v>1178</v>
      </c>
      <c r="C1509" s="4">
        <v>9644940</v>
      </c>
      <c r="D1509" s="4" t="s">
        <v>2140</v>
      </c>
      <c r="E1509" s="4" t="s">
        <v>21</v>
      </c>
      <c r="F1509" s="4" t="s">
        <v>22</v>
      </c>
      <c r="G1509" s="4">
        <v>1</v>
      </c>
      <c r="H1509" s="5">
        <v>76.150000000000006</v>
      </c>
      <c r="J1509" s="3">
        <v>0</v>
      </c>
      <c r="K1509" s="6">
        <f t="shared" si="397"/>
        <v>0</v>
      </c>
      <c r="L1509" s="6">
        <f t="shared" si="398"/>
        <v>76.150000000000006</v>
      </c>
    </row>
    <row r="1510" spans="1:12" x14ac:dyDescent="0.2">
      <c r="A1510" s="4" t="s">
        <v>148</v>
      </c>
      <c r="B1510" s="7" t="s">
        <v>1017</v>
      </c>
      <c r="C1510" s="4">
        <v>22297835</v>
      </c>
      <c r="D1510" s="4" t="s">
        <v>2689</v>
      </c>
      <c r="E1510" s="4" t="s">
        <v>10</v>
      </c>
      <c r="F1510" s="4" t="s">
        <v>7</v>
      </c>
      <c r="G1510" s="4">
        <v>1</v>
      </c>
      <c r="H1510" s="5">
        <v>86.32</v>
      </c>
      <c r="J1510" s="3">
        <v>0</v>
      </c>
      <c r="K1510" s="6">
        <f t="shared" si="397"/>
        <v>0</v>
      </c>
      <c r="L1510" s="6">
        <f t="shared" si="398"/>
        <v>86.32</v>
      </c>
    </row>
    <row r="1511" spans="1:12" x14ac:dyDescent="0.2">
      <c r="A1511" s="4" t="s">
        <v>148</v>
      </c>
      <c r="B1511" s="7" t="s">
        <v>1488</v>
      </c>
      <c r="C1511" s="4">
        <v>7149964</v>
      </c>
      <c r="D1511" s="4" t="s">
        <v>2690</v>
      </c>
      <c r="E1511" s="4" t="s">
        <v>21</v>
      </c>
      <c r="F1511" s="4" t="s">
        <v>22</v>
      </c>
      <c r="G1511" s="4">
        <v>1</v>
      </c>
      <c r="H1511" s="5">
        <v>37.99</v>
      </c>
      <c r="J1511" s="3">
        <v>0</v>
      </c>
      <c r="K1511" s="6">
        <f t="shared" si="397"/>
        <v>0</v>
      </c>
      <c r="L1511" s="6">
        <f t="shared" si="398"/>
        <v>37.99</v>
      </c>
    </row>
    <row r="1512" spans="1:12" x14ac:dyDescent="0.2">
      <c r="A1512" s="4" t="s">
        <v>148</v>
      </c>
      <c r="B1512" s="7" t="s">
        <v>1375</v>
      </c>
      <c r="C1512" s="4">
        <v>16259626</v>
      </c>
      <c r="D1512" s="4" t="s">
        <v>2691</v>
      </c>
      <c r="E1512" s="4" t="s">
        <v>6</v>
      </c>
      <c r="F1512" s="4" t="s">
        <v>7</v>
      </c>
      <c r="G1512" s="4">
        <v>1</v>
      </c>
      <c r="H1512" s="5">
        <v>22.67</v>
      </c>
      <c r="J1512" s="3">
        <v>0</v>
      </c>
      <c r="K1512" s="6">
        <f t="shared" si="397"/>
        <v>0</v>
      </c>
      <c r="L1512" s="6">
        <f t="shared" si="398"/>
        <v>22.67</v>
      </c>
    </row>
    <row r="1513" spans="1:12" x14ac:dyDescent="0.2">
      <c r="A1513" s="4" t="s">
        <v>148</v>
      </c>
      <c r="B1513" s="7" t="s">
        <v>777</v>
      </c>
      <c r="C1513" s="4">
        <v>21621092</v>
      </c>
      <c r="D1513" s="4" t="s">
        <v>2692</v>
      </c>
      <c r="E1513" s="4" t="s">
        <v>30</v>
      </c>
      <c r="F1513" s="4" t="s">
        <v>18</v>
      </c>
      <c r="G1513" s="4">
        <v>2</v>
      </c>
      <c r="H1513" s="5">
        <v>-3395.42</v>
      </c>
      <c r="J1513" s="3">
        <v>0</v>
      </c>
      <c r="K1513" s="6">
        <f t="shared" si="397"/>
        <v>0</v>
      </c>
      <c r="L1513" s="6">
        <f t="shared" si="398"/>
        <v>-3395.42</v>
      </c>
    </row>
    <row r="1514" spans="1:12" x14ac:dyDescent="0.2">
      <c r="A1514" s="4" t="s">
        <v>148</v>
      </c>
      <c r="B1514" s="7" t="s">
        <v>1371</v>
      </c>
      <c r="C1514" s="4">
        <v>15811375</v>
      </c>
      <c r="D1514" s="4" t="s">
        <v>2693</v>
      </c>
      <c r="E1514" s="4" t="s">
        <v>41</v>
      </c>
      <c r="F1514" s="4" t="s">
        <v>35</v>
      </c>
      <c r="G1514" s="4">
        <v>1</v>
      </c>
      <c r="H1514" s="5">
        <v>12.15</v>
      </c>
      <c r="J1514" s="3">
        <v>0</v>
      </c>
      <c r="K1514" s="6">
        <f t="shared" si="397"/>
        <v>0</v>
      </c>
      <c r="L1514" s="6">
        <f t="shared" si="398"/>
        <v>12.15</v>
      </c>
    </row>
    <row r="1515" spans="1:12" x14ac:dyDescent="0.2">
      <c r="A1515" s="4" t="s">
        <v>148</v>
      </c>
      <c r="B1515" s="7" t="s">
        <v>1018</v>
      </c>
      <c r="C1515" s="4">
        <v>15811375</v>
      </c>
      <c r="D1515" s="4" t="s">
        <v>2693</v>
      </c>
      <c r="E1515" s="4" t="s">
        <v>41</v>
      </c>
      <c r="F1515" s="4" t="s">
        <v>35</v>
      </c>
      <c r="G1515" s="4">
        <v>1</v>
      </c>
      <c r="H1515" s="5">
        <v>40.479999999999997</v>
      </c>
      <c r="J1515" s="3">
        <v>0</v>
      </c>
      <c r="K1515" s="6">
        <f t="shared" si="397"/>
        <v>0</v>
      </c>
      <c r="L1515" s="6">
        <f t="shared" si="398"/>
        <v>40.479999999999997</v>
      </c>
    </row>
    <row r="1516" spans="1:12" x14ac:dyDescent="0.2">
      <c r="A1516" s="4" t="s">
        <v>148</v>
      </c>
      <c r="B1516" s="7" t="s">
        <v>2694</v>
      </c>
      <c r="C1516" s="4">
        <v>22050513</v>
      </c>
      <c r="D1516" s="4" t="s">
        <v>2144</v>
      </c>
      <c r="E1516" s="4" t="s">
        <v>43</v>
      </c>
      <c r="F1516" s="4" t="s">
        <v>18</v>
      </c>
      <c r="G1516" s="4">
        <v>2</v>
      </c>
      <c r="H1516" s="5">
        <v>64.81</v>
      </c>
      <c r="J1516" s="3">
        <v>0</v>
      </c>
      <c r="K1516" s="6">
        <f t="shared" si="397"/>
        <v>0</v>
      </c>
      <c r="L1516" s="6">
        <f t="shared" si="398"/>
        <v>64.81</v>
      </c>
    </row>
    <row r="1517" spans="1:12" x14ac:dyDescent="0.2">
      <c r="A1517" s="4" t="s">
        <v>148</v>
      </c>
      <c r="B1517" s="7" t="s">
        <v>890</v>
      </c>
      <c r="C1517" s="4">
        <v>11070838</v>
      </c>
      <c r="D1517" s="4" t="s">
        <v>2145</v>
      </c>
      <c r="E1517" s="4" t="s">
        <v>44</v>
      </c>
      <c r="F1517" s="4" t="s">
        <v>7</v>
      </c>
      <c r="G1517" s="4">
        <v>3</v>
      </c>
      <c r="H1517" s="5">
        <v>0</v>
      </c>
      <c r="I1517" s="5">
        <f>H1517</f>
        <v>0</v>
      </c>
      <c r="J1517" s="3">
        <v>-13409.178</v>
      </c>
      <c r="K1517" s="6">
        <f t="shared" si="397"/>
        <v>-13409.178</v>
      </c>
      <c r="L1517" s="6">
        <f t="shared" si="398"/>
        <v>-13409.178</v>
      </c>
    </row>
    <row r="1518" spans="1:12" x14ac:dyDescent="0.2">
      <c r="A1518" s="4" t="s">
        <v>148</v>
      </c>
      <c r="B1518" s="7" t="s">
        <v>2695</v>
      </c>
      <c r="C1518" s="4">
        <v>21215999</v>
      </c>
      <c r="D1518" s="4" t="s">
        <v>2696</v>
      </c>
      <c r="E1518" s="4" t="s">
        <v>23</v>
      </c>
      <c r="F1518" s="4" t="s">
        <v>9</v>
      </c>
      <c r="G1518" s="4">
        <v>1</v>
      </c>
      <c r="H1518" s="5">
        <v>35.909999999999997</v>
      </c>
      <c r="J1518" s="3">
        <v>0</v>
      </c>
      <c r="K1518" s="6">
        <f t="shared" si="397"/>
        <v>0</v>
      </c>
      <c r="L1518" s="6">
        <f t="shared" si="398"/>
        <v>35.909999999999997</v>
      </c>
    </row>
    <row r="1519" spans="1:12" x14ac:dyDescent="0.2">
      <c r="A1519" s="4" t="s">
        <v>148</v>
      </c>
      <c r="B1519" s="7" t="s">
        <v>1342</v>
      </c>
      <c r="C1519" s="4">
        <v>11854478</v>
      </c>
      <c r="D1519" s="4" t="s">
        <v>2146</v>
      </c>
      <c r="E1519" s="4" t="s">
        <v>21</v>
      </c>
      <c r="F1519" s="4" t="s">
        <v>22</v>
      </c>
      <c r="G1519" s="4">
        <v>1</v>
      </c>
      <c r="H1519" s="5">
        <v>15.87</v>
      </c>
      <c r="J1519" s="3">
        <v>0</v>
      </c>
      <c r="K1519" s="6">
        <f t="shared" si="397"/>
        <v>0</v>
      </c>
      <c r="L1519" s="6">
        <f t="shared" si="398"/>
        <v>15.87</v>
      </c>
    </row>
    <row r="1520" spans="1:12" x14ac:dyDescent="0.2">
      <c r="A1520" s="4" t="s">
        <v>148</v>
      </c>
      <c r="B1520" s="7" t="s">
        <v>778</v>
      </c>
      <c r="C1520" s="4">
        <v>16897309</v>
      </c>
      <c r="D1520" s="4" t="s">
        <v>2697</v>
      </c>
      <c r="E1520" s="4" t="s">
        <v>13</v>
      </c>
      <c r="F1520" s="4" t="s">
        <v>14</v>
      </c>
      <c r="G1520" s="4">
        <v>3</v>
      </c>
      <c r="H1520" s="5">
        <v>0</v>
      </c>
      <c r="I1520" s="5">
        <f>H1520</f>
        <v>0</v>
      </c>
      <c r="J1520" s="3">
        <v>-112846.11900000001</v>
      </c>
      <c r="K1520" s="6">
        <f t="shared" si="397"/>
        <v>-112846.11900000001</v>
      </c>
      <c r="L1520" s="6">
        <f t="shared" si="398"/>
        <v>-112846.11900000001</v>
      </c>
    </row>
    <row r="1521" spans="1:12" x14ac:dyDescent="0.2">
      <c r="A1521" s="4" t="s">
        <v>148</v>
      </c>
      <c r="B1521" s="7" t="s">
        <v>779</v>
      </c>
      <c r="C1521" s="4">
        <v>6760830</v>
      </c>
      <c r="D1521" s="4" t="s">
        <v>2150</v>
      </c>
      <c r="E1521" s="4" t="s">
        <v>33</v>
      </c>
      <c r="F1521" s="4" t="s">
        <v>12</v>
      </c>
      <c r="G1521" s="4">
        <v>2</v>
      </c>
      <c r="H1521" s="5">
        <v>3632.27</v>
      </c>
      <c r="J1521" s="3">
        <v>0</v>
      </c>
      <c r="K1521" s="6">
        <f t="shared" si="397"/>
        <v>0</v>
      </c>
      <c r="L1521" s="6">
        <f t="shared" si="398"/>
        <v>3632.27</v>
      </c>
    </row>
    <row r="1522" spans="1:12" x14ac:dyDescent="0.2">
      <c r="A1522" s="4" t="s">
        <v>148</v>
      </c>
      <c r="B1522" s="7" t="s">
        <v>1461</v>
      </c>
      <c r="C1522" s="4">
        <v>26148010</v>
      </c>
      <c r="D1522" s="4" t="s">
        <v>2698</v>
      </c>
      <c r="E1522" s="4" t="s">
        <v>25</v>
      </c>
      <c r="F1522" s="4" t="s">
        <v>12</v>
      </c>
      <c r="G1522" s="4">
        <v>1</v>
      </c>
      <c r="H1522" s="5">
        <v>13.81</v>
      </c>
      <c r="J1522" s="3">
        <v>0</v>
      </c>
      <c r="K1522" s="6">
        <f t="shared" si="397"/>
        <v>0</v>
      </c>
      <c r="L1522" s="6">
        <f t="shared" si="398"/>
        <v>13.81</v>
      </c>
    </row>
    <row r="1523" spans="1:12" x14ac:dyDescent="0.2">
      <c r="A1523" s="4" t="s">
        <v>148</v>
      </c>
      <c r="B1523" s="7" t="s">
        <v>780</v>
      </c>
      <c r="C1523" s="4">
        <v>22177081</v>
      </c>
      <c r="D1523" s="4" t="s">
        <v>2699</v>
      </c>
      <c r="E1523" s="4" t="s">
        <v>17</v>
      </c>
      <c r="F1523" s="4" t="s">
        <v>18</v>
      </c>
      <c r="G1523" s="4">
        <v>3</v>
      </c>
      <c r="H1523" s="5">
        <v>0</v>
      </c>
      <c r="I1523" s="5">
        <f>H1523</f>
        <v>0</v>
      </c>
      <c r="J1523" s="3">
        <v>-375039.10499999998</v>
      </c>
      <c r="K1523" s="6">
        <f t="shared" si="397"/>
        <v>-375039.10499999998</v>
      </c>
      <c r="L1523" s="6">
        <f t="shared" si="398"/>
        <v>-375039.10499999998</v>
      </c>
    </row>
    <row r="1524" spans="1:12" x14ac:dyDescent="0.2">
      <c r="A1524" s="4" t="s">
        <v>148</v>
      </c>
      <c r="B1524" s="7" t="s">
        <v>781</v>
      </c>
      <c r="C1524" s="4">
        <v>22177081</v>
      </c>
      <c r="D1524" s="4" t="s">
        <v>2699</v>
      </c>
      <c r="E1524" s="4" t="s">
        <v>17</v>
      </c>
      <c r="F1524" s="4" t="s">
        <v>18</v>
      </c>
      <c r="G1524" s="4">
        <v>3</v>
      </c>
      <c r="H1524" s="5">
        <v>0</v>
      </c>
      <c r="I1524" s="5">
        <f>H1524</f>
        <v>0</v>
      </c>
      <c r="J1524" s="3">
        <v>-212823.245</v>
      </c>
      <c r="K1524" s="6">
        <f t="shared" si="397"/>
        <v>-212823.245</v>
      </c>
      <c r="L1524" s="6">
        <f t="shared" si="398"/>
        <v>-212823.245</v>
      </c>
    </row>
    <row r="1525" spans="1:12" x14ac:dyDescent="0.2">
      <c r="A1525" s="4" t="s">
        <v>148</v>
      </c>
      <c r="B1525" s="7" t="s">
        <v>1344</v>
      </c>
      <c r="C1525" s="4">
        <v>13723989</v>
      </c>
      <c r="D1525" s="4" t="s">
        <v>2700</v>
      </c>
      <c r="E1525" s="4" t="s">
        <v>21</v>
      </c>
      <c r="F1525" s="4" t="s">
        <v>22</v>
      </c>
      <c r="G1525" s="4">
        <v>1</v>
      </c>
      <c r="H1525" s="5">
        <v>48.45</v>
      </c>
      <c r="J1525" s="3">
        <v>0</v>
      </c>
      <c r="K1525" s="6">
        <f t="shared" si="397"/>
        <v>0</v>
      </c>
      <c r="L1525" s="6">
        <f t="shared" si="398"/>
        <v>48.45</v>
      </c>
    </row>
    <row r="1526" spans="1:12" x14ac:dyDescent="0.2">
      <c r="A1526" s="4" t="s">
        <v>148</v>
      </c>
      <c r="B1526" s="7" t="s">
        <v>782</v>
      </c>
      <c r="C1526" s="4">
        <v>21640295</v>
      </c>
      <c r="D1526" s="4" t="s">
        <v>2701</v>
      </c>
      <c r="E1526" s="4" t="s">
        <v>27</v>
      </c>
      <c r="F1526" s="4" t="s">
        <v>9</v>
      </c>
      <c r="G1526" s="4">
        <v>3</v>
      </c>
      <c r="H1526" s="5">
        <v>0</v>
      </c>
      <c r="I1526" s="5">
        <f>H1526</f>
        <v>0</v>
      </c>
      <c r="J1526" s="3">
        <v>-918058.95400000003</v>
      </c>
      <c r="K1526" s="6">
        <f t="shared" ref="K1526:K1532" si="399">+I1526+J1526</f>
        <v>-918058.95400000003</v>
      </c>
      <c r="L1526" s="6">
        <f t="shared" ref="L1526:L1532" si="400">H1526+J1526</f>
        <v>-918058.95400000003</v>
      </c>
    </row>
    <row r="1527" spans="1:12" x14ac:dyDescent="0.2">
      <c r="A1527" s="4" t="s">
        <v>148</v>
      </c>
      <c r="B1527" s="7" t="s">
        <v>1019</v>
      </c>
      <c r="C1527" s="4">
        <v>9872020</v>
      </c>
      <c r="D1527" s="4" t="s">
        <v>2154</v>
      </c>
      <c r="E1527" s="4" t="s">
        <v>34</v>
      </c>
      <c r="F1527" s="4" t="s">
        <v>35</v>
      </c>
      <c r="G1527" s="4">
        <v>1</v>
      </c>
      <c r="H1527" s="5">
        <v>40.479999999999997</v>
      </c>
      <c r="J1527" s="3">
        <v>0</v>
      </c>
      <c r="K1527" s="6">
        <f t="shared" si="399"/>
        <v>0</v>
      </c>
      <c r="L1527" s="6">
        <f t="shared" si="400"/>
        <v>40.479999999999997</v>
      </c>
    </row>
    <row r="1528" spans="1:12" x14ac:dyDescent="0.2">
      <c r="A1528" s="4" t="s">
        <v>148</v>
      </c>
      <c r="B1528" s="7" t="s">
        <v>2702</v>
      </c>
      <c r="C1528" s="4">
        <v>9872020</v>
      </c>
      <c r="D1528" s="4" t="s">
        <v>2154</v>
      </c>
      <c r="E1528" s="4" t="s">
        <v>34</v>
      </c>
      <c r="F1528" s="4" t="s">
        <v>35</v>
      </c>
      <c r="G1528" s="4">
        <v>1</v>
      </c>
      <c r="H1528" s="5">
        <v>15.3</v>
      </c>
      <c r="J1528" s="3">
        <v>0</v>
      </c>
      <c r="K1528" s="6">
        <f t="shared" si="399"/>
        <v>0</v>
      </c>
      <c r="L1528" s="6">
        <f t="shared" si="400"/>
        <v>15.3</v>
      </c>
    </row>
    <row r="1529" spans="1:12" x14ac:dyDescent="0.2">
      <c r="A1529" s="4" t="s">
        <v>148</v>
      </c>
      <c r="B1529" s="7" t="s">
        <v>1479</v>
      </c>
      <c r="C1529" s="4">
        <v>5914386</v>
      </c>
      <c r="D1529" s="4" t="s">
        <v>2703</v>
      </c>
      <c r="E1529" s="4" t="s">
        <v>27</v>
      </c>
      <c r="F1529" s="4" t="s">
        <v>9</v>
      </c>
      <c r="G1529" s="4">
        <v>1</v>
      </c>
      <c r="H1529" s="5">
        <v>37.99</v>
      </c>
      <c r="J1529" s="3">
        <v>0</v>
      </c>
      <c r="K1529" s="6">
        <f t="shared" si="399"/>
        <v>0</v>
      </c>
      <c r="L1529" s="6">
        <f t="shared" si="400"/>
        <v>37.99</v>
      </c>
    </row>
    <row r="1530" spans="1:12" x14ac:dyDescent="0.2">
      <c r="A1530" s="4" t="s">
        <v>148</v>
      </c>
      <c r="B1530" s="7" t="s">
        <v>783</v>
      </c>
      <c r="C1530" s="4">
        <v>18139540</v>
      </c>
      <c r="D1530" s="4" t="s">
        <v>2704</v>
      </c>
      <c r="E1530" s="4" t="s">
        <v>28</v>
      </c>
      <c r="F1530" s="4" t="s">
        <v>16</v>
      </c>
      <c r="G1530" s="4">
        <v>2</v>
      </c>
      <c r="H1530" s="5">
        <v>-147.78</v>
      </c>
      <c r="J1530" s="3">
        <v>0</v>
      </c>
      <c r="K1530" s="6">
        <f t="shared" si="399"/>
        <v>0</v>
      </c>
      <c r="L1530" s="6">
        <f t="shared" si="400"/>
        <v>-147.78</v>
      </c>
    </row>
    <row r="1531" spans="1:12" x14ac:dyDescent="0.2">
      <c r="A1531" s="4" t="s">
        <v>148</v>
      </c>
      <c r="B1531" s="7" t="s">
        <v>2931</v>
      </c>
      <c r="C1531" s="4">
        <v>27049602</v>
      </c>
      <c r="D1531" s="4" t="s">
        <v>2932</v>
      </c>
      <c r="E1531" s="4" t="s">
        <v>27</v>
      </c>
      <c r="F1531" s="4" t="s">
        <v>9</v>
      </c>
      <c r="G1531" s="4">
        <v>1</v>
      </c>
      <c r="H1531" s="5">
        <v>5083.28</v>
      </c>
      <c r="J1531" s="3">
        <v>0</v>
      </c>
      <c r="K1531" s="6">
        <f t="shared" si="399"/>
        <v>0</v>
      </c>
      <c r="L1531" s="6">
        <f t="shared" si="400"/>
        <v>5083.28</v>
      </c>
    </row>
    <row r="1532" spans="1:12" x14ac:dyDescent="0.2">
      <c r="A1532" s="4" t="s">
        <v>148</v>
      </c>
      <c r="B1532" s="7" t="s">
        <v>1179</v>
      </c>
      <c r="C1532" s="4">
        <v>6214758</v>
      </c>
      <c r="D1532" s="4" t="s">
        <v>2705</v>
      </c>
      <c r="E1532" s="4" t="s">
        <v>19</v>
      </c>
      <c r="F1532" s="4" t="s">
        <v>14</v>
      </c>
      <c r="G1532" s="4">
        <v>1</v>
      </c>
      <c r="H1532" s="5">
        <v>34.65</v>
      </c>
      <c r="J1532" s="3">
        <v>0</v>
      </c>
      <c r="K1532" s="6">
        <f t="shared" si="399"/>
        <v>0</v>
      </c>
      <c r="L1532" s="6">
        <f t="shared" si="400"/>
        <v>34.65</v>
      </c>
    </row>
    <row r="1533" spans="1:12" x14ac:dyDescent="0.2">
      <c r="A1533" s="4" t="s">
        <v>148</v>
      </c>
      <c r="B1533" s="7" t="s">
        <v>784</v>
      </c>
      <c r="C1533" s="4">
        <v>21004333</v>
      </c>
      <c r="D1533" s="4" t="s">
        <v>2706</v>
      </c>
      <c r="E1533" s="4" t="s">
        <v>40</v>
      </c>
      <c r="F1533" s="4" t="s">
        <v>14</v>
      </c>
      <c r="G1533" s="4">
        <v>3</v>
      </c>
      <c r="H1533" s="5">
        <v>0</v>
      </c>
      <c r="I1533" s="5">
        <f>H1533</f>
        <v>0</v>
      </c>
      <c r="J1533" s="3">
        <v>-23143.227999999999</v>
      </c>
      <c r="K1533" s="6">
        <f>+I1533+J1533</f>
        <v>-23143.227999999999</v>
      </c>
      <c r="L1533" s="6">
        <f>H1533+J1533</f>
        <v>-23143.227999999999</v>
      </c>
    </row>
    <row r="1534" spans="1:12" x14ac:dyDescent="0.2">
      <c r="A1534" s="4" t="s">
        <v>148</v>
      </c>
      <c r="B1534" s="7" t="s">
        <v>785</v>
      </c>
      <c r="C1534" s="4">
        <v>21004333</v>
      </c>
      <c r="D1534" s="4" t="s">
        <v>2706</v>
      </c>
      <c r="E1534" s="4" t="s">
        <v>40</v>
      </c>
      <c r="F1534" s="4" t="s">
        <v>14</v>
      </c>
      <c r="G1534" s="4">
        <v>3</v>
      </c>
      <c r="H1534" s="5">
        <v>0</v>
      </c>
      <c r="I1534" s="5">
        <f>H1534</f>
        <v>0</v>
      </c>
      <c r="J1534" s="3">
        <v>-23180.69</v>
      </c>
      <c r="K1534" s="6">
        <f>+I1534+J1534</f>
        <v>-23180.69</v>
      </c>
      <c r="L1534" s="6">
        <f>H1534+J1534</f>
        <v>-23180.69</v>
      </c>
    </row>
    <row r="1535" spans="1:12" x14ac:dyDescent="0.2">
      <c r="A1535" s="4" t="s">
        <v>148</v>
      </c>
      <c r="B1535" s="7" t="s">
        <v>1429</v>
      </c>
      <c r="C1535" s="4">
        <v>22430898</v>
      </c>
      <c r="D1535" s="4" t="s">
        <v>2707</v>
      </c>
      <c r="E1535" s="4" t="s">
        <v>10</v>
      </c>
      <c r="F1535" s="4" t="s">
        <v>7</v>
      </c>
      <c r="G1535" s="4">
        <v>1</v>
      </c>
      <c r="H1535" s="5">
        <v>25.95</v>
      </c>
      <c r="J1535" s="3">
        <v>0</v>
      </c>
      <c r="K1535" s="6">
        <f t="shared" ref="K1535:K1541" si="401">+I1535+J1535</f>
        <v>0</v>
      </c>
      <c r="L1535" s="6">
        <f t="shared" ref="L1535:L1541" si="402">H1535+J1535</f>
        <v>25.95</v>
      </c>
    </row>
    <row r="1536" spans="1:12" x14ac:dyDescent="0.2">
      <c r="A1536" s="4" t="s">
        <v>148</v>
      </c>
      <c r="B1536" s="7" t="s">
        <v>786</v>
      </c>
      <c r="C1536" s="4">
        <v>20146360</v>
      </c>
      <c r="D1536" s="4" t="s">
        <v>2708</v>
      </c>
      <c r="E1536" s="4" t="s">
        <v>38</v>
      </c>
      <c r="F1536" s="4" t="s">
        <v>9</v>
      </c>
      <c r="G1536" s="4">
        <v>2</v>
      </c>
      <c r="H1536" s="5">
        <v>4204.99</v>
      </c>
      <c r="J1536" s="3">
        <v>0</v>
      </c>
      <c r="K1536" s="6">
        <f t="shared" si="401"/>
        <v>0</v>
      </c>
      <c r="L1536" s="6">
        <f t="shared" si="402"/>
        <v>4204.99</v>
      </c>
    </row>
    <row r="1537" spans="1:12" x14ac:dyDescent="0.2">
      <c r="A1537" s="4" t="s">
        <v>148</v>
      </c>
      <c r="B1537" s="7" t="s">
        <v>787</v>
      </c>
      <c r="C1537" s="4">
        <v>7558978</v>
      </c>
      <c r="D1537" s="4" t="s">
        <v>2709</v>
      </c>
      <c r="E1537" s="4" t="s">
        <v>11</v>
      </c>
      <c r="F1537" s="4" t="s">
        <v>12</v>
      </c>
      <c r="G1537" s="4">
        <v>3</v>
      </c>
      <c r="H1537" s="5">
        <v>0</v>
      </c>
      <c r="I1537" s="5">
        <f>H1537</f>
        <v>0</v>
      </c>
      <c r="J1537" s="3">
        <v>-106642.64200000001</v>
      </c>
      <c r="K1537" s="6">
        <f t="shared" si="401"/>
        <v>-106642.64200000001</v>
      </c>
      <c r="L1537" s="6">
        <f t="shared" si="402"/>
        <v>-106642.64200000001</v>
      </c>
    </row>
    <row r="1538" spans="1:12" x14ac:dyDescent="0.2">
      <c r="A1538" s="4" t="s">
        <v>148</v>
      </c>
      <c r="B1538" s="7" t="s">
        <v>788</v>
      </c>
      <c r="C1538" s="4">
        <v>7558978</v>
      </c>
      <c r="D1538" s="4" t="s">
        <v>2709</v>
      </c>
      <c r="E1538" s="4" t="s">
        <v>11</v>
      </c>
      <c r="F1538" s="4" t="s">
        <v>12</v>
      </c>
      <c r="G1538" s="4">
        <v>3</v>
      </c>
      <c r="H1538" s="5">
        <v>0</v>
      </c>
      <c r="I1538" s="5">
        <f>H1538</f>
        <v>0</v>
      </c>
      <c r="J1538" s="3">
        <v>-86894.423999999999</v>
      </c>
      <c r="K1538" s="6">
        <f t="shared" si="401"/>
        <v>-86894.423999999999</v>
      </c>
      <c r="L1538" s="6">
        <f t="shared" si="402"/>
        <v>-86894.423999999999</v>
      </c>
    </row>
    <row r="1539" spans="1:12" x14ac:dyDescent="0.2">
      <c r="A1539" s="4" t="s">
        <v>148</v>
      </c>
      <c r="B1539" s="7" t="s">
        <v>1352</v>
      </c>
      <c r="C1539" s="4">
        <v>14420053</v>
      </c>
      <c r="D1539" s="4" t="s">
        <v>2160</v>
      </c>
      <c r="E1539" s="4" t="s">
        <v>42</v>
      </c>
      <c r="F1539" s="4" t="s">
        <v>7</v>
      </c>
      <c r="G1539" s="4">
        <v>1</v>
      </c>
      <c r="H1539" s="5">
        <v>25.95</v>
      </c>
      <c r="J1539" s="3">
        <v>0</v>
      </c>
      <c r="K1539" s="6">
        <f t="shared" si="401"/>
        <v>0</v>
      </c>
      <c r="L1539" s="6">
        <f t="shared" si="402"/>
        <v>25.95</v>
      </c>
    </row>
    <row r="1540" spans="1:12" x14ac:dyDescent="0.2">
      <c r="A1540" s="4" t="s">
        <v>148</v>
      </c>
      <c r="B1540" s="7" t="s">
        <v>2710</v>
      </c>
      <c r="C1540" s="4">
        <v>20804561</v>
      </c>
      <c r="D1540" s="4" t="s">
        <v>2711</v>
      </c>
      <c r="E1540" s="4" t="s">
        <v>21</v>
      </c>
      <c r="F1540" s="4" t="s">
        <v>22</v>
      </c>
      <c r="G1540" s="4">
        <v>1</v>
      </c>
      <c r="H1540" s="5">
        <v>52.79</v>
      </c>
      <c r="J1540" s="3">
        <v>0</v>
      </c>
      <c r="K1540" s="6">
        <f t="shared" si="401"/>
        <v>0</v>
      </c>
      <c r="L1540" s="6">
        <f t="shared" si="402"/>
        <v>52.79</v>
      </c>
    </row>
    <row r="1541" spans="1:12" x14ac:dyDescent="0.2">
      <c r="A1541" s="4" t="s">
        <v>148</v>
      </c>
      <c r="B1541" s="7" t="s">
        <v>1455</v>
      </c>
      <c r="C1541" s="4">
        <v>25474083</v>
      </c>
      <c r="D1541" s="4" t="s">
        <v>2712</v>
      </c>
      <c r="E1541" s="4" t="s">
        <v>6</v>
      </c>
      <c r="F1541" s="4" t="s">
        <v>7</v>
      </c>
      <c r="G1541" s="4">
        <v>1</v>
      </c>
      <c r="H1541" s="5">
        <v>28.26</v>
      </c>
      <c r="J1541" s="3">
        <v>0</v>
      </c>
      <c r="K1541" s="6">
        <f t="shared" si="401"/>
        <v>0</v>
      </c>
      <c r="L1541" s="6">
        <f t="shared" si="402"/>
        <v>28.26</v>
      </c>
    </row>
    <row r="1542" spans="1:12" x14ac:dyDescent="0.2">
      <c r="A1542" s="4" t="s">
        <v>148</v>
      </c>
      <c r="B1542" s="7" t="s">
        <v>3098</v>
      </c>
      <c r="C1542" s="4">
        <v>14927019</v>
      </c>
      <c r="D1542" s="4" t="s">
        <v>3097</v>
      </c>
      <c r="E1542" s="4" t="s">
        <v>17</v>
      </c>
      <c r="F1542" s="4" t="s">
        <v>18</v>
      </c>
      <c r="G1542" s="4">
        <v>1</v>
      </c>
      <c r="H1542" s="5">
        <v>379.2</v>
      </c>
      <c r="J1542" s="3">
        <v>0</v>
      </c>
      <c r="K1542" s="6">
        <f t="shared" ref="K1542:K1558" si="403">+I1542+J1542</f>
        <v>0</v>
      </c>
      <c r="L1542" s="6">
        <f t="shared" ref="L1542:L1558" si="404">H1542+J1542</f>
        <v>379.2</v>
      </c>
    </row>
    <row r="1543" spans="1:12" x14ac:dyDescent="0.2">
      <c r="A1543" s="4" t="s">
        <v>148</v>
      </c>
      <c r="B1543" s="7" t="s">
        <v>1020</v>
      </c>
      <c r="C1543" s="4">
        <v>18746610</v>
      </c>
      <c r="D1543" s="4" t="s">
        <v>2165</v>
      </c>
      <c r="E1543" s="4" t="s">
        <v>28</v>
      </c>
      <c r="F1543" s="4" t="s">
        <v>16</v>
      </c>
      <c r="G1543" s="4">
        <v>1</v>
      </c>
      <c r="H1543" s="5">
        <v>85.7</v>
      </c>
      <c r="J1543" s="3">
        <v>0</v>
      </c>
      <c r="K1543" s="6">
        <f t="shared" si="403"/>
        <v>0</v>
      </c>
      <c r="L1543" s="6">
        <f t="shared" si="404"/>
        <v>85.7</v>
      </c>
    </row>
    <row r="1544" spans="1:12" x14ac:dyDescent="0.2">
      <c r="A1544" s="4" t="s">
        <v>148</v>
      </c>
      <c r="B1544" s="7" t="s">
        <v>790</v>
      </c>
      <c r="C1544" s="4">
        <v>17960805</v>
      </c>
      <c r="D1544" s="4" t="s">
        <v>2713</v>
      </c>
      <c r="E1544" s="4" t="s">
        <v>20</v>
      </c>
      <c r="F1544" s="4" t="s">
        <v>18</v>
      </c>
      <c r="G1544" s="4">
        <v>3</v>
      </c>
      <c r="H1544" s="5">
        <v>0</v>
      </c>
      <c r="I1544" s="5">
        <f>H1544</f>
        <v>0</v>
      </c>
      <c r="J1544" s="3">
        <v>-24687.748</v>
      </c>
      <c r="K1544" s="6">
        <f t="shared" si="403"/>
        <v>-24687.748</v>
      </c>
      <c r="L1544" s="6">
        <f t="shared" si="404"/>
        <v>-24687.748</v>
      </c>
    </row>
    <row r="1545" spans="1:12" x14ac:dyDescent="0.2">
      <c r="A1545" s="4" t="s">
        <v>148</v>
      </c>
      <c r="B1545" s="7" t="s">
        <v>789</v>
      </c>
      <c r="C1545" s="4">
        <v>17960805</v>
      </c>
      <c r="D1545" s="4" t="s">
        <v>2713</v>
      </c>
      <c r="E1545" s="4" t="s">
        <v>20</v>
      </c>
      <c r="F1545" s="4" t="s">
        <v>18</v>
      </c>
      <c r="G1545" s="4">
        <v>3</v>
      </c>
      <c r="H1545" s="5">
        <v>0</v>
      </c>
      <c r="I1545" s="5">
        <f>H1545</f>
        <v>0</v>
      </c>
      <c r="J1545" s="3">
        <v>-37827.659</v>
      </c>
      <c r="K1545" s="6">
        <f t="shared" si="403"/>
        <v>-37827.659</v>
      </c>
      <c r="L1545" s="6">
        <f t="shared" si="404"/>
        <v>-37827.659</v>
      </c>
    </row>
    <row r="1546" spans="1:12" x14ac:dyDescent="0.2">
      <c r="A1546" s="4" t="s">
        <v>148</v>
      </c>
      <c r="B1546" s="7" t="s">
        <v>2715</v>
      </c>
      <c r="C1546" s="4">
        <v>10974527</v>
      </c>
      <c r="D1546" s="4" t="s">
        <v>2714</v>
      </c>
      <c r="E1546" s="4" t="s">
        <v>24</v>
      </c>
      <c r="F1546" s="4" t="s">
        <v>9</v>
      </c>
      <c r="G1546" s="4">
        <v>1</v>
      </c>
      <c r="H1546" s="5">
        <v>56.73</v>
      </c>
      <c r="J1546" s="3">
        <v>0</v>
      </c>
      <c r="K1546" s="6">
        <f t="shared" si="403"/>
        <v>0</v>
      </c>
      <c r="L1546" s="6">
        <f t="shared" si="404"/>
        <v>56.73</v>
      </c>
    </row>
    <row r="1547" spans="1:12" x14ac:dyDescent="0.2">
      <c r="A1547" s="4" t="s">
        <v>148</v>
      </c>
      <c r="B1547" s="7" t="s">
        <v>2716</v>
      </c>
      <c r="C1547" s="4">
        <v>5815255</v>
      </c>
      <c r="D1547" s="4" t="s">
        <v>2169</v>
      </c>
      <c r="E1547" s="4" t="s">
        <v>21</v>
      </c>
      <c r="F1547" s="4" t="s">
        <v>22</v>
      </c>
      <c r="G1547" s="4">
        <v>1</v>
      </c>
      <c r="H1547" s="5">
        <v>11.32</v>
      </c>
      <c r="J1547" s="3">
        <v>0</v>
      </c>
      <c r="K1547" s="6">
        <f t="shared" si="403"/>
        <v>0</v>
      </c>
      <c r="L1547" s="6">
        <f t="shared" si="404"/>
        <v>11.32</v>
      </c>
    </row>
    <row r="1548" spans="1:12" x14ac:dyDescent="0.2">
      <c r="A1548" s="4" t="s">
        <v>148</v>
      </c>
      <c r="B1548" s="7" t="s">
        <v>891</v>
      </c>
      <c r="C1548" s="4">
        <v>14567690</v>
      </c>
      <c r="D1548" s="4" t="s">
        <v>2717</v>
      </c>
      <c r="E1548" s="4" t="s">
        <v>13</v>
      </c>
      <c r="F1548" s="4" t="s">
        <v>14</v>
      </c>
      <c r="G1548" s="4">
        <v>3</v>
      </c>
      <c r="H1548" s="5">
        <v>0</v>
      </c>
      <c r="I1548" s="5">
        <f>H1548</f>
        <v>0</v>
      </c>
      <c r="J1548" s="3">
        <v>-23166.816999999999</v>
      </c>
      <c r="K1548" s="6">
        <f t="shared" si="403"/>
        <v>-23166.816999999999</v>
      </c>
      <c r="L1548" s="6">
        <f t="shared" si="404"/>
        <v>-23166.816999999999</v>
      </c>
    </row>
    <row r="1549" spans="1:12" x14ac:dyDescent="0.2">
      <c r="A1549" s="4" t="s">
        <v>148</v>
      </c>
      <c r="B1549" s="7" t="s">
        <v>2718</v>
      </c>
      <c r="C1549" s="4">
        <v>2401509</v>
      </c>
      <c r="D1549" s="4" t="s">
        <v>2170</v>
      </c>
      <c r="E1549" s="4" t="s">
        <v>39</v>
      </c>
      <c r="F1549" s="4" t="s">
        <v>14</v>
      </c>
      <c r="G1549" s="4">
        <v>1</v>
      </c>
      <c r="H1549" s="5">
        <v>9.43</v>
      </c>
      <c r="J1549" s="3">
        <v>0</v>
      </c>
      <c r="K1549" s="6">
        <f t="shared" si="403"/>
        <v>0</v>
      </c>
      <c r="L1549" s="6">
        <f t="shared" si="404"/>
        <v>9.43</v>
      </c>
    </row>
    <row r="1550" spans="1:12" x14ac:dyDescent="0.2">
      <c r="A1550" s="4" t="s">
        <v>148</v>
      </c>
      <c r="B1550" s="7" t="s">
        <v>1438</v>
      </c>
      <c r="C1550" s="4">
        <v>23808043</v>
      </c>
      <c r="D1550" s="4" t="s">
        <v>2719</v>
      </c>
      <c r="E1550" s="4" t="s">
        <v>76</v>
      </c>
      <c r="F1550" s="4" t="s">
        <v>35</v>
      </c>
      <c r="G1550" s="4">
        <v>2</v>
      </c>
      <c r="H1550" s="5">
        <v>12.47</v>
      </c>
      <c r="J1550" s="3">
        <v>0</v>
      </c>
      <c r="K1550" s="6">
        <f t="shared" si="403"/>
        <v>0</v>
      </c>
      <c r="L1550" s="6">
        <f t="shared" si="404"/>
        <v>12.47</v>
      </c>
    </row>
    <row r="1551" spans="1:12" x14ac:dyDescent="0.2">
      <c r="A1551" s="4" t="s">
        <v>148</v>
      </c>
      <c r="B1551" s="7" t="s">
        <v>1439</v>
      </c>
      <c r="C1551" s="4">
        <v>23808043</v>
      </c>
      <c r="D1551" s="4" t="s">
        <v>2719</v>
      </c>
      <c r="E1551" s="4" t="s">
        <v>76</v>
      </c>
      <c r="F1551" s="4" t="s">
        <v>35</v>
      </c>
      <c r="G1551" s="4">
        <v>2</v>
      </c>
      <c r="H1551" s="5">
        <v>20.79</v>
      </c>
      <c r="J1551" s="3">
        <v>0</v>
      </c>
      <c r="K1551" s="6">
        <f t="shared" si="403"/>
        <v>0</v>
      </c>
      <c r="L1551" s="6">
        <f t="shared" si="404"/>
        <v>20.79</v>
      </c>
    </row>
    <row r="1552" spans="1:12" x14ac:dyDescent="0.2">
      <c r="A1552" s="4" t="s">
        <v>148</v>
      </c>
      <c r="B1552" s="7" t="s">
        <v>1021</v>
      </c>
      <c r="C1552" s="4">
        <v>5372492</v>
      </c>
      <c r="D1552" s="4" t="s">
        <v>2180</v>
      </c>
      <c r="E1552" s="4" t="s">
        <v>19</v>
      </c>
      <c r="F1552" s="4" t="s">
        <v>14</v>
      </c>
      <c r="G1552" s="4">
        <v>1</v>
      </c>
      <c r="H1552" s="5">
        <v>87.48</v>
      </c>
      <c r="J1552" s="3">
        <v>0</v>
      </c>
      <c r="K1552" s="6">
        <f t="shared" si="403"/>
        <v>0</v>
      </c>
      <c r="L1552" s="6">
        <f t="shared" si="404"/>
        <v>87.48</v>
      </c>
    </row>
    <row r="1553" spans="1:12" x14ac:dyDescent="0.2">
      <c r="A1553" s="4" t="s">
        <v>148</v>
      </c>
      <c r="B1553" s="7" t="s">
        <v>1382</v>
      </c>
      <c r="C1553" s="4">
        <v>17318175</v>
      </c>
      <c r="D1553" s="4" t="s">
        <v>2720</v>
      </c>
      <c r="E1553" s="4" t="s">
        <v>31</v>
      </c>
      <c r="F1553" s="4" t="s">
        <v>22</v>
      </c>
      <c r="G1553" s="4">
        <v>1</v>
      </c>
      <c r="H1553" s="5">
        <v>54.69</v>
      </c>
      <c r="J1553" s="3">
        <v>0</v>
      </c>
      <c r="K1553" s="6">
        <f t="shared" si="403"/>
        <v>0</v>
      </c>
      <c r="L1553" s="6">
        <f t="shared" si="404"/>
        <v>54.69</v>
      </c>
    </row>
    <row r="1554" spans="1:12" x14ac:dyDescent="0.2">
      <c r="A1554" s="4" t="s">
        <v>148</v>
      </c>
      <c r="B1554" s="7" t="s">
        <v>791</v>
      </c>
      <c r="C1554" s="4">
        <v>5016404</v>
      </c>
      <c r="D1554" s="4" t="s">
        <v>2721</v>
      </c>
      <c r="E1554" s="4" t="s">
        <v>30</v>
      </c>
      <c r="F1554" s="4" t="s">
        <v>18</v>
      </c>
      <c r="G1554" s="4">
        <v>1</v>
      </c>
      <c r="H1554" s="5">
        <v>16759.16</v>
      </c>
      <c r="J1554" s="3">
        <v>0</v>
      </c>
      <c r="K1554" s="6">
        <f t="shared" si="403"/>
        <v>0</v>
      </c>
      <c r="L1554" s="6">
        <f t="shared" si="404"/>
        <v>16759.16</v>
      </c>
    </row>
    <row r="1555" spans="1:12" x14ac:dyDescent="0.2">
      <c r="A1555" s="4" t="s">
        <v>148</v>
      </c>
      <c r="B1555" s="7" t="s">
        <v>1473</v>
      </c>
      <c r="C1555" s="4">
        <v>5016404</v>
      </c>
      <c r="D1555" s="4" t="s">
        <v>2721</v>
      </c>
      <c r="E1555" s="4" t="s">
        <v>30</v>
      </c>
      <c r="F1555" s="4" t="s">
        <v>18</v>
      </c>
      <c r="G1555" s="4">
        <v>1</v>
      </c>
      <c r="H1555" s="5">
        <v>27.62</v>
      </c>
      <c r="J1555" s="3">
        <v>0</v>
      </c>
      <c r="K1555" s="6">
        <f t="shared" si="403"/>
        <v>0</v>
      </c>
      <c r="L1555" s="6">
        <f t="shared" si="404"/>
        <v>27.62</v>
      </c>
    </row>
    <row r="1556" spans="1:12" x14ac:dyDescent="0.2">
      <c r="A1556" s="4" t="s">
        <v>148</v>
      </c>
      <c r="B1556" s="7" t="s">
        <v>1407</v>
      </c>
      <c r="C1556" s="4">
        <v>20038267</v>
      </c>
      <c r="D1556" s="4" t="s">
        <v>2187</v>
      </c>
      <c r="E1556" s="4" t="s">
        <v>34</v>
      </c>
      <c r="F1556" s="4" t="s">
        <v>35</v>
      </c>
      <c r="G1556" s="4">
        <v>1</v>
      </c>
      <c r="H1556" s="5">
        <v>3.56</v>
      </c>
      <c r="J1556" s="3">
        <v>0</v>
      </c>
      <c r="K1556" s="6">
        <f t="shared" si="403"/>
        <v>0</v>
      </c>
      <c r="L1556" s="6">
        <f t="shared" si="404"/>
        <v>3.56</v>
      </c>
    </row>
    <row r="1557" spans="1:12" x14ac:dyDescent="0.2">
      <c r="A1557" s="4" t="s">
        <v>148</v>
      </c>
      <c r="B1557" s="7" t="s">
        <v>1180</v>
      </c>
      <c r="C1557" s="4">
        <v>20038267</v>
      </c>
      <c r="D1557" s="4" t="s">
        <v>2187</v>
      </c>
      <c r="E1557" s="4" t="s">
        <v>34</v>
      </c>
      <c r="F1557" s="4" t="s">
        <v>35</v>
      </c>
      <c r="G1557" s="4">
        <v>1</v>
      </c>
      <c r="H1557" s="5">
        <v>16.47</v>
      </c>
      <c r="J1557" s="3">
        <v>0</v>
      </c>
      <c r="K1557" s="6">
        <f t="shared" si="403"/>
        <v>0</v>
      </c>
      <c r="L1557" s="6">
        <f t="shared" si="404"/>
        <v>16.47</v>
      </c>
    </row>
    <row r="1558" spans="1:12" x14ac:dyDescent="0.2">
      <c r="A1558" s="4" t="s">
        <v>148</v>
      </c>
      <c r="B1558" s="7" t="s">
        <v>792</v>
      </c>
      <c r="C1558" s="4">
        <v>8176525</v>
      </c>
      <c r="D1558" s="4" t="s">
        <v>2722</v>
      </c>
      <c r="E1558" s="4" t="s">
        <v>40</v>
      </c>
      <c r="F1558" s="4" t="s">
        <v>14</v>
      </c>
      <c r="G1558" s="4">
        <v>1</v>
      </c>
      <c r="H1558" s="5">
        <v>-461.73</v>
      </c>
      <c r="J1558" s="3">
        <v>0</v>
      </c>
      <c r="K1558" s="6">
        <f t="shared" si="403"/>
        <v>0</v>
      </c>
      <c r="L1558" s="6">
        <f t="shared" si="404"/>
        <v>-461.73</v>
      </c>
    </row>
    <row r="1559" spans="1:12" x14ac:dyDescent="0.2">
      <c r="A1559" s="4" t="s">
        <v>148</v>
      </c>
      <c r="B1559" s="7" t="s">
        <v>2723</v>
      </c>
      <c r="C1559" s="4">
        <v>3979003</v>
      </c>
      <c r="D1559" s="4" t="s">
        <v>2188</v>
      </c>
      <c r="E1559" s="4" t="s">
        <v>10</v>
      </c>
      <c r="F1559" s="4" t="s">
        <v>7</v>
      </c>
      <c r="G1559" s="4">
        <v>1</v>
      </c>
      <c r="H1559" s="5">
        <v>23.74</v>
      </c>
      <c r="J1559" s="3">
        <v>0</v>
      </c>
      <c r="K1559" s="6">
        <f t="shared" ref="K1559:K1564" si="405">+I1559+J1559</f>
        <v>0</v>
      </c>
      <c r="L1559" s="6">
        <f t="shared" ref="L1559:L1564" si="406">H1559+J1559</f>
        <v>23.74</v>
      </c>
    </row>
    <row r="1560" spans="1:12" x14ac:dyDescent="0.2">
      <c r="A1560" s="4" t="s">
        <v>148</v>
      </c>
      <c r="B1560" s="7" t="s">
        <v>793</v>
      </c>
      <c r="C1560" s="4">
        <v>15855219</v>
      </c>
      <c r="D1560" s="4" t="s">
        <v>2724</v>
      </c>
      <c r="E1560" s="4" t="s">
        <v>23</v>
      </c>
      <c r="F1560" s="4" t="s">
        <v>9</v>
      </c>
      <c r="G1560" s="4">
        <v>1</v>
      </c>
      <c r="H1560" s="5">
        <v>-4068.55</v>
      </c>
      <c r="J1560" s="3">
        <v>0</v>
      </c>
      <c r="K1560" s="6">
        <f t="shared" si="405"/>
        <v>0</v>
      </c>
      <c r="L1560" s="6">
        <f t="shared" si="406"/>
        <v>-4068.55</v>
      </c>
    </row>
    <row r="1561" spans="1:12" x14ac:dyDescent="0.2">
      <c r="A1561" s="4" t="s">
        <v>148</v>
      </c>
      <c r="B1561" s="7" t="s">
        <v>2726</v>
      </c>
      <c r="C1561" s="4">
        <v>9209448</v>
      </c>
      <c r="D1561" s="4" t="s">
        <v>2725</v>
      </c>
      <c r="E1561" s="4" t="s">
        <v>24</v>
      </c>
      <c r="F1561" s="4" t="s">
        <v>9</v>
      </c>
      <c r="G1561" s="4">
        <v>1</v>
      </c>
      <c r="H1561" s="5">
        <v>64.81</v>
      </c>
      <c r="J1561" s="3">
        <v>0</v>
      </c>
      <c r="K1561" s="6">
        <f t="shared" si="405"/>
        <v>0</v>
      </c>
      <c r="L1561" s="6">
        <f t="shared" si="406"/>
        <v>64.81</v>
      </c>
    </row>
    <row r="1562" spans="1:12" x14ac:dyDescent="0.2">
      <c r="A1562" s="4" t="s">
        <v>148</v>
      </c>
      <c r="B1562" s="7" t="s">
        <v>1357</v>
      </c>
      <c r="C1562" s="4">
        <v>1483730</v>
      </c>
      <c r="D1562" s="4" t="s">
        <v>2189</v>
      </c>
      <c r="E1562" s="4" t="s">
        <v>36</v>
      </c>
      <c r="F1562" s="4" t="s">
        <v>16</v>
      </c>
      <c r="G1562" s="4">
        <v>1</v>
      </c>
      <c r="H1562" s="5">
        <v>12.91</v>
      </c>
      <c r="J1562" s="3">
        <v>0</v>
      </c>
      <c r="K1562" s="6">
        <f t="shared" si="405"/>
        <v>0</v>
      </c>
      <c r="L1562" s="6">
        <f t="shared" si="406"/>
        <v>12.91</v>
      </c>
    </row>
    <row r="1563" spans="1:12" x14ac:dyDescent="0.2">
      <c r="A1563" s="4" t="s">
        <v>148</v>
      </c>
      <c r="B1563" s="7" t="s">
        <v>795</v>
      </c>
      <c r="C1563" s="4">
        <v>5714352</v>
      </c>
      <c r="D1563" s="4" t="s">
        <v>2727</v>
      </c>
      <c r="E1563" s="4" t="s">
        <v>40</v>
      </c>
      <c r="F1563" s="4" t="s">
        <v>14</v>
      </c>
      <c r="G1563" s="4">
        <v>3</v>
      </c>
      <c r="H1563" s="5">
        <v>0</v>
      </c>
      <c r="I1563" s="5">
        <f>H1563</f>
        <v>0</v>
      </c>
      <c r="J1563" s="3">
        <v>-84984.354999999996</v>
      </c>
      <c r="K1563" s="6">
        <f t="shared" si="405"/>
        <v>-84984.354999999996</v>
      </c>
      <c r="L1563" s="6">
        <f t="shared" si="406"/>
        <v>-84984.354999999996</v>
      </c>
    </row>
    <row r="1564" spans="1:12" x14ac:dyDescent="0.2">
      <c r="A1564" s="4" t="s">
        <v>148</v>
      </c>
      <c r="B1564" s="7" t="s">
        <v>794</v>
      </c>
      <c r="C1564" s="4">
        <v>5714352</v>
      </c>
      <c r="D1564" s="4" t="s">
        <v>2727</v>
      </c>
      <c r="E1564" s="4" t="s">
        <v>40</v>
      </c>
      <c r="F1564" s="4" t="s">
        <v>14</v>
      </c>
      <c r="G1564" s="4">
        <v>3</v>
      </c>
      <c r="H1564" s="5">
        <v>0</v>
      </c>
      <c r="I1564" s="5">
        <f>H1564</f>
        <v>0</v>
      </c>
      <c r="J1564" s="3">
        <v>-208588.255</v>
      </c>
      <c r="K1564" s="6">
        <f t="shared" si="405"/>
        <v>-208588.255</v>
      </c>
      <c r="L1564" s="6">
        <f t="shared" si="406"/>
        <v>-208588.255</v>
      </c>
    </row>
    <row r="1565" spans="1:12" x14ac:dyDescent="0.2">
      <c r="A1565" s="4" t="s">
        <v>148</v>
      </c>
      <c r="B1565" s="7" t="s">
        <v>3099</v>
      </c>
      <c r="C1565" s="4">
        <v>17358872</v>
      </c>
      <c r="D1565" s="4" t="s">
        <v>3083</v>
      </c>
      <c r="E1565" s="4" t="s">
        <v>23</v>
      </c>
      <c r="F1565" s="4" t="s">
        <v>9</v>
      </c>
      <c r="G1565" s="4">
        <v>1</v>
      </c>
      <c r="H1565" s="5">
        <v>16.600000000000001</v>
      </c>
      <c r="J1565" s="3">
        <v>0</v>
      </c>
      <c r="K1565" s="6">
        <f t="shared" ref="K1565:K1576" si="407">+I1565+J1565</f>
        <v>0</v>
      </c>
      <c r="L1565" s="6">
        <f t="shared" ref="L1565:L1576" si="408">H1565+J1565</f>
        <v>16.600000000000001</v>
      </c>
    </row>
    <row r="1566" spans="1:12" x14ac:dyDescent="0.2">
      <c r="A1566" s="4" t="s">
        <v>148</v>
      </c>
      <c r="B1566" s="7" t="s">
        <v>1376</v>
      </c>
      <c r="C1566" s="4">
        <v>16476136</v>
      </c>
      <c r="D1566" s="4" t="s">
        <v>2192</v>
      </c>
      <c r="E1566" s="4" t="s">
        <v>41</v>
      </c>
      <c r="F1566" s="4" t="s">
        <v>35</v>
      </c>
      <c r="G1566" s="4">
        <v>1</v>
      </c>
      <c r="H1566" s="5">
        <v>31.28</v>
      </c>
      <c r="J1566" s="3">
        <v>0</v>
      </c>
      <c r="K1566" s="6">
        <f t="shared" si="407"/>
        <v>0</v>
      </c>
      <c r="L1566" s="6">
        <f t="shared" si="408"/>
        <v>31.28</v>
      </c>
    </row>
    <row r="1567" spans="1:12" x14ac:dyDescent="0.2">
      <c r="A1567" s="4" t="s">
        <v>148</v>
      </c>
      <c r="B1567" s="7" t="s">
        <v>1377</v>
      </c>
      <c r="C1567" s="4">
        <v>16476136</v>
      </c>
      <c r="D1567" s="4" t="s">
        <v>2192</v>
      </c>
      <c r="E1567" s="4" t="s">
        <v>41</v>
      </c>
      <c r="F1567" s="4" t="s">
        <v>35</v>
      </c>
      <c r="G1567" s="4">
        <v>1</v>
      </c>
      <c r="H1567" s="5">
        <v>31.28</v>
      </c>
      <c r="J1567" s="3">
        <v>0</v>
      </c>
      <c r="K1567" s="6">
        <f t="shared" si="407"/>
        <v>0</v>
      </c>
      <c r="L1567" s="6">
        <f t="shared" si="408"/>
        <v>31.28</v>
      </c>
    </row>
    <row r="1568" spans="1:12" x14ac:dyDescent="0.2">
      <c r="A1568" s="4" t="s">
        <v>148</v>
      </c>
      <c r="B1568" s="7" t="s">
        <v>2933</v>
      </c>
      <c r="C1568" s="4">
        <v>15430347</v>
      </c>
      <c r="D1568" s="4" t="s">
        <v>2934</v>
      </c>
      <c r="E1568" s="4" t="s">
        <v>75</v>
      </c>
      <c r="F1568" s="4" t="s">
        <v>35</v>
      </c>
      <c r="G1568" s="4">
        <v>1</v>
      </c>
      <c r="H1568" s="5">
        <v>5.9</v>
      </c>
      <c r="J1568" s="3">
        <v>0</v>
      </c>
      <c r="K1568" s="6">
        <f t="shared" si="407"/>
        <v>0</v>
      </c>
      <c r="L1568" s="6">
        <f t="shared" si="408"/>
        <v>5.9</v>
      </c>
    </row>
    <row r="1569" spans="1:12" x14ac:dyDescent="0.2">
      <c r="A1569" s="4" t="s">
        <v>148</v>
      </c>
      <c r="B1569" s="7" t="s">
        <v>796</v>
      </c>
      <c r="C1569" s="4">
        <v>20177297</v>
      </c>
      <c r="D1569" s="4" t="s">
        <v>2728</v>
      </c>
      <c r="E1569" s="4" t="s">
        <v>6</v>
      </c>
      <c r="F1569" s="4" t="s">
        <v>7</v>
      </c>
      <c r="G1569" s="4">
        <v>3</v>
      </c>
      <c r="H1569" s="5">
        <v>0</v>
      </c>
      <c r="I1569" s="5">
        <f>H1569</f>
        <v>0</v>
      </c>
      <c r="J1569" s="3">
        <v>-2.4039999999999999</v>
      </c>
      <c r="K1569" s="6">
        <f t="shared" si="407"/>
        <v>-2.4039999999999999</v>
      </c>
      <c r="L1569" s="6">
        <f t="shared" si="408"/>
        <v>-2.4039999999999999</v>
      </c>
    </row>
    <row r="1570" spans="1:12" x14ac:dyDescent="0.2">
      <c r="A1570" s="4" t="s">
        <v>148</v>
      </c>
      <c r="B1570" s="7" t="s">
        <v>1353</v>
      </c>
      <c r="C1570" s="4">
        <v>14508236</v>
      </c>
      <c r="D1570" s="4" t="s">
        <v>2729</v>
      </c>
      <c r="E1570" s="4" t="s">
        <v>44</v>
      </c>
      <c r="F1570" s="4" t="s">
        <v>7</v>
      </c>
      <c r="G1570" s="4">
        <v>2</v>
      </c>
      <c r="H1570" s="5">
        <v>28.17</v>
      </c>
      <c r="J1570" s="3">
        <v>0</v>
      </c>
      <c r="K1570" s="6">
        <f t="shared" si="407"/>
        <v>0</v>
      </c>
      <c r="L1570" s="6">
        <f t="shared" si="408"/>
        <v>28.17</v>
      </c>
    </row>
    <row r="1571" spans="1:12" x14ac:dyDescent="0.2">
      <c r="A1571" s="4" t="s">
        <v>148</v>
      </c>
      <c r="B1571" s="7" t="s">
        <v>1022</v>
      </c>
      <c r="C1571" s="4">
        <v>3663444</v>
      </c>
      <c r="D1571" s="4" t="s">
        <v>2730</v>
      </c>
      <c r="E1571" s="4" t="s">
        <v>33</v>
      </c>
      <c r="F1571" s="4" t="s">
        <v>12</v>
      </c>
      <c r="G1571" s="4">
        <v>1</v>
      </c>
      <c r="H1571" s="5">
        <v>82.97</v>
      </c>
      <c r="J1571" s="3">
        <v>0</v>
      </c>
      <c r="K1571" s="6">
        <f t="shared" si="407"/>
        <v>0</v>
      </c>
      <c r="L1571" s="6">
        <f t="shared" si="408"/>
        <v>82.97</v>
      </c>
    </row>
    <row r="1572" spans="1:12" x14ac:dyDescent="0.2">
      <c r="A1572" s="4" t="s">
        <v>148</v>
      </c>
      <c r="B1572" s="7" t="s">
        <v>1447</v>
      </c>
      <c r="C1572" s="4">
        <v>24894297</v>
      </c>
      <c r="D1572" s="4" t="s">
        <v>2731</v>
      </c>
      <c r="E1572" s="4" t="s">
        <v>42</v>
      </c>
      <c r="F1572" s="4" t="s">
        <v>7</v>
      </c>
      <c r="G1572" s="4">
        <v>1</v>
      </c>
      <c r="H1572" s="5">
        <v>22.1</v>
      </c>
      <c r="J1572" s="3">
        <v>0</v>
      </c>
      <c r="K1572" s="6">
        <f t="shared" si="407"/>
        <v>0</v>
      </c>
      <c r="L1572" s="6">
        <f t="shared" si="408"/>
        <v>22.1</v>
      </c>
    </row>
    <row r="1573" spans="1:12" x14ac:dyDescent="0.2">
      <c r="A1573" s="4" t="s">
        <v>148</v>
      </c>
      <c r="B1573" s="7" t="s">
        <v>797</v>
      </c>
      <c r="C1573" s="4">
        <v>11242264</v>
      </c>
      <c r="D1573" s="4" t="s">
        <v>2732</v>
      </c>
      <c r="E1573" s="4" t="s">
        <v>29</v>
      </c>
      <c r="F1573" s="4" t="s">
        <v>14</v>
      </c>
      <c r="G1573" s="4">
        <v>3</v>
      </c>
      <c r="H1573" s="5">
        <v>0</v>
      </c>
      <c r="I1573" s="5">
        <f>H1573</f>
        <v>0</v>
      </c>
      <c r="J1573" s="3">
        <v>-4491.8969999999999</v>
      </c>
      <c r="K1573" s="6">
        <f t="shared" si="407"/>
        <v>-4491.8969999999999</v>
      </c>
      <c r="L1573" s="6">
        <f t="shared" si="408"/>
        <v>-4491.8969999999999</v>
      </c>
    </row>
    <row r="1574" spans="1:12" x14ac:dyDescent="0.2">
      <c r="A1574" s="4" t="s">
        <v>148</v>
      </c>
      <c r="B1574" s="7" t="s">
        <v>798</v>
      </c>
      <c r="C1574" s="4">
        <v>11242264</v>
      </c>
      <c r="D1574" s="4" t="s">
        <v>2732</v>
      </c>
      <c r="E1574" s="4" t="s">
        <v>29</v>
      </c>
      <c r="F1574" s="4" t="s">
        <v>14</v>
      </c>
      <c r="G1574" s="4">
        <v>3</v>
      </c>
      <c r="H1574" s="5">
        <v>0</v>
      </c>
      <c r="I1574" s="5">
        <f>H1574</f>
        <v>0</v>
      </c>
      <c r="J1574" s="3">
        <v>-70114.559999999998</v>
      </c>
      <c r="K1574" s="6">
        <f t="shared" si="407"/>
        <v>-70114.559999999998</v>
      </c>
      <c r="L1574" s="6">
        <f t="shared" si="408"/>
        <v>-70114.559999999998</v>
      </c>
    </row>
    <row r="1575" spans="1:12" x14ac:dyDescent="0.2">
      <c r="A1575" s="4" t="s">
        <v>148</v>
      </c>
      <c r="B1575" s="7" t="s">
        <v>1181</v>
      </c>
      <c r="C1575" s="4">
        <v>17390404</v>
      </c>
      <c r="D1575" s="4" t="s">
        <v>2733</v>
      </c>
      <c r="E1575" s="4" t="s">
        <v>11</v>
      </c>
      <c r="F1575" s="4" t="s">
        <v>12</v>
      </c>
      <c r="G1575" s="4">
        <v>2</v>
      </c>
      <c r="H1575" s="5">
        <v>41.67</v>
      </c>
      <c r="J1575" s="3">
        <v>0</v>
      </c>
      <c r="K1575" s="6">
        <f t="shared" si="407"/>
        <v>0</v>
      </c>
      <c r="L1575" s="6">
        <f t="shared" si="408"/>
        <v>41.67</v>
      </c>
    </row>
    <row r="1576" spans="1:12" x14ac:dyDescent="0.2">
      <c r="A1576" s="4" t="s">
        <v>148</v>
      </c>
      <c r="B1576" s="7" t="s">
        <v>1182</v>
      </c>
      <c r="C1576" s="4">
        <v>19672164</v>
      </c>
      <c r="D1576" s="4" t="s">
        <v>2734</v>
      </c>
      <c r="E1576" s="4" t="s">
        <v>40</v>
      </c>
      <c r="F1576" s="4" t="s">
        <v>14</v>
      </c>
      <c r="G1576" s="4">
        <v>1</v>
      </c>
      <c r="H1576" s="5">
        <v>4.57</v>
      </c>
      <c r="J1576" s="3">
        <v>0</v>
      </c>
      <c r="K1576" s="6">
        <f t="shared" si="407"/>
        <v>0</v>
      </c>
      <c r="L1576" s="6">
        <f t="shared" si="408"/>
        <v>4.57</v>
      </c>
    </row>
    <row r="1577" spans="1:12" x14ac:dyDescent="0.2">
      <c r="A1577" s="4" t="s">
        <v>148</v>
      </c>
      <c r="B1577" s="7" t="s">
        <v>2935</v>
      </c>
      <c r="C1577" s="4">
        <v>17858623</v>
      </c>
      <c r="D1577" s="4" t="s">
        <v>2936</v>
      </c>
      <c r="E1577" s="4" t="s">
        <v>17</v>
      </c>
      <c r="F1577" s="4" t="s">
        <v>18</v>
      </c>
      <c r="G1577" s="4">
        <v>1</v>
      </c>
      <c r="H1577" s="5">
        <v>1525.85</v>
      </c>
      <c r="J1577" s="3">
        <v>0</v>
      </c>
      <c r="K1577" s="6">
        <f t="shared" ref="K1577:K1583" si="409">+I1577+J1577</f>
        <v>0</v>
      </c>
      <c r="L1577" s="6">
        <f t="shared" ref="L1577:L1583" si="410">H1577+J1577</f>
        <v>1525.85</v>
      </c>
    </row>
    <row r="1578" spans="1:12" x14ac:dyDescent="0.2">
      <c r="A1578" s="4" t="s">
        <v>148</v>
      </c>
      <c r="B1578" s="7" t="s">
        <v>1458</v>
      </c>
      <c r="C1578" s="4">
        <v>25772633</v>
      </c>
      <c r="D1578" s="4" t="s">
        <v>2735</v>
      </c>
      <c r="E1578" s="4" t="s">
        <v>41</v>
      </c>
      <c r="F1578" s="4" t="s">
        <v>35</v>
      </c>
      <c r="G1578" s="4">
        <v>2</v>
      </c>
      <c r="H1578" s="5">
        <v>17.23</v>
      </c>
      <c r="J1578" s="3">
        <v>0</v>
      </c>
      <c r="K1578" s="6">
        <f t="shared" si="409"/>
        <v>0</v>
      </c>
      <c r="L1578" s="6">
        <f t="shared" si="410"/>
        <v>17.23</v>
      </c>
    </row>
    <row r="1579" spans="1:12" x14ac:dyDescent="0.2">
      <c r="A1579" s="4" t="s">
        <v>148</v>
      </c>
      <c r="B1579" s="7" t="s">
        <v>1457</v>
      </c>
      <c r="C1579" s="4">
        <v>25772633</v>
      </c>
      <c r="D1579" s="4" t="s">
        <v>2735</v>
      </c>
      <c r="E1579" s="4" t="s">
        <v>41</v>
      </c>
      <c r="F1579" s="4" t="s">
        <v>35</v>
      </c>
      <c r="G1579" s="4">
        <v>2</v>
      </c>
      <c r="H1579" s="5">
        <v>17.23</v>
      </c>
      <c r="J1579" s="3">
        <v>0</v>
      </c>
      <c r="K1579" s="6">
        <f t="shared" si="409"/>
        <v>0</v>
      </c>
      <c r="L1579" s="6">
        <f t="shared" si="410"/>
        <v>17.23</v>
      </c>
    </row>
    <row r="1580" spans="1:12" x14ac:dyDescent="0.2">
      <c r="A1580" s="4" t="s">
        <v>148</v>
      </c>
      <c r="B1580" s="7" t="s">
        <v>2938</v>
      </c>
      <c r="C1580" s="4">
        <v>7608033</v>
      </c>
      <c r="D1580" s="4" t="s">
        <v>2937</v>
      </c>
      <c r="E1580" s="4" t="s">
        <v>34</v>
      </c>
      <c r="F1580" s="4" t="s">
        <v>35</v>
      </c>
      <c r="G1580" s="4">
        <v>1</v>
      </c>
      <c r="H1580" s="5">
        <v>47.11</v>
      </c>
      <c r="J1580" s="3">
        <v>0</v>
      </c>
      <c r="K1580" s="6">
        <f t="shared" si="409"/>
        <v>0</v>
      </c>
      <c r="L1580" s="6">
        <f t="shared" si="410"/>
        <v>47.11</v>
      </c>
    </row>
    <row r="1581" spans="1:12" x14ac:dyDescent="0.2">
      <c r="A1581" s="4" t="s">
        <v>148</v>
      </c>
      <c r="B1581" s="7" t="s">
        <v>2939</v>
      </c>
      <c r="C1581" s="4">
        <v>7608033</v>
      </c>
      <c r="D1581" s="4" t="s">
        <v>2937</v>
      </c>
      <c r="E1581" s="4" t="s">
        <v>34</v>
      </c>
      <c r="F1581" s="4" t="s">
        <v>35</v>
      </c>
      <c r="G1581" s="4">
        <v>1</v>
      </c>
      <c r="H1581" s="5">
        <v>47.11</v>
      </c>
      <c r="J1581" s="3">
        <v>0</v>
      </c>
      <c r="K1581" s="6">
        <f t="shared" si="409"/>
        <v>0</v>
      </c>
      <c r="L1581" s="6">
        <f t="shared" si="410"/>
        <v>47.11</v>
      </c>
    </row>
    <row r="1582" spans="1:12" x14ac:dyDescent="0.2">
      <c r="A1582" s="4" t="s">
        <v>148</v>
      </c>
      <c r="B1582" s="7" t="s">
        <v>1023</v>
      </c>
      <c r="C1582" s="4">
        <v>22334847</v>
      </c>
      <c r="D1582" s="4" t="s">
        <v>2736</v>
      </c>
      <c r="E1582" s="4" t="s">
        <v>28</v>
      </c>
      <c r="F1582" s="4" t="s">
        <v>16</v>
      </c>
      <c r="G1582" s="4">
        <v>2</v>
      </c>
      <c r="H1582" s="5">
        <v>171.4</v>
      </c>
      <c r="J1582" s="3">
        <v>0</v>
      </c>
      <c r="K1582" s="6">
        <f t="shared" si="409"/>
        <v>0</v>
      </c>
      <c r="L1582" s="6">
        <f t="shared" si="410"/>
        <v>171.4</v>
      </c>
    </row>
    <row r="1583" spans="1:12" x14ac:dyDescent="0.2">
      <c r="A1583" s="4" t="s">
        <v>148</v>
      </c>
      <c r="B1583" s="7" t="s">
        <v>799</v>
      </c>
      <c r="C1583" s="4">
        <v>20240700</v>
      </c>
      <c r="D1583" s="4" t="s">
        <v>2737</v>
      </c>
      <c r="E1583" s="4" t="s">
        <v>40</v>
      </c>
      <c r="F1583" s="4" t="s">
        <v>14</v>
      </c>
      <c r="G1583" s="4">
        <v>3</v>
      </c>
      <c r="H1583" s="5">
        <v>0</v>
      </c>
      <c r="I1583" s="5">
        <f>H1583</f>
        <v>0</v>
      </c>
      <c r="J1583" s="3">
        <v>-43864.482000000004</v>
      </c>
      <c r="K1583" s="6">
        <f t="shared" si="409"/>
        <v>-43864.482000000004</v>
      </c>
      <c r="L1583" s="6">
        <f t="shared" si="410"/>
        <v>-43864.482000000004</v>
      </c>
    </row>
    <row r="1584" spans="1:12" x14ac:dyDescent="0.2">
      <c r="A1584" s="4" t="s">
        <v>148</v>
      </c>
      <c r="B1584" s="7" t="s">
        <v>800</v>
      </c>
      <c r="C1584" s="4">
        <v>13080334</v>
      </c>
      <c r="D1584" s="4" t="s">
        <v>2209</v>
      </c>
      <c r="E1584" s="4" t="s">
        <v>37</v>
      </c>
      <c r="F1584" s="4" t="s">
        <v>9</v>
      </c>
      <c r="G1584" s="4">
        <v>1</v>
      </c>
      <c r="H1584" s="5">
        <v>-12696.06</v>
      </c>
      <c r="J1584" s="3">
        <v>0</v>
      </c>
      <c r="K1584" s="6">
        <f t="shared" ref="K1584:K1615" si="411">+I1584+J1584</f>
        <v>0</v>
      </c>
      <c r="L1584" s="6">
        <f t="shared" ref="L1584:L1615" si="412">H1584+J1584</f>
        <v>-12696.06</v>
      </c>
    </row>
    <row r="1585" spans="1:12" x14ac:dyDescent="0.2">
      <c r="A1585" s="4" t="s">
        <v>148</v>
      </c>
      <c r="B1585" s="7" t="s">
        <v>2738</v>
      </c>
      <c r="C1585" s="4">
        <v>4804813</v>
      </c>
      <c r="D1585" s="4" t="s">
        <v>2210</v>
      </c>
      <c r="E1585" s="4" t="s">
        <v>42</v>
      </c>
      <c r="F1585" s="4" t="s">
        <v>7</v>
      </c>
      <c r="G1585" s="4">
        <v>1</v>
      </c>
      <c r="H1585" s="5">
        <v>37.72</v>
      </c>
      <c r="J1585" s="3">
        <v>0</v>
      </c>
      <c r="K1585" s="6">
        <f t="shared" si="411"/>
        <v>0</v>
      </c>
      <c r="L1585" s="6">
        <f t="shared" si="412"/>
        <v>37.72</v>
      </c>
    </row>
    <row r="1586" spans="1:12" x14ac:dyDescent="0.2">
      <c r="A1586" s="4" t="s">
        <v>148</v>
      </c>
      <c r="B1586" s="7" t="s">
        <v>1024</v>
      </c>
      <c r="C1586" s="4">
        <v>19451733</v>
      </c>
      <c r="D1586" s="4" t="s">
        <v>2739</v>
      </c>
      <c r="E1586" s="4" t="s">
        <v>44</v>
      </c>
      <c r="F1586" s="4" t="s">
        <v>7</v>
      </c>
      <c r="G1586" s="4">
        <v>1</v>
      </c>
      <c r="H1586" s="5">
        <v>87.48</v>
      </c>
      <c r="J1586" s="3">
        <v>0</v>
      </c>
      <c r="K1586" s="6">
        <f t="shared" si="411"/>
        <v>0</v>
      </c>
      <c r="L1586" s="6">
        <f t="shared" si="412"/>
        <v>87.48</v>
      </c>
    </row>
    <row r="1587" spans="1:12" x14ac:dyDescent="0.2">
      <c r="A1587" s="4" t="s">
        <v>148</v>
      </c>
      <c r="B1587" s="7" t="s">
        <v>1183</v>
      </c>
      <c r="C1587" s="4">
        <v>11445506</v>
      </c>
      <c r="D1587" s="4" t="s">
        <v>2740</v>
      </c>
      <c r="E1587" s="4" t="s">
        <v>11</v>
      </c>
      <c r="F1587" s="4" t="s">
        <v>12</v>
      </c>
      <c r="G1587" s="4">
        <v>2</v>
      </c>
      <c r="H1587" s="5">
        <v>132.96</v>
      </c>
      <c r="J1587" s="3">
        <v>0</v>
      </c>
      <c r="K1587" s="6">
        <f t="shared" si="411"/>
        <v>0</v>
      </c>
      <c r="L1587" s="6">
        <f t="shared" si="412"/>
        <v>132.96</v>
      </c>
    </row>
    <row r="1588" spans="1:12" x14ac:dyDescent="0.2">
      <c r="A1588" s="4" t="s">
        <v>148</v>
      </c>
      <c r="B1588" s="7" t="s">
        <v>801</v>
      </c>
      <c r="C1588" s="4">
        <v>19122987</v>
      </c>
      <c r="D1588" s="4" t="s">
        <v>2741</v>
      </c>
      <c r="E1588" s="4" t="s">
        <v>37</v>
      </c>
      <c r="F1588" s="4" t="s">
        <v>9</v>
      </c>
      <c r="G1588" s="4">
        <v>1</v>
      </c>
      <c r="H1588" s="5">
        <v>1757.36</v>
      </c>
      <c r="J1588" s="3">
        <v>0</v>
      </c>
      <c r="K1588" s="6">
        <f t="shared" si="411"/>
        <v>0</v>
      </c>
      <c r="L1588" s="6">
        <f t="shared" si="412"/>
        <v>1757.36</v>
      </c>
    </row>
    <row r="1589" spans="1:12" x14ac:dyDescent="0.2">
      <c r="A1589" s="4" t="s">
        <v>148</v>
      </c>
      <c r="B1589" s="7" t="s">
        <v>803</v>
      </c>
      <c r="C1589" s="4">
        <v>13354141</v>
      </c>
      <c r="D1589" s="4" t="s">
        <v>2742</v>
      </c>
      <c r="E1589" s="4" t="s">
        <v>11</v>
      </c>
      <c r="F1589" s="4" t="s">
        <v>12</v>
      </c>
      <c r="G1589" s="4">
        <v>1</v>
      </c>
      <c r="H1589" s="5">
        <v>158.28</v>
      </c>
      <c r="J1589" s="3">
        <v>0</v>
      </c>
      <c r="K1589" s="6">
        <f t="shared" si="411"/>
        <v>0</v>
      </c>
      <c r="L1589" s="6">
        <f t="shared" si="412"/>
        <v>158.28</v>
      </c>
    </row>
    <row r="1590" spans="1:12" x14ac:dyDescent="0.2">
      <c r="A1590" s="4" t="s">
        <v>148</v>
      </c>
      <c r="B1590" s="7" t="s">
        <v>802</v>
      </c>
      <c r="C1590" s="4">
        <v>13354141</v>
      </c>
      <c r="D1590" s="4" t="s">
        <v>2742</v>
      </c>
      <c r="E1590" s="4" t="s">
        <v>11</v>
      </c>
      <c r="F1590" s="4" t="s">
        <v>12</v>
      </c>
      <c r="G1590" s="4">
        <v>1</v>
      </c>
      <c r="H1590" s="5">
        <v>1552.5</v>
      </c>
      <c r="J1590" s="3">
        <v>0</v>
      </c>
      <c r="K1590" s="6">
        <f t="shared" si="411"/>
        <v>0</v>
      </c>
      <c r="L1590" s="6">
        <f t="shared" si="412"/>
        <v>1552.5</v>
      </c>
    </row>
    <row r="1591" spans="1:12" x14ac:dyDescent="0.2">
      <c r="A1591" s="4" t="s">
        <v>148</v>
      </c>
      <c r="B1591" s="7" t="s">
        <v>1401</v>
      </c>
      <c r="C1591" s="4">
        <v>19610690</v>
      </c>
      <c r="D1591" s="4" t="s">
        <v>2743</v>
      </c>
      <c r="E1591" s="4" t="s">
        <v>34</v>
      </c>
      <c r="F1591" s="4" t="s">
        <v>35</v>
      </c>
      <c r="G1591" s="4">
        <v>1</v>
      </c>
      <c r="H1591" s="5">
        <v>32.28</v>
      </c>
      <c r="J1591" s="3">
        <v>0</v>
      </c>
      <c r="K1591" s="6">
        <f t="shared" si="411"/>
        <v>0</v>
      </c>
      <c r="L1591" s="6">
        <f t="shared" si="412"/>
        <v>32.28</v>
      </c>
    </row>
    <row r="1592" spans="1:12" x14ac:dyDescent="0.2">
      <c r="A1592" s="4" t="s">
        <v>148</v>
      </c>
      <c r="B1592" s="7" t="s">
        <v>1400</v>
      </c>
      <c r="C1592" s="4">
        <v>19610690</v>
      </c>
      <c r="D1592" s="4" t="s">
        <v>2743</v>
      </c>
      <c r="E1592" s="4" t="s">
        <v>34</v>
      </c>
      <c r="F1592" s="4" t="s">
        <v>35</v>
      </c>
      <c r="G1592" s="4">
        <v>1</v>
      </c>
      <c r="H1592" s="5">
        <v>32.28</v>
      </c>
      <c r="J1592" s="3">
        <v>0</v>
      </c>
      <c r="K1592" s="6">
        <f t="shared" si="411"/>
        <v>0</v>
      </c>
      <c r="L1592" s="6">
        <f t="shared" si="412"/>
        <v>32.28</v>
      </c>
    </row>
    <row r="1593" spans="1:12" x14ac:dyDescent="0.2">
      <c r="A1593" s="4" t="s">
        <v>148</v>
      </c>
      <c r="B1593" s="7" t="s">
        <v>2745</v>
      </c>
      <c r="C1593" s="4">
        <v>11970163</v>
      </c>
      <c r="D1593" s="4" t="s">
        <v>2744</v>
      </c>
      <c r="E1593" s="4" t="s">
        <v>24</v>
      </c>
      <c r="F1593" s="4" t="s">
        <v>9</v>
      </c>
      <c r="G1593" s="4">
        <v>2</v>
      </c>
      <c r="H1593" s="5">
        <v>25.43</v>
      </c>
      <c r="J1593" s="3">
        <v>0</v>
      </c>
      <c r="K1593" s="6">
        <f t="shared" si="411"/>
        <v>0</v>
      </c>
      <c r="L1593" s="6">
        <f t="shared" si="412"/>
        <v>25.43</v>
      </c>
    </row>
    <row r="1594" spans="1:12" x14ac:dyDescent="0.2">
      <c r="A1594" s="4" t="s">
        <v>148</v>
      </c>
      <c r="B1594" s="7" t="s">
        <v>2747</v>
      </c>
      <c r="C1594" s="4">
        <v>21513570</v>
      </c>
      <c r="D1594" s="4" t="s">
        <v>2746</v>
      </c>
      <c r="E1594" s="4" t="s">
        <v>24</v>
      </c>
      <c r="F1594" s="4" t="s">
        <v>9</v>
      </c>
      <c r="G1594" s="4">
        <v>1</v>
      </c>
      <c r="H1594" s="5">
        <v>30.18</v>
      </c>
      <c r="J1594" s="3">
        <v>0</v>
      </c>
      <c r="K1594" s="6">
        <f t="shared" si="411"/>
        <v>0</v>
      </c>
      <c r="L1594" s="6">
        <f t="shared" si="412"/>
        <v>30.18</v>
      </c>
    </row>
    <row r="1595" spans="1:12" x14ac:dyDescent="0.2">
      <c r="A1595" s="4" t="s">
        <v>148</v>
      </c>
      <c r="B1595" s="7" t="s">
        <v>2940</v>
      </c>
      <c r="C1595" s="4">
        <v>23580698</v>
      </c>
      <c r="D1595" s="4" t="s">
        <v>2870</v>
      </c>
      <c r="E1595" s="4" t="s">
        <v>10</v>
      </c>
      <c r="F1595" s="4" t="s">
        <v>7</v>
      </c>
      <c r="G1595" s="4">
        <v>1</v>
      </c>
      <c r="H1595" s="5">
        <v>43.24</v>
      </c>
      <c r="J1595" s="3">
        <v>0</v>
      </c>
      <c r="K1595" s="6">
        <f t="shared" si="411"/>
        <v>0</v>
      </c>
      <c r="L1595" s="6">
        <f t="shared" si="412"/>
        <v>43.24</v>
      </c>
    </row>
    <row r="1596" spans="1:12" x14ac:dyDescent="0.2">
      <c r="A1596" s="4" t="s">
        <v>148</v>
      </c>
      <c r="B1596" s="7" t="s">
        <v>2748</v>
      </c>
      <c r="C1596" s="4">
        <v>4436754</v>
      </c>
      <c r="D1596" s="4" t="s">
        <v>2225</v>
      </c>
      <c r="E1596" s="4" t="s">
        <v>10</v>
      </c>
      <c r="F1596" s="4" t="s">
        <v>7</v>
      </c>
      <c r="G1596" s="4">
        <v>1</v>
      </c>
      <c r="H1596" s="5">
        <v>56.73</v>
      </c>
      <c r="J1596" s="3">
        <v>0</v>
      </c>
      <c r="K1596" s="6">
        <f t="shared" si="411"/>
        <v>0</v>
      </c>
      <c r="L1596" s="6">
        <f t="shared" si="412"/>
        <v>56.73</v>
      </c>
    </row>
    <row r="1597" spans="1:12" x14ac:dyDescent="0.2">
      <c r="A1597" s="4" t="s">
        <v>148</v>
      </c>
      <c r="B1597" s="7" t="s">
        <v>1184</v>
      </c>
      <c r="C1597" s="4">
        <v>19490339</v>
      </c>
      <c r="D1597" s="4" t="s">
        <v>2229</v>
      </c>
      <c r="E1597" s="4" t="s">
        <v>11</v>
      </c>
      <c r="F1597" s="4" t="s">
        <v>12</v>
      </c>
      <c r="G1597" s="4">
        <v>1</v>
      </c>
      <c r="H1597" s="5">
        <v>81.81</v>
      </c>
      <c r="J1597" s="3">
        <v>0</v>
      </c>
      <c r="K1597" s="6">
        <f t="shared" si="411"/>
        <v>0</v>
      </c>
      <c r="L1597" s="6">
        <f t="shared" si="412"/>
        <v>81.81</v>
      </c>
    </row>
    <row r="1598" spans="1:12" x14ac:dyDescent="0.2">
      <c r="A1598" s="4" t="s">
        <v>148</v>
      </c>
      <c r="B1598" s="7" t="s">
        <v>804</v>
      </c>
      <c r="C1598" s="4">
        <v>15483107</v>
      </c>
      <c r="D1598" s="4" t="s">
        <v>2230</v>
      </c>
      <c r="E1598" s="4" t="s">
        <v>24</v>
      </c>
      <c r="F1598" s="4" t="s">
        <v>9</v>
      </c>
      <c r="G1598" s="4">
        <v>2</v>
      </c>
      <c r="H1598" s="5">
        <v>2729.4</v>
      </c>
      <c r="J1598" s="3">
        <v>0</v>
      </c>
      <c r="K1598" s="6">
        <f t="shared" si="411"/>
        <v>0</v>
      </c>
      <c r="L1598" s="6">
        <f t="shared" si="412"/>
        <v>2729.4</v>
      </c>
    </row>
    <row r="1599" spans="1:12" x14ac:dyDescent="0.2">
      <c r="A1599" s="4" t="s">
        <v>148</v>
      </c>
      <c r="B1599" s="7" t="s">
        <v>2942</v>
      </c>
      <c r="C1599" s="4">
        <v>8176948</v>
      </c>
      <c r="D1599" s="4" t="s">
        <v>2941</v>
      </c>
      <c r="E1599" s="4" t="s">
        <v>6</v>
      </c>
      <c r="F1599" s="4" t="s">
        <v>7</v>
      </c>
      <c r="G1599" s="4">
        <v>1</v>
      </c>
      <c r="H1599" s="5">
        <v>23.4</v>
      </c>
      <c r="J1599" s="3">
        <v>0</v>
      </c>
      <c r="K1599" s="6">
        <f t="shared" si="411"/>
        <v>0</v>
      </c>
      <c r="L1599" s="6">
        <f t="shared" si="412"/>
        <v>23.4</v>
      </c>
    </row>
    <row r="1600" spans="1:12" x14ac:dyDescent="0.2">
      <c r="A1600" s="4" t="s">
        <v>148</v>
      </c>
      <c r="B1600" s="7" t="s">
        <v>1185</v>
      </c>
      <c r="C1600" s="4">
        <v>7312634</v>
      </c>
      <c r="D1600" s="4" t="s">
        <v>2234</v>
      </c>
      <c r="E1600" s="4" t="s">
        <v>15</v>
      </c>
      <c r="F1600" s="4" t="s">
        <v>16</v>
      </c>
      <c r="G1600" s="4">
        <v>2</v>
      </c>
      <c r="H1600" s="5">
        <v>26.32</v>
      </c>
      <c r="J1600" s="3">
        <v>0</v>
      </c>
      <c r="K1600" s="6">
        <f t="shared" si="411"/>
        <v>0</v>
      </c>
      <c r="L1600" s="6">
        <f t="shared" si="412"/>
        <v>26.32</v>
      </c>
    </row>
    <row r="1601" spans="1:12" x14ac:dyDescent="0.2">
      <c r="A1601" s="4" t="s">
        <v>148</v>
      </c>
      <c r="B1601" s="7" t="s">
        <v>2749</v>
      </c>
      <c r="C1601" s="4">
        <v>25846297</v>
      </c>
      <c r="D1601" s="4" t="s">
        <v>2750</v>
      </c>
      <c r="E1601" s="4" t="s">
        <v>21</v>
      </c>
      <c r="F1601" s="4" t="s">
        <v>22</v>
      </c>
      <c r="G1601" s="4">
        <v>2</v>
      </c>
      <c r="H1601" s="5">
        <v>56.73</v>
      </c>
      <c r="J1601" s="3">
        <v>0</v>
      </c>
      <c r="K1601" s="6">
        <f t="shared" si="411"/>
        <v>0</v>
      </c>
      <c r="L1601" s="6">
        <f t="shared" si="412"/>
        <v>56.73</v>
      </c>
    </row>
    <row r="1602" spans="1:12" x14ac:dyDescent="0.2">
      <c r="A1602" s="4" t="s">
        <v>148</v>
      </c>
      <c r="B1602" s="7" t="s">
        <v>805</v>
      </c>
      <c r="C1602" s="4">
        <v>25055531</v>
      </c>
      <c r="D1602" s="4" t="s">
        <v>2751</v>
      </c>
      <c r="E1602" s="4" t="s">
        <v>25</v>
      </c>
      <c r="F1602" s="4" t="s">
        <v>12</v>
      </c>
      <c r="G1602" s="4">
        <v>1</v>
      </c>
      <c r="H1602" s="5">
        <v>-1796.89</v>
      </c>
      <c r="J1602" s="3">
        <v>0</v>
      </c>
      <c r="K1602" s="6">
        <f t="shared" si="411"/>
        <v>0</v>
      </c>
      <c r="L1602" s="6">
        <f t="shared" si="412"/>
        <v>-1796.89</v>
      </c>
    </row>
    <row r="1603" spans="1:12" x14ac:dyDescent="0.2">
      <c r="A1603" s="4" t="s">
        <v>148</v>
      </c>
      <c r="B1603" s="7" t="s">
        <v>2943</v>
      </c>
      <c r="C1603" s="4">
        <v>21700786</v>
      </c>
      <c r="D1603" s="4" t="s">
        <v>2873</v>
      </c>
      <c r="E1603" s="4" t="s">
        <v>21</v>
      </c>
      <c r="F1603" s="4" t="s">
        <v>22</v>
      </c>
      <c r="G1603" s="4">
        <v>1</v>
      </c>
      <c r="H1603" s="5">
        <v>35.83</v>
      </c>
      <c r="J1603" s="3">
        <v>0</v>
      </c>
      <c r="K1603" s="6">
        <f t="shared" si="411"/>
        <v>0</v>
      </c>
      <c r="L1603" s="6">
        <f t="shared" si="412"/>
        <v>35.83</v>
      </c>
    </row>
    <row r="1604" spans="1:12" x14ac:dyDescent="0.2">
      <c r="A1604" s="4" t="s">
        <v>148</v>
      </c>
      <c r="B1604" s="7" t="s">
        <v>806</v>
      </c>
      <c r="C1604" s="4">
        <v>15082359</v>
      </c>
      <c r="D1604" s="4" t="s">
        <v>2752</v>
      </c>
      <c r="E1604" s="4" t="s">
        <v>40</v>
      </c>
      <c r="F1604" s="4" t="s">
        <v>14</v>
      </c>
      <c r="G1604" s="4">
        <v>1</v>
      </c>
      <c r="H1604" s="5">
        <v>28.25</v>
      </c>
      <c r="J1604" s="3">
        <v>0</v>
      </c>
      <c r="K1604" s="6">
        <f t="shared" si="411"/>
        <v>0</v>
      </c>
      <c r="L1604" s="6">
        <f t="shared" si="412"/>
        <v>28.25</v>
      </c>
    </row>
    <row r="1605" spans="1:12" x14ac:dyDescent="0.2">
      <c r="A1605" s="4" t="s">
        <v>148</v>
      </c>
      <c r="B1605" s="7" t="s">
        <v>1025</v>
      </c>
      <c r="C1605" s="4">
        <v>24383410</v>
      </c>
      <c r="D1605" s="4" t="s">
        <v>2753</v>
      </c>
      <c r="E1605" s="4" t="s">
        <v>15</v>
      </c>
      <c r="F1605" s="4" t="s">
        <v>16</v>
      </c>
      <c r="G1605" s="4">
        <v>1</v>
      </c>
      <c r="H1605" s="5">
        <v>41.85</v>
      </c>
      <c r="J1605" s="3">
        <v>0</v>
      </c>
      <c r="K1605" s="6">
        <f t="shared" si="411"/>
        <v>0</v>
      </c>
      <c r="L1605" s="6">
        <f t="shared" si="412"/>
        <v>41.85</v>
      </c>
    </row>
    <row r="1606" spans="1:12" x14ac:dyDescent="0.2">
      <c r="A1606" s="4" t="s">
        <v>148</v>
      </c>
      <c r="B1606" s="7" t="s">
        <v>893</v>
      </c>
      <c r="C1606" s="4">
        <v>14113659</v>
      </c>
      <c r="D1606" s="4" t="s">
        <v>2238</v>
      </c>
      <c r="E1606" s="4" t="s">
        <v>44</v>
      </c>
      <c r="F1606" s="4" t="s">
        <v>7</v>
      </c>
      <c r="G1606" s="4">
        <v>3</v>
      </c>
      <c r="H1606" s="5">
        <v>0</v>
      </c>
      <c r="I1606" s="5">
        <f>H1606</f>
        <v>0</v>
      </c>
      <c r="J1606" s="3">
        <v>-49368.523999999998</v>
      </c>
      <c r="K1606" s="6">
        <f t="shared" si="411"/>
        <v>-49368.523999999998</v>
      </c>
      <c r="L1606" s="6">
        <f t="shared" si="412"/>
        <v>-49368.523999999998</v>
      </c>
    </row>
    <row r="1607" spans="1:12" x14ac:dyDescent="0.2">
      <c r="A1607" s="4" t="s">
        <v>148</v>
      </c>
      <c r="B1607" s="7" t="s">
        <v>892</v>
      </c>
      <c r="C1607" s="4">
        <v>14113659</v>
      </c>
      <c r="D1607" s="4" t="s">
        <v>2238</v>
      </c>
      <c r="E1607" s="4" t="s">
        <v>44</v>
      </c>
      <c r="F1607" s="4" t="s">
        <v>7</v>
      </c>
      <c r="G1607" s="4">
        <v>3</v>
      </c>
      <c r="H1607" s="5">
        <v>0</v>
      </c>
      <c r="I1607" s="5">
        <f>H1607</f>
        <v>0</v>
      </c>
      <c r="J1607" s="3">
        <v>-62711.124000000003</v>
      </c>
      <c r="K1607" s="6">
        <f t="shared" si="411"/>
        <v>-62711.124000000003</v>
      </c>
      <c r="L1607" s="6">
        <f t="shared" si="412"/>
        <v>-62711.124000000003</v>
      </c>
    </row>
    <row r="1608" spans="1:12" x14ac:dyDescent="0.2">
      <c r="A1608" s="4" t="s">
        <v>148</v>
      </c>
      <c r="B1608" s="7" t="s">
        <v>1186</v>
      </c>
      <c r="C1608" s="4">
        <v>22493689</v>
      </c>
      <c r="D1608" s="4" t="s">
        <v>2754</v>
      </c>
      <c r="E1608" s="4" t="s">
        <v>39</v>
      </c>
      <c r="F1608" s="4" t="s">
        <v>14</v>
      </c>
      <c r="G1608" s="4">
        <v>1</v>
      </c>
      <c r="H1608" s="5">
        <v>27.95</v>
      </c>
      <c r="J1608" s="3">
        <v>0</v>
      </c>
      <c r="K1608" s="6">
        <f t="shared" si="411"/>
        <v>0</v>
      </c>
      <c r="L1608" s="6">
        <f t="shared" si="412"/>
        <v>27.95</v>
      </c>
    </row>
    <row r="1609" spans="1:12" x14ac:dyDescent="0.2">
      <c r="A1609" s="4" t="s">
        <v>148</v>
      </c>
      <c r="B1609" s="7" t="s">
        <v>1337</v>
      </c>
      <c r="C1609" s="4">
        <v>10102815</v>
      </c>
      <c r="D1609" s="4" t="s">
        <v>2243</v>
      </c>
      <c r="E1609" s="4" t="s">
        <v>41</v>
      </c>
      <c r="F1609" s="4" t="s">
        <v>35</v>
      </c>
      <c r="G1609" s="4">
        <v>1</v>
      </c>
      <c r="H1609" s="5">
        <v>27.34</v>
      </c>
      <c r="J1609" s="3">
        <v>0</v>
      </c>
      <c r="K1609" s="6">
        <f t="shared" si="411"/>
        <v>0</v>
      </c>
      <c r="L1609" s="6">
        <f t="shared" si="412"/>
        <v>27.34</v>
      </c>
    </row>
    <row r="1610" spans="1:12" x14ac:dyDescent="0.2">
      <c r="A1610" s="4" t="s">
        <v>148</v>
      </c>
      <c r="B1610" s="7" t="s">
        <v>1336</v>
      </c>
      <c r="C1610" s="4">
        <v>10102815</v>
      </c>
      <c r="D1610" s="4" t="s">
        <v>2243</v>
      </c>
      <c r="E1610" s="4" t="s">
        <v>41</v>
      </c>
      <c r="F1610" s="4" t="s">
        <v>35</v>
      </c>
      <c r="G1610" s="4">
        <v>1</v>
      </c>
      <c r="H1610" s="5">
        <v>27.34</v>
      </c>
      <c r="J1610" s="3">
        <v>0</v>
      </c>
      <c r="K1610" s="6">
        <f t="shared" si="411"/>
        <v>0</v>
      </c>
      <c r="L1610" s="6">
        <f t="shared" si="412"/>
        <v>27.34</v>
      </c>
    </row>
    <row r="1611" spans="1:12" x14ac:dyDescent="0.2">
      <c r="A1611" s="4" t="s">
        <v>148</v>
      </c>
      <c r="B1611" s="7" t="s">
        <v>1187</v>
      </c>
      <c r="C1611" s="4">
        <v>16697333</v>
      </c>
      <c r="D1611" s="4" t="s">
        <v>2245</v>
      </c>
      <c r="E1611" s="4" t="s">
        <v>44</v>
      </c>
      <c r="F1611" s="4" t="s">
        <v>7</v>
      </c>
      <c r="G1611" s="4">
        <v>2</v>
      </c>
      <c r="H1611" s="5">
        <v>76.150000000000006</v>
      </c>
      <c r="J1611" s="3">
        <v>0</v>
      </c>
      <c r="K1611" s="6">
        <f t="shared" si="411"/>
        <v>0</v>
      </c>
      <c r="L1611" s="6">
        <f t="shared" si="412"/>
        <v>76.150000000000006</v>
      </c>
    </row>
    <row r="1612" spans="1:12" x14ac:dyDescent="0.2">
      <c r="A1612" s="4" t="s">
        <v>148</v>
      </c>
      <c r="B1612" s="7" t="s">
        <v>894</v>
      </c>
      <c r="C1612" s="4">
        <v>22580462</v>
      </c>
      <c r="D1612" s="4" t="s">
        <v>2755</v>
      </c>
      <c r="E1612" s="4" t="s">
        <v>10</v>
      </c>
      <c r="F1612" s="4" t="s">
        <v>7</v>
      </c>
      <c r="G1612" s="4">
        <v>3</v>
      </c>
      <c r="H1612" s="5">
        <v>0</v>
      </c>
      <c r="I1612" s="5">
        <f>H1612</f>
        <v>0</v>
      </c>
      <c r="J1612" s="3">
        <v>-40013.175000000003</v>
      </c>
      <c r="K1612" s="6">
        <f t="shared" si="411"/>
        <v>-40013.175000000003</v>
      </c>
      <c r="L1612" s="6">
        <f t="shared" si="412"/>
        <v>-40013.175000000003</v>
      </c>
    </row>
    <row r="1613" spans="1:12" x14ac:dyDescent="0.2">
      <c r="A1613" s="4" t="s">
        <v>148</v>
      </c>
      <c r="B1613" s="7" t="s">
        <v>895</v>
      </c>
      <c r="C1613" s="4">
        <v>22580462</v>
      </c>
      <c r="D1613" s="4" t="s">
        <v>2755</v>
      </c>
      <c r="E1613" s="4" t="s">
        <v>10</v>
      </c>
      <c r="F1613" s="4" t="s">
        <v>7</v>
      </c>
      <c r="G1613" s="4">
        <v>3</v>
      </c>
      <c r="H1613" s="5">
        <v>0</v>
      </c>
      <c r="I1613" s="5">
        <f>H1613</f>
        <v>0</v>
      </c>
      <c r="J1613" s="3">
        <v>-10650.012000000001</v>
      </c>
      <c r="K1613" s="6">
        <f t="shared" si="411"/>
        <v>-10650.012000000001</v>
      </c>
      <c r="L1613" s="6">
        <f t="shared" si="412"/>
        <v>-10650.012000000001</v>
      </c>
    </row>
    <row r="1614" spans="1:12" x14ac:dyDescent="0.2">
      <c r="A1614" s="4" t="s">
        <v>148</v>
      </c>
      <c r="B1614" s="7" t="s">
        <v>2981</v>
      </c>
      <c r="C1614" s="4">
        <v>25241220</v>
      </c>
      <c r="D1614" s="4" t="s">
        <v>2982</v>
      </c>
      <c r="E1614" s="4" t="s">
        <v>36</v>
      </c>
      <c r="F1614" s="4" t="s">
        <v>16</v>
      </c>
      <c r="G1614" s="4">
        <v>1</v>
      </c>
      <c r="H1614" s="5">
        <v>11.13</v>
      </c>
      <c r="J1614" s="3">
        <v>0</v>
      </c>
      <c r="K1614" s="6">
        <f t="shared" si="411"/>
        <v>0</v>
      </c>
      <c r="L1614" s="6">
        <f t="shared" si="412"/>
        <v>11.13</v>
      </c>
    </row>
    <row r="1615" spans="1:12" x14ac:dyDescent="0.2">
      <c r="A1615" s="4" t="s">
        <v>148</v>
      </c>
      <c r="B1615" s="7" t="s">
        <v>2985</v>
      </c>
      <c r="C1615" s="4">
        <v>15844842</v>
      </c>
      <c r="D1615" s="4" t="s">
        <v>2983</v>
      </c>
      <c r="E1615" s="4" t="s">
        <v>34</v>
      </c>
      <c r="F1615" s="4" t="s">
        <v>35</v>
      </c>
      <c r="G1615" s="4">
        <v>1</v>
      </c>
      <c r="H1615" s="5">
        <v>37.22</v>
      </c>
      <c r="J1615" s="3">
        <v>0</v>
      </c>
      <c r="K1615" s="6">
        <f t="shared" si="411"/>
        <v>0</v>
      </c>
      <c r="L1615" s="6">
        <f t="shared" si="412"/>
        <v>37.22</v>
      </c>
    </row>
    <row r="1616" spans="1:12" x14ac:dyDescent="0.2">
      <c r="A1616" s="4" t="s">
        <v>148</v>
      </c>
      <c r="B1616" s="7" t="s">
        <v>2984</v>
      </c>
      <c r="C1616" s="4">
        <v>15844842</v>
      </c>
      <c r="D1616" s="4" t="s">
        <v>2983</v>
      </c>
      <c r="E1616" s="4" t="s">
        <v>34</v>
      </c>
      <c r="F1616" s="4" t="s">
        <v>35</v>
      </c>
      <c r="G1616" s="4">
        <v>1</v>
      </c>
      <c r="H1616" s="5">
        <v>37.22</v>
      </c>
      <c r="J1616" s="3">
        <v>0</v>
      </c>
      <c r="K1616" s="6">
        <f t="shared" ref="K1616:K1634" si="413">+I1616+J1616</f>
        <v>0</v>
      </c>
      <c r="L1616" s="6">
        <f t="shared" ref="L1616:L1634" si="414">H1616+J1616</f>
        <v>37.22</v>
      </c>
    </row>
    <row r="1617" spans="1:12" x14ac:dyDescent="0.2">
      <c r="A1617" s="4" t="s">
        <v>148</v>
      </c>
      <c r="B1617" s="7" t="s">
        <v>2986</v>
      </c>
      <c r="C1617" s="4">
        <v>5893176</v>
      </c>
      <c r="D1617" s="4" t="s">
        <v>2756</v>
      </c>
      <c r="E1617" s="4" t="s">
        <v>75</v>
      </c>
      <c r="F1617" s="4" t="s">
        <v>35</v>
      </c>
      <c r="G1617" s="4">
        <v>1</v>
      </c>
      <c r="H1617" s="5">
        <v>15.22</v>
      </c>
      <c r="J1617" s="3">
        <v>0</v>
      </c>
      <c r="K1617" s="6">
        <f t="shared" si="413"/>
        <v>0</v>
      </c>
      <c r="L1617" s="6">
        <f t="shared" si="414"/>
        <v>15.22</v>
      </c>
    </row>
    <row r="1618" spans="1:12" x14ac:dyDescent="0.2">
      <c r="A1618" s="4" t="s">
        <v>148</v>
      </c>
      <c r="B1618" s="7" t="s">
        <v>2987</v>
      </c>
      <c r="C1618" s="4">
        <v>5893176</v>
      </c>
      <c r="D1618" s="4" t="s">
        <v>2756</v>
      </c>
      <c r="E1618" s="4" t="s">
        <v>75</v>
      </c>
      <c r="F1618" s="4" t="s">
        <v>35</v>
      </c>
      <c r="G1618" s="4">
        <v>1</v>
      </c>
      <c r="H1618" s="5">
        <v>10.15</v>
      </c>
      <c r="J1618" s="3">
        <v>0</v>
      </c>
      <c r="K1618" s="6">
        <f t="shared" si="413"/>
        <v>0</v>
      </c>
      <c r="L1618" s="6">
        <f t="shared" si="414"/>
        <v>10.15</v>
      </c>
    </row>
    <row r="1619" spans="1:12" x14ac:dyDescent="0.2">
      <c r="A1619" s="4" t="s">
        <v>148</v>
      </c>
      <c r="B1619" s="7" t="s">
        <v>1188</v>
      </c>
      <c r="C1619" s="4">
        <v>24864487</v>
      </c>
      <c r="D1619" s="4" t="s">
        <v>2757</v>
      </c>
      <c r="E1619" s="4" t="s">
        <v>25</v>
      </c>
      <c r="F1619" s="4" t="s">
        <v>12</v>
      </c>
      <c r="G1619" s="4">
        <v>1</v>
      </c>
      <c r="H1619" s="5">
        <v>27.95</v>
      </c>
      <c r="J1619" s="3">
        <v>0</v>
      </c>
      <c r="K1619" s="6">
        <f t="shared" si="413"/>
        <v>0</v>
      </c>
      <c r="L1619" s="6">
        <f t="shared" si="414"/>
        <v>27.95</v>
      </c>
    </row>
    <row r="1620" spans="1:12" x14ac:dyDescent="0.2">
      <c r="A1620" s="4" t="s">
        <v>148</v>
      </c>
      <c r="B1620" s="7" t="s">
        <v>1026</v>
      </c>
      <c r="C1620" s="4">
        <v>21932261</v>
      </c>
      <c r="D1620" s="4" t="s">
        <v>2758</v>
      </c>
      <c r="E1620" s="4" t="s">
        <v>21</v>
      </c>
      <c r="F1620" s="4" t="s">
        <v>22</v>
      </c>
      <c r="G1620" s="4">
        <v>1</v>
      </c>
      <c r="H1620" s="5">
        <v>42.02</v>
      </c>
      <c r="J1620" s="3">
        <v>0</v>
      </c>
      <c r="K1620" s="6">
        <f t="shared" si="413"/>
        <v>0</v>
      </c>
      <c r="L1620" s="6">
        <f t="shared" si="414"/>
        <v>42.02</v>
      </c>
    </row>
    <row r="1621" spans="1:12" x14ac:dyDescent="0.2">
      <c r="A1621" s="4" t="s">
        <v>148</v>
      </c>
      <c r="B1621" s="7" t="s">
        <v>1445</v>
      </c>
      <c r="C1621" s="4">
        <v>24787401</v>
      </c>
      <c r="D1621" s="4" t="s">
        <v>2759</v>
      </c>
      <c r="E1621" s="4" t="s">
        <v>76</v>
      </c>
      <c r="F1621" s="4" t="s">
        <v>35</v>
      </c>
      <c r="G1621" s="4">
        <v>2</v>
      </c>
      <c r="H1621" s="5">
        <v>17.23</v>
      </c>
      <c r="J1621" s="3">
        <v>0</v>
      </c>
      <c r="K1621" s="6">
        <f t="shared" si="413"/>
        <v>0</v>
      </c>
      <c r="L1621" s="6">
        <f t="shared" si="414"/>
        <v>17.23</v>
      </c>
    </row>
    <row r="1622" spans="1:12" x14ac:dyDescent="0.2">
      <c r="A1622" s="4" t="s">
        <v>148</v>
      </c>
      <c r="B1622" s="7" t="s">
        <v>1446</v>
      </c>
      <c r="C1622" s="4">
        <v>24787401</v>
      </c>
      <c r="D1622" s="4" t="s">
        <v>2759</v>
      </c>
      <c r="E1622" s="4" t="s">
        <v>76</v>
      </c>
      <c r="F1622" s="4" t="s">
        <v>35</v>
      </c>
      <c r="G1622" s="4">
        <v>2</v>
      </c>
      <c r="H1622" s="5">
        <v>17.23</v>
      </c>
      <c r="J1622" s="3">
        <v>0</v>
      </c>
      <c r="K1622" s="6">
        <f t="shared" si="413"/>
        <v>0</v>
      </c>
      <c r="L1622" s="6">
        <f t="shared" si="414"/>
        <v>17.23</v>
      </c>
    </row>
    <row r="1623" spans="1:12" x14ac:dyDescent="0.2">
      <c r="A1623" s="4" t="s">
        <v>148</v>
      </c>
      <c r="B1623" s="7" t="s">
        <v>1027</v>
      </c>
      <c r="C1623" s="4">
        <v>22464900</v>
      </c>
      <c r="D1623" s="4" t="s">
        <v>2760</v>
      </c>
      <c r="E1623" s="4" t="s">
        <v>21</v>
      </c>
      <c r="F1623" s="4" t="s">
        <v>22</v>
      </c>
      <c r="G1623" s="4">
        <v>1</v>
      </c>
      <c r="H1623" s="5">
        <v>43.6</v>
      </c>
      <c r="J1623" s="3">
        <v>0</v>
      </c>
      <c r="K1623" s="6">
        <f t="shared" si="413"/>
        <v>0</v>
      </c>
      <c r="L1623" s="6">
        <f t="shared" si="414"/>
        <v>43.6</v>
      </c>
    </row>
    <row r="1624" spans="1:12" x14ac:dyDescent="0.2">
      <c r="A1624" s="4" t="s">
        <v>148</v>
      </c>
      <c r="B1624" s="7" t="s">
        <v>1339</v>
      </c>
      <c r="C1624" s="4">
        <v>10776837</v>
      </c>
      <c r="D1624" s="4" t="s">
        <v>2761</v>
      </c>
      <c r="E1624" s="4" t="s">
        <v>6</v>
      </c>
      <c r="F1624" s="4" t="s">
        <v>7</v>
      </c>
      <c r="G1624" s="4">
        <v>1</v>
      </c>
      <c r="H1624" s="5">
        <v>74.239999999999995</v>
      </c>
      <c r="J1624" s="3">
        <v>0</v>
      </c>
      <c r="K1624" s="6">
        <f t="shared" si="413"/>
        <v>0</v>
      </c>
      <c r="L1624" s="6">
        <f t="shared" si="414"/>
        <v>74.239999999999995</v>
      </c>
    </row>
    <row r="1625" spans="1:12" x14ac:dyDescent="0.2">
      <c r="A1625" s="4" t="s">
        <v>148</v>
      </c>
      <c r="B1625" s="7" t="s">
        <v>1189</v>
      </c>
      <c r="C1625" s="4">
        <v>15962927</v>
      </c>
      <c r="D1625" s="4" t="s">
        <v>2762</v>
      </c>
      <c r="E1625" s="4" t="s">
        <v>6</v>
      </c>
      <c r="F1625" s="4" t="s">
        <v>7</v>
      </c>
      <c r="G1625" s="4">
        <v>1</v>
      </c>
      <c r="H1625" s="5">
        <v>32.950000000000003</v>
      </c>
      <c r="J1625" s="3">
        <v>0</v>
      </c>
      <c r="K1625" s="6">
        <f t="shared" si="413"/>
        <v>0</v>
      </c>
      <c r="L1625" s="6">
        <f t="shared" si="414"/>
        <v>32.950000000000003</v>
      </c>
    </row>
    <row r="1626" spans="1:12" x14ac:dyDescent="0.2">
      <c r="A1626" s="4" t="s">
        <v>148</v>
      </c>
      <c r="B1626" s="7" t="s">
        <v>807</v>
      </c>
      <c r="C1626" s="4">
        <v>20400827</v>
      </c>
      <c r="D1626" s="4" t="s">
        <v>2763</v>
      </c>
      <c r="E1626" s="4" t="s">
        <v>23</v>
      </c>
      <c r="F1626" s="4" t="s">
        <v>9</v>
      </c>
      <c r="G1626" s="4">
        <v>3</v>
      </c>
      <c r="H1626" s="5">
        <v>0</v>
      </c>
      <c r="I1626" s="5">
        <f>H1626</f>
        <v>0</v>
      </c>
      <c r="J1626" s="3">
        <v>-5456232.8490000004</v>
      </c>
      <c r="K1626" s="6">
        <f t="shared" si="413"/>
        <v>-5456232.8490000004</v>
      </c>
      <c r="L1626" s="6">
        <f t="shared" si="414"/>
        <v>-5456232.8490000004</v>
      </c>
    </row>
    <row r="1627" spans="1:12" x14ac:dyDescent="0.2">
      <c r="A1627" s="4" t="s">
        <v>148</v>
      </c>
      <c r="B1627" s="7" t="s">
        <v>1190</v>
      </c>
      <c r="C1627" s="4">
        <v>14040038</v>
      </c>
      <c r="D1627" s="4" t="s">
        <v>2252</v>
      </c>
      <c r="E1627" s="4" t="s">
        <v>21</v>
      </c>
      <c r="F1627" s="4" t="s">
        <v>22</v>
      </c>
      <c r="G1627" s="4">
        <v>1</v>
      </c>
      <c r="H1627" s="5">
        <v>45.2</v>
      </c>
      <c r="J1627" s="3">
        <v>0</v>
      </c>
      <c r="K1627" s="6">
        <f t="shared" si="413"/>
        <v>0</v>
      </c>
      <c r="L1627" s="6">
        <f t="shared" si="414"/>
        <v>45.2</v>
      </c>
    </row>
    <row r="1628" spans="1:12" x14ac:dyDescent="0.2">
      <c r="A1628" s="4" t="s">
        <v>148</v>
      </c>
      <c r="B1628" s="7" t="s">
        <v>3100</v>
      </c>
      <c r="C1628" s="4">
        <v>8194309</v>
      </c>
      <c r="D1628" s="4" t="s">
        <v>3084</v>
      </c>
      <c r="E1628" s="4" t="s">
        <v>36</v>
      </c>
      <c r="F1628" s="4" t="s">
        <v>16</v>
      </c>
      <c r="G1628" s="4">
        <v>1</v>
      </c>
      <c r="H1628" s="5">
        <v>5.95</v>
      </c>
      <c r="J1628" s="3">
        <v>0</v>
      </c>
      <c r="K1628" s="6">
        <f t="shared" si="413"/>
        <v>0</v>
      </c>
      <c r="L1628" s="6">
        <f t="shared" si="414"/>
        <v>5.95</v>
      </c>
    </row>
    <row r="1629" spans="1:12" x14ac:dyDescent="0.2">
      <c r="A1629" s="4" t="s">
        <v>148</v>
      </c>
      <c r="B1629" s="7" t="s">
        <v>2764</v>
      </c>
      <c r="C1629" s="4">
        <v>25468044</v>
      </c>
      <c r="D1629" s="4" t="s">
        <v>2765</v>
      </c>
      <c r="E1629" s="4" t="s">
        <v>42</v>
      </c>
      <c r="F1629" s="4" t="s">
        <v>7</v>
      </c>
      <c r="G1629" s="4">
        <v>2</v>
      </c>
      <c r="H1629" s="5">
        <v>15.02</v>
      </c>
      <c r="J1629" s="3">
        <v>0</v>
      </c>
      <c r="K1629" s="6">
        <f t="shared" si="413"/>
        <v>0</v>
      </c>
      <c r="L1629" s="6">
        <f t="shared" si="414"/>
        <v>15.02</v>
      </c>
    </row>
    <row r="1630" spans="1:12" x14ac:dyDescent="0.2">
      <c r="A1630" s="4" t="s">
        <v>148</v>
      </c>
      <c r="B1630" s="7" t="s">
        <v>1028</v>
      </c>
      <c r="C1630" s="4">
        <v>23082884</v>
      </c>
      <c r="D1630" s="4" t="s">
        <v>2766</v>
      </c>
      <c r="E1630" s="4" t="s">
        <v>25</v>
      </c>
      <c r="F1630" s="4" t="s">
        <v>12</v>
      </c>
      <c r="G1630" s="4">
        <v>1</v>
      </c>
      <c r="H1630" s="5">
        <v>83.33</v>
      </c>
      <c r="J1630" s="3">
        <v>0</v>
      </c>
      <c r="K1630" s="6">
        <f t="shared" si="413"/>
        <v>0</v>
      </c>
      <c r="L1630" s="6">
        <f t="shared" si="414"/>
        <v>83.33</v>
      </c>
    </row>
    <row r="1631" spans="1:12" x14ac:dyDescent="0.2">
      <c r="A1631" s="4" t="s">
        <v>148</v>
      </c>
      <c r="B1631" s="7" t="s">
        <v>1191</v>
      </c>
      <c r="C1631" s="4">
        <v>1507179</v>
      </c>
      <c r="D1631" s="4" t="s">
        <v>2254</v>
      </c>
      <c r="E1631" s="4" t="s">
        <v>41</v>
      </c>
      <c r="F1631" s="4" t="s">
        <v>35</v>
      </c>
      <c r="G1631" s="4">
        <v>1</v>
      </c>
      <c r="H1631" s="5">
        <v>42.32</v>
      </c>
      <c r="J1631" s="3">
        <v>0</v>
      </c>
      <c r="K1631" s="6">
        <f t="shared" si="413"/>
        <v>0</v>
      </c>
      <c r="L1631" s="6">
        <f t="shared" si="414"/>
        <v>42.32</v>
      </c>
    </row>
    <row r="1632" spans="1:12" x14ac:dyDescent="0.2">
      <c r="A1632" s="4" t="s">
        <v>148</v>
      </c>
      <c r="B1632" s="7" t="s">
        <v>1029</v>
      </c>
      <c r="C1632" s="4">
        <v>16099756</v>
      </c>
      <c r="D1632" s="4" t="s">
        <v>2767</v>
      </c>
      <c r="E1632" s="4" t="s">
        <v>40</v>
      </c>
      <c r="F1632" s="4" t="s">
        <v>14</v>
      </c>
      <c r="G1632" s="4">
        <v>2</v>
      </c>
      <c r="H1632" s="5">
        <v>86.32</v>
      </c>
      <c r="J1632" s="3">
        <v>0</v>
      </c>
      <c r="K1632" s="6">
        <f t="shared" si="413"/>
        <v>0</v>
      </c>
      <c r="L1632" s="6">
        <f t="shared" si="414"/>
        <v>86.32</v>
      </c>
    </row>
    <row r="1633" spans="1:12" x14ac:dyDescent="0.2">
      <c r="A1633" s="4" t="s">
        <v>148</v>
      </c>
      <c r="B1633" s="7" t="s">
        <v>2770</v>
      </c>
      <c r="C1633" s="4">
        <v>22964201</v>
      </c>
      <c r="D1633" s="4" t="s">
        <v>2769</v>
      </c>
      <c r="E1633" s="4" t="s">
        <v>41</v>
      </c>
      <c r="F1633" s="4" t="s">
        <v>35</v>
      </c>
      <c r="G1633" s="4">
        <v>2</v>
      </c>
      <c r="H1633" s="5">
        <v>18.86</v>
      </c>
      <c r="J1633" s="3">
        <v>0</v>
      </c>
      <c r="K1633" s="6">
        <f t="shared" si="413"/>
        <v>0</v>
      </c>
      <c r="L1633" s="6">
        <f t="shared" si="414"/>
        <v>18.86</v>
      </c>
    </row>
    <row r="1634" spans="1:12" x14ac:dyDescent="0.2">
      <c r="A1634" s="4" t="s">
        <v>148</v>
      </c>
      <c r="B1634" s="7" t="s">
        <v>2768</v>
      </c>
      <c r="C1634" s="4">
        <v>22964201</v>
      </c>
      <c r="D1634" s="4" t="s">
        <v>2769</v>
      </c>
      <c r="E1634" s="4" t="s">
        <v>41</v>
      </c>
      <c r="F1634" s="4" t="s">
        <v>35</v>
      </c>
      <c r="G1634" s="4">
        <v>2</v>
      </c>
      <c r="H1634" s="5">
        <v>18.86</v>
      </c>
      <c r="J1634" s="3">
        <v>0</v>
      </c>
      <c r="K1634" s="6">
        <f t="shared" si="413"/>
        <v>0</v>
      </c>
      <c r="L1634" s="6">
        <f t="shared" si="414"/>
        <v>18.86</v>
      </c>
    </row>
    <row r="1635" spans="1:12" x14ac:dyDescent="0.2">
      <c r="A1635" s="4" t="s">
        <v>148</v>
      </c>
      <c r="B1635" s="7" t="s">
        <v>1424</v>
      </c>
      <c r="C1635" s="4">
        <v>22229125</v>
      </c>
      <c r="D1635" s="4" t="s">
        <v>2771</v>
      </c>
      <c r="E1635" s="4" t="s">
        <v>10</v>
      </c>
      <c r="F1635" s="4" t="s">
        <v>7</v>
      </c>
      <c r="G1635" s="4">
        <v>1</v>
      </c>
      <c r="H1635" s="5">
        <v>25.95</v>
      </c>
      <c r="J1635" s="3">
        <v>0</v>
      </c>
      <c r="K1635" s="6">
        <f t="shared" ref="K1635:K1640" si="415">+I1635+J1635</f>
        <v>0</v>
      </c>
      <c r="L1635" s="6">
        <f t="shared" ref="L1635:L1640" si="416">H1635+J1635</f>
        <v>25.95</v>
      </c>
    </row>
    <row r="1636" spans="1:12" x14ac:dyDescent="0.2">
      <c r="A1636" s="4" t="s">
        <v>148</v>
      </c>
      <c r="B1636" s="7" t="s">
        <v>1340</v>
      </c>
      <c r="C1636" s="4">
        <v>11616338</v>
      </c>
      <c r="D1636" s="4" t="s">
        <v>2772</v>
      </c>
      <c r="E1636" s="4" t="s">
        <v>24</v>
      </c>
      <c r="F1636" s="4" t="s">
        <v>9</v>
      </c>
      <c r="G1636" s="4">
        <v>1</v>
      </c>
      <c r="H1636" s="5">
        <v>22.67</v>
      </c>
      <c r="J1636" s="3">
        <v>0</v>
      </c>
      <c r="K1636" s="6">
        <f t="shared" si="415"/>
        <v>0</v>
      </c>
      <c r="L1636" s="6">
        <f t="shared" si="416"/>
        <v>22.67</v>
      </c>
    </row>
    <row r="1637" spans="1:12" x14ac:dyDescent="0.2">
      <c r="A1637" s="4" t="s">
        <v>148</v>
      </c>
      <c r="B1637" s="7" t="s">
        <v>1192</v>
      </c>
      <c r="C1637" s="4">
        <v>19779202</v>
      </c>
      <c r="D1637" s="4" t="s">
        <v>2773</v>
      </c>
      <c r="E1637" s="4" t="s">
        <v>10</v>
      </c>
      <c r="F1637" s="4" t="s">
        <v>7</v>
      </c>
      <c r="G1637" s="4">
        <v>1</v>
      </c>
      <c r="H1637" s="5">
        <v>72.84</v>
      </c>
      <c r="J1637" s="3">
        <v>0</v>
      </c>
      <c r="K1637" s="6">
        <f t="shared" si="415"/>
        <v>0</v>
      </c>
      <c r="L1637" s="6">
        <f t="shared" si="416"/>
        <v>72.84</v>
      </c>
    </row>
    <row r="1638" spans="1:12" x14ac:dyDescent="0.2">
      <c r="A1638" s="4" t="s">
        <v>148</v>
      </c>
      <c r="B1638" s="7" t="s">
        <v>1193</v>
      </c>
      <c r="C1638" s="4">
        <v>20814850</v>
      </c>
      <c r="D1638" s="4" t="s">
        <v>2774</v>
      </c>
      <c r="E1638" s="4" t="s">
        <v>10</v>
      </c>
      <c r="F1638" s="4" t="s">
        <v>7</v>
      </c>
      <c r="G1638" s="4">
        <v>1</v>
      </c>
      <c r="H1638" s="5">
        <v>26.32</v>
      </c>
      <c r="J1638" s="3">
        <v>0</v>
      </c>
      <c r="K1638" s="6">
        <f t="shared" si="415"/>
        <v>0</v>
      </c>
      <c r="L1638" s="6">
        <f t="shared" si="416"/>
        <v>26.32</v>
      </c>
    </row>
    <row r="1639" spans="1:12" x14ac:dyDescent="0.2">
      <c r="A1639" s="4" t="s">
        <v>148</v>
      </c>
      <c r="B1639" s="7" t="s">
        <v>808</v>
      </c>
      <c r="C1639" s="4">
        <v>16932590</v>
      </c>
      <c r="D1639" s="4" t="s">
        <v>2775</v>
      </c>
      <c r="E1639" s="4" t="s">
        <v>40</v>
      </c>
      <c r="F1639" s="4" t="s">
        <v>14</v>
      </c>
      <c r="G1639" s="4">
        <v>3</v>
      </c>
      <c r="H1639" s="5">
        <v>0</v>
      </c>
      <c r="I1639" s="5">
        <f>H1639</f>
        <v>0</v>
      </c>
      <c r="J1639" s="3">
        <v>-230954.405</v>
      </c>
      <c r="K1639" s="6">
        <f t="shared" si="415"/>
        <v>-230954.405</v>
      </c>
      <c r="L1639" s="6">
        <f t="shared" si="416"/>
        <v>-230954.405</v>
      </c>
    </row>
    <row r="1640" spans="1:12" x14ac:dyDescent="0.2">
      <c r="A1640" s="4" t="s">
        <v>148</v>
      </c>
      <c r="B1640" s="7" t="s">
        <v>1452</v>
      </c>
      <c r="C1640" s="4">
        <v>25228298</v>
      </c>
      <c r="D1640" s="4" t="s">
        <v>2257</v>
      </c>
      <c r="E1640" s="4" t="s">
        <v>21</v>
      </c>
      <c r="F1640" s="4" t="s">
        <v>22</v>
      </c>
      <c r="G1640" s="4">
        <v>2</v>
      </c>
      <c r="H1640" s="5">
        <v>20.76</v>
      </c>
      <c r="J1640" s="3">
        <v>0</v>
      </c>
      <c r="K1640" s="6">
        <f t="shared" si="415"/>
        <v>0</v>
      </c>
      <c r="L1640" s="6">
        <f t="shared" si="416"/>
        <v>20.76</v>
      </c>
    </row>
    <row r="1641" spans="1:12" x14ac:dyDescent="0.2">
      <c r="A1641" s="4" t="s">
        <v>148</v>
      </c>
      <c r="B1641" s="7" t="s">
        <v>2776</v>
      </c>
      <c r="C1641" s="4">
        <v>21819271</v>
      </c>
      <c r="D1641" s="4" t="s">
        <v>2777</v>
      </c>
      <c r="E1641" s="4" t="s">
        <v>75</v>
      </c>
      <c r="F1641" s="4" t="s">
        <v>35</v>
      </c>
      <c r="G1641" s="4">
        <v>1</v>
      </c>
      <c r="H1641" s="5">
        <v>13.81</v>
      </c>
      <c r="J1641" s="3">
        <v>0</v>
      </c>
      <c r="K1641" s="6">
        <f>+I1641+J1641</f>
        <v>0</v>
      </c>
      <c r="L1641" s="6">
        <f>H1641+J1641</f>
        <v>13.81</v>
      </c>
    </row>
    <row r="1642" spans="1:12" x14ac:dyDescent="0.2">
      <c r="A1642" s="4" t="s">
        <v>148</v>
      </c>
      <c r="B1642" s="7" t="s">
        <v>2778</v>
      </c>
      <c r="C1642" s="4">
        <v>21819271</v>
      </c>
      <c r="D1642" s="4" t="s">
        <v>2777</v>
      </c>
      <c r="E1642" s="4" t="s">
        <v>75</v>
      </c>
      <c r="F1642" s="4" t="s">
        <v>35</v>
      </c>
      <c r="G1642" s="4">
        <v>1</v>
      </c>
      <c r="H1642" s="5">
        <v>13.81</v>
      </c>
      <c r="J1642" s="3">
        <v>0</v>
      </c>
      <c r="K1642" s="6">
        <f>+I1642+J1642</f>
        <v>0</v>
      </c>
      <c r="L1642" s="6">
        <f>H1642+J1642</f>
        <v>13.81</v>
      </c>
    </row>
    <row r="1643" spans="1:12" x14ac:dyDescent="0.2">
      <c r="A1643" s="4" t="s">
        <v>148</v>
      </c>
      <c r="B1643" s="7" t="s">
        <v>2780</v>
      </c>
      <c r="C1643" s="4">
        <v>26822482</v>
      </c>
      <c r="D1643" s="4" t="s">
        <v>2779</v>
      </c>
      <c r="E1643" s="4" t="s">
        <v>11</v>
      </c>
      <c r="F1643" s="4" t="s">
        <v>12</v>
      </c>
      <c r="G1643" s="4">
        <v>1</v>
      </c>
      <c r="H1643" s="5">
        <v>25.53</v>
      </c>
      <c r="J1643" s="3">
        <v>0</v>
      </c>
      <c r="K1643" s="6">
        <f>+I1643+J1643</f>
        <v>0</v>
      </c>
      <c r="L1643" s="6">
        <f>H1643+J1643</f>
        <v>25.53</v>
      </c>
    </row>
    <row r="1644" spans="1:12" x14ac:dyDescent="0.2">
      <c r="A1644" s="4" t="s">
        <v>148</v>
      </c>
      <c r="B1644" s="7" t="s">
        <v>2781</v>
      </c>
      <c r="C1644" s="4">
        <v>21156966</v>
      </c>
      <c r="D1644" s="4" t="s">
        <v>2782</v>
      </c>
      <c r="E1644" s="4" t="s">
        <v>21</v>
      </c>
      <c r="F1644" s="4" t="s">
        <v>22</v>
      </c>
      <c r="G1644" s="4">
        <v>1</v>
      </c>
      <c r="H1644" s="5">
        <v>56.73</v>
      </c>
      <c r="J1644" s="3">
        <v>0</v>
      </c>
      <c r="K1644" s="6">
        <f t="shared" ref="K1644:K1655" si="417">+I1644+J1644</f>
        <v>0</v>
      </c>
      <c r="L1644" s="6">
        <f t="shared" ref="L1644:L1655" si="418">H1644+J1644</f>
        <v>56.73</v>
      </c>
    </row>
    <row r="1645" spans="1:12" x14ac:dyDescent="0.2">
      <c r="A1645" s="4" t="s">
        <v>148</v>
      </c>
      <c r="B1645" s="7" t="s">
        <v>809</v>
      </c>
      <c r="C1645" s="4">
        <v>19886308</v>
      </c>
      <c r="D1645" s="4" t="s">
        <v>2783</v>
      </c>
      <c r="E1645" s="4" t="s">
        <v>10</v>
      </c>
      <c r="F1645" s="4" t="s">
        <v>7</v>
      </c>
      <c r="G1645" s="4">
        <v>3</v>
      </c>
      <c r="H1645" s="5">
        <v>0</v>
      </c>
      <c r="I1645" s="5">
        <f>H1645</f>
        <v>0</v>
      </c>
      <c r="J1645" s="3">
        <v>-22776.342000000001</v>
      </c>
      <c r="K1645" s="6">
        <f t="shared" si="417"/>
        <v>-22776.342000000001</v>
      </c>
      <c r="L1645" s="6">
        <f t="shared" si="418"/>
        <v>-22776.342000000001</v>
      </c>
    </row>
    <row r="1646" spans="1:12" x14ac:dyDescent="0.2">
      <c r="A1646" s="4" t="s">
        <v>148</v>
      </c>
      <c r="B1646" s="7" t="s">
        <v>818</v>
      </c>
      <c r="C1646" s="4">
        <v>12141337</v>
      </c>
      <c r="D1646" s="4" t="s">
        <v>2784</v>
      </c>
      <c r="E1646" s="4" t="s">
        <v>8</v>
      </c>
      <c r="F1646" s="4" t="s">
        <v>9</v>
      </c>
      <c r="G1646" s="4">
        <v>3</v>
      </c>
      <c r="H1646" s="5">
        <v>0</v>
      </c>
      <c r="I1646" s="5">
        <f t="shared" ref="I1646:I1654" si="419">H1646</f>
        <v>0</v>
      </c>
      <c r="J1646" s="3">
        <v>-18926.794000000002</v>
      </c>
      <c r="K1646" s="6">
        <f t="shared" si="417"/>
        <v>-18926.794000000002</v>
      </c>
      <c r="L1646" s="6">
        <f t="shared" si="418"/>
        <v>-18926.794000000002</v>
      </c>
    </row>
    <row r="1647" spans="1:12" x14ac:dyDescent="0.2">
      <c r="A1647" s="4" t="s">
        <v>148</v>
      </c>
      <c r="B1647" s="7" t="s">
        <v>811</v>
      </c>
      <c r="C1647" s="4">
        <v>12141337</v>
      </c>
      <c r="D1647" s="4" t="s">
        <v>2784</v>
      </c>
      <c r="E1647" s="4" t="s">
        <v>8</v>
      </c>
      <c r="F1647" s="4" t="s">
        <v>9</v>
      </c>
      <c r="G1647" s="4">
        <v>3</v>
      </c>
      <c r="H1647" s="5">
        <v>0</v>
      </c>
      <c r="I1647" s="5">
        <f t="shared" si="419"/>
        <v>0</v>
      </c>
      <c r="J1647" s="3">
        <v>-39866.148999999998</v>
      </c>
      <c r="K1647" s="6">
        <f t="shared" si="417"/>
        <v>-39866.148999999998</v>
      </c>
      <c r="L1647" s="6">
        <f t="shared" si="418"/>
        <v>-39866.148999999998</v>
      </c>
    </row>
    <row r="1648" spans="1:12" x14ac:dyDescent="0.2">
      <c r="A1648" s="4" t="s">
        <v>148</v>
      </c>
      <c r="B1648" s="7" t="s">
        <v>816</v>
      </c>
      <c r="C1648" s="4">
        <v>12141337</v>
      </c>
      <c r="D1648" s="4" t="s">
        <v>2784</v>
      </c>
      <c r="E1648" s="4" t="s">
        <v>8</v>
      </c>
      <c r="F1648" s="4" t="s">
        <v>9</v>
      </c>
      <c r="G1648" s="4">
        <v>3</v>
      </c>
      <c r="H1648" s="5">
        <v>0</v>
      </c>
      <c r="I1648" s="5">
        <f t="shared" si="419"/>
        <v>0</v>
      </c>
      <c r="J1648" s="3">
        <v>-32010.556</v>
      </c>
      <c r="K1648" s="6">
        <f t="shared" si="417"/>
        <v>-32010.556</v>
      </c>
      <c r="L1648" s="6">
        <f t="shared" si="418"/>
        <v>-32010.556</v>
      </c>
    </row>
    <row r="1649" spans="1:12" x14ac:dyDescent="0.2">
      <c r="A1649" s="4" t="s">
        <v>148</v>
      </c>
      <c r="B1649" s="7" t="s">
        <v>812</v>
      </c>
      <c r="C1649" s="4">
        <v>12141337</v>
      </c>
      <c r="D1649" s="4" t="s">
        <v>2784</v>
      </c>
      <c r="E1649" s="4" t="s">
        <v>8</v>
      </c>
      <c r="F1649" s="4" t="s">
        <v>9</v>
      </c>
      <c r="G1649" s="4">
        <v>3</v>
      </c>
      <c r="H1649" s="5">
        <v>0</v>
      </c>
      <c r="I1649" s="5">
        <f t="shared" si="419"/>
        <v>0</v>
      </c>
      <c r="J1649" s="3">
        <v>-51633.171999999999</v>
      </c>
      <c r="K1649" s="6">
        <f t="shared" si="417"/>
        <v>-51633.171999999999</v>
      </c>
      <c r="L1649" s="6">
        <f t="shared" si="418"/>
        <v>-51633.171999999999</v>
      </c>
    </row>
    <row r="1650" spans="1:12" x14ac:dyDescent="0.2">
      <c r="A1650" s="4" t="s">
        <v>148</v>
      </c>
      <c r="B1650" s="7" t="s">
        <v>810</v>
      </c>
      <c r="C1650" s="4">
        <v>12141337</v>
      </c>
      <c r="D1650" s="4" t="s">
        <v>2784</v>
      </c>
      <c r="E1650" s="4" t="s">
        <v>8</v>
      </c>
      <c r="F1650" s="4" t="s">
        <v>9</v>
      </c>
      <c r="G1650" s="4">
        <v>3</v>
      </c>
      <c r="H1650" s="5">
        <v>0</v>
      </c>
      <c r="I1650" s="5">
        <f t="shared" si="419"/>
        <v>0</v>
      </c>
      <c r="J1650" s="3">
        <v>-42778.411</v>
      </c>
      <c r="K1650" s="6">
        <f t="shared" si="417"/>
        <v>-42778.411</v>
      </c>
      <c r="L1650" s="6">
        <f t="shared" si="418"/>
        <v>-42778.411</v>
      </c>
    </row>
    <row r="1651" spans="1:12" x14ac:dyDescent="0.2">
      <c r="A1651" s="4" t="s">
        <v>148</v>
      </c>
      <c r="B1651" s="7" t="s">
        <v>814</v>
      </c>
      <c r="C1651" s="4">
        <v>12141337</v>
      </c>
      <c r="D1651" s="4" t="s">
        <v>2784</v>
      </c>
      <c r="E1651" s="4" t="s">
        <v>8</v>
      </c>
      <c r="F1651" s="4" t="s">
        <v>9</v>
      </c>
      <c r="G1651" s="4">
        <v>3</v>
      </c>
      <c r="H1651" s="5">
        <v>0</v>
      </c>
      <c r="I1651" s="5">
        <f t="shared" si="419"/>
        <v>0</v>
      </c>
      <c r="J1651" s="3">
        <v>-19602.755000000001</v>
      </c>
      <c r="K1651" s="6">
        <f t="shared" si="417"/>
        <v>-19602.755000000001</v>
      </c>
      <c r="L1651" s="6">
        <f t="shared" si="418"/>
        <v>-19602.755000000001</v>
      </c>
    </row>
    <row r="1652" spans="1:12" x14ac:dyDescent="0.2">
      <c r="A1652" s="4" t="s">
        <v>148</v>
      </c>
      <c r="B1652" s="7" t="s">
        <v>815</v>
      </c>
      <c r="C1652" s="4">
        <v>12141337</v>
      </c>
      <c r="D1652" s="4" t="s">
        <v>2784</v>
      </c>
      <c r="E1652" s="4" t="s">
        <v>8</v>
      </c>
      <c r="F1652" s="4" t="s">
        <v>9</v>
      </c>
      <c r="G1652" s="4">
        <v>3</v>
      </c>
      <c r="H1652" s="5">
        <v>0</v>
      </c>
      <c r="I1652" s="5">
        <f t="shared" si="419"/>
        <v>0</v>
      </c>
      <c r="J1652" s="3">
        <v>-24344.305</v>
      </c>
      <c r="K1652" s="6">
        <f t="shared" si="417"/>
        <v>-24344.305</v>
      </c>
      <c r="L1652" s="6">
        <f t="shared" si="418"/>
        <v>-24344.305</v>
      </c>
    </row>
    <row r="1653" spans="1:12" x14ac:dyDescent="0.2">
      <c r="A1653" s="4" t="s">
        <v>148</v>
      </c>
      <c r="B1653" s="7" t="s">
        <v>813</v>
      </c>
      <c r="C1653" s="4">
        <v>12141337</v>
      </c>
      <c r="D1653" s="4" t="s">
        <v>2784</v>
      </c>
      <c r="E1653" s="4" t="s">
        <v>8</v>
      </c>
      <c r="F1653" s="4" t="s">
        <v>9</v>
      </c>
      <c r="G1653" s="4">
        <v>3</v>
      </c>
      <c r="H1653" s="5">
        <v>0</v>
      </c>
      <c r="I1653" s="5">
        <f t="shared" si="419"/>
        <v>0</v>
      </c>
      <c r="J1653" s="3">
        <v>-40667.434999999998</v>
      </c>
      <c r="K1653" s="6">
        <f t="shared" si="417"/>
        <v>-40667.434999999998</v>
      </c>
      <c r="L1653" s="6">
        <f t="shared" si="418"/>
        <v>-40667.434999999998</v>
      </c>
    </row>
    <row r="1654" spans="1:12" x14ac:dyDescent="0.2">
      <c r="A1654" s="4" t="s">
        <v>148</v>
      </c>
      <c r="B1654" s="7" t="s">
        <v>817</v>
      </c>
      <c r="C1654" s="4">
        <v>12141337</v>
      </c>
      <c r="D1654" s="4" t="s">
        <v>2784</v>
      </c>
      <c r="E1654" s="4" t="s">
        <v>8</v>
      </c>
      <c r="F1654" s="4" t="s">
        <v>9</v>
      </c>
      <c r="G1654" s="4">
        <v>3</v>
      </c>
      <c r="H1654" s="5">
        <v>0</v>
      </c>
      <c r="I1654" s="5">
        <f t="shared" si="419"/>
        <v>0</v>
      </c>
      <c r="J1654" s="3">
        <v>-32664.383000000002</v>
      </c>
      <c r="K1654" s="6">
        <f t="shared" si="417"/>
        <v>-32664.383000000002</v>
      </c>
      <c r="L1654" s="6">
        <f t="shared" si="418"/>
        <v>-32664.383000000002</v>
      </c>
    </row>
    <row r="1655" spans="1:12" x14ac:dyDescent="0.2">
      <c r="A1655" s="4" t="s">
        <v>148</v>
      </c>
      <c r="B1655" s="7" t="s">
        <v>2785</v>
      </c>
      <c r="C1655" s="4">
        <v>14923277</v>
      </c>
      <c r="D1655" s="4" t="s">
        <v>2266</v>
      </c>
      <c r="E1655" s="4" t="s">
        <v>19</v>
      </c>
      <c r="F1655" s="4" t="s">
        <v>14</v>
      </c>
      <c r="G1655" s="4">
        <v>1</v>
      </c>
      <c r="H1655" s="5">
        <v>3.75</v>
      </c>
      <c r="J1655" s="3">
        <v>0</v>
      </c>
      <c r="K1655" s="6">
        <f t="shared" si="417"/>
        <v>0</v>
      </c>
      <c r="L1655" s="6">
        <f t="shared" si="418"/>
        <v>3.75</v>
      </c>
    </row>
    <row r="1656" spans="1:12" x14ac:dyDescent="0.2">
      <c r="A1656" s="4" t="s">
        <v>148</v>
      </c>
      <c r="B1656" s="7" t="s">
        <v>1358</v>
      </c>
      <c r="C1656" s="4">
        <v>14856142</v>
      </c>
      <c r="D1656" s="4" t="s">
        <v>2267</v>
      </c>
      <c r="E1656" s="4" t="s">
        <v>11</v>
      </c>
      <c r="F1656" s="4" t="s">
        <v>12</v>
      </c>
      <c r="G1656" s="4">
        <v>2</v>
      </c>
      <c r="H1656" s="5">
        <v>27.62</v>
      </c>
      <c r="J1656" s="3">
        <v>0</v>
      </c>
      <c r="K1656" s="6">
        <f t="shared" ref="K1656:K1662" si="420">+I1656+J1656</f>
        <v>0</v>
      </c>
      <c r="L1656" s="6">
        <f t="shared" ref="L1656:L1662" si="421">H1656+J1656</f>
        <v>27.62</v>
      </c>
    </row>
    <row r="1657" spans="1:12" x14ac:dyDescent="0.2">
      <c r="A1657" s="4" t="s">
        <v>148</v>
      </c>
      <c r="B1657" s="7" t="s">
        <v>1030</v>
      </c>
      <c r="C1657" s="4">
        <v>15423103</v>
      </c>
      <c r="D1657" s="4" t="s">
        <v>2786</v>
      </c>
      <c r="E1657" s="4" t="s">
        <v>20</v>
      </c>
      <c r="F1657" s="4" t="s">
        <v>18</v>
      </c>
      <c r="G1657" s="4">
        <v>1</v>
      </c>
      <c r="H1657" s="5">
        <v>59.89</v>
      </c>
      <c r="J1657" s="3">
        <v>0</v>
      </c>
      <c r="K1657" s="6">
        <f t="shared" si="420"/>
        <v>0</v>
      </c>
      <c r="L1657" s="6">
        <f t="shared" si="421"/>
        <v>59.89</v>
      </c>
    </row>
    <row r="1658" spans="1:12" x14ac:dyDescent="0.2">
      <c r="A1658" s="4" t="s">
        <v>148</v>
      </c>
      <c r="B1658" s="7" t="s">
        <v>2787</v>
      </c>
      <c r="C1658" s="4">
        <v>11284187</v>
      </c>
      <c r="D1658" s="4" t="s">
        <v>2271</v>
      </c>
      <c r="E1658" s="4" t="s">
        <v>30</v>
      </c>
      <c r="F1658" s="4" t="s">
        <v>18</v>
      </c>
      <c r="G1658" s="4">
        <v>2</v>
      </c>
      <c r="H1658" s="5">
        <v>37.72</v>
      </c>
      <c r="J1658" s="3">
        <v>0</v>
      </c>
      <c r="K1658" s="6">
        <f t="shared" si="420"/>
        <v>0</v>
      </c>
      <c r="L1658" s="6">
        <f t="shared" si="421"/>
        <v>37.72</v>
      </c>
    </row>
    <row r="1659" spans="1:12" x14ac:dyDescent="0.2">
      <c r="A1659" s="4" t="s">
        <v>148</v>
      </c>
      <c r="B1659" s="7" t="s">
        <v>2788</v>
      </c>
      <c r="C1659" s="4">
        <v>26943381</v>
      </c>
      <c r="D1659" s="4" t="s">
        <v>2789</v>
      </c>
      <c r="E1659" s="4" t="s">
        <v>6</v>
      </c>
      <c r="F1659" s="4" t="s">
        <v>7</v>
      </c>
      <c r="G1659" s="4">
        <v>1</v>
      </c>
      <c r="H1659" s="5">
        <v>56.73</v>
      </c>
      <c r="J1659" s="3">
        <v>0</v>
      </c>
      <c r="K1659" s="6">
        <f t="shared" si="420"/>
        <v>0</v>
      </c>
      <c r="L1659" s="6">
        <f t="shared" si="421"/>
        <v>56.73</v>
      </c>
    </row>
    <row r="1660" spans="1:12" x14ac:dyDescent="0.2">
      <c r="A1660" s="4" t="s">
        <v>148</v>
      </c>
      <c r="B1660" s="7" t="s">
        <v>1373</v>
      </c>
      <c r="C1660" s="4">
        <v>16083008</v>
      </c>
      <c r="D1660" s="4" t="s">
        <v>2790</v>
      </c>
      <c r="E1660" s="4" t="s">
        <v>6</v>
      </c>
      <c r="F1660" s="4" t="s">
        <v>7</v>
      </c>
      <c r="G1660" s="4">
        <v>1</v>
      </c>
      <c r="H1660" s="5">
        <v>50.86</v>
      </c>
      <c r="J1660" s="3">
        <v>0</v>
      </c>
      <c r="K1660" s="6">
        <f t="shared" si="420"/>
        <v>0</v>
      </c>
      <c r="L1660" s="6">
        <f t="shared" si="421"/>
        <v>50.86</v>
      </c>
    </row>
    <row r="1661" spans="1:12" x14ac:dyDescent="0.2">
      <c r="A1661" s="4" t="s">
        <v>148</v>
      </c>
      <c r="B1661" s="7" t="s">
        <v>1363</v>
      </c>
      <c r="C1661" s="4">
        <v>15228950</v>
      </c>
      <c r="D1661" s="4" t="s">
        <v>2791</v>
      </c>
      <c r="E1661" s="4" t="s">
        <v>42</v>
      </c>
      <c r="F1661" s="4" t="s">
        <v>7</v>
      </c>
      <c r="G1661" s="4">
        <v>1</v>
      </c>
      <c r="H1661" s="5">
        <v>39.78</v>
      </c>
      <c r="J1661" s="3">
        <v>0</v>
      </c>
      <c r="K1661" s="6">
        <f t="shared" si="420"/>
        <v>0</v>
      </c>
      <c r="L1661" s="6">
        <f t="shared" si="421"/>
        <v>39.78</v>
      </c>
    </row>
    <row r="1662" spans="1:12" x14ac:dyDescent="0.2">
      <c r="A1662" s="4" t="s">
        <v>148</v>
      </c>
      <c r="B1662" s="7" t="s">
        <v>819</v>
      </c>
      <c r="C1662" s="4">
        <v>3073331</v>
      </c>
      <c r="D1662" s="4" t="s">
        <v>2792</v>
      </c>
      <c r="E1662" s="4" t="s">
        <v>34</v>
      </c>
      <c r="F1662" s="4" t="s">
        <v>35</v>
      </c>
      <c r="G1662" s="4">
        <v>1</v>
      </c>
      <c r="H1662" s="5">
        <v>-635.57000000000005</v>
      </c>
      <c r="J1662" s="3">
        <v>0</v>
      </c>
      <c r="K1662" s="6">
        <f t="shared" si="420"/>
        <v>0</v>
      </c>
      <c r="L1662" s="6">
        <f t="shared" si="421"/>
        <v>-635.57000000000005</v>
      </c>
    </row>
    <row r="1663" spans="1:12" x14ac:dyDescent="0.2">
      <c r="A1663" s="4" t="s">
        <v>148</v>
      </c>
      <c r="B1663" s="7" t="s">
        <v>2793</v>
      </c>
      <c r="C1663" s="4">
        <v>20973499</v>
      </c>
      <c r="D1663" s="4" t="s">
        <v>2275</v>
      </c>
      <c r="E1663" s="4" t="s">
        <v>31</v>
      </c>
      <c r="F1663" s="4" t="s">
        <v>22</v>
      </c>
      <c r="G1663" s="4">
        <v>2</v>
      </c>
      <c r="H1663" s="5">
        <v>52.79</v>
      </c>
      <c r="J1663" s="3">
        <v>0</v>
      </c>
      <c r="K1663" s="6">
        <f t="shared" ref="K1663:K1668" si="422">+I1663+J1663</f>
        <v>0</v>
      </c>
      <c r="L1663" s="6">
        <f t="shared" ref="L1663:L1668" si="423">H1663+J1663</f>
        <v>52.79</v>
      </c>
    </row>
    <row r="1664" spans="1:12" x14ac:dyDescent="0.2">
      <c r="A1664" s="4" t="s">
        <v>148</v>
      </c>
      <c r="B1664" s="7" t="s">
        <v>820</v>
      </c>
      <c r="C1664" s="4">
        <v>19230424</v>
      </c>
      <c r="D1664" s="4" t="s">
        <v>2794</v>
      </c>
      <c r="E1664" s="4" t="s">
        <v>40</v>
      </c>
      <c r="F1664" s="4" t="s">
        <v>14</v>
      </c>
      <c r="G1664" s="4">
        <v>2</v>
      </c>
      <c r="H1664" s="5">
        <v>9729.1</v>
      </c>
      <c r="J1664" s="3">
        <v>0</v>
      </c>
      <c r="K1664" s="6">
        <f t="shared" si="422"/>
        <v>0</v>
      </c>
      <c r="L1664" s="6">
        <f t="shared" si="423"/>
        <v>9729.1</v>
      </c>
    </row>
    <row r="1665" spans="1:12" x14ac:dyDescent="0.2">
      <c r="A1665" s="4" t="s">
        <v>148</v>
      </c>
      <c r="B1665" s="7" t="s">
        <v>822</v>
      </c>
      <c r="C1665" s="4">
        <v>17621592</v>
      </c>
      <c r="D1665" s="4" t="s">
        <v>2276</v>
      </c>
      <c r="E1665" s="4" t="s">
        <v>19</v>
      </c>
      <c r="F1665" s="4" t="s">
        <v>14</v>
      </c>
      <c r="G1665" s="4">
        <v>3</v>
      </c>
      <c r="H1665" s="5">
        <v>0</v>
      </c>
      <c r="I1665" s="5">
        <f>H1665</f>
        <v>0</v>
      </c>
      <c r="J1665" s="3">
        <v>-4065.4920000000002</v>
      </c>
      <c r="K1665" s="6">
        <f t="shared" si="422"/>
        <v>-4065.4920000000002</v>
      </c>
      <c r="L1665" s="6">
        <f t="shared" si="423"/>
        <v>-4065.4920000000002</v>
      </c>
    </row>
    <row r="1666" spans="1:12" x14ac:dyDescent="0.2">
      <c r="A1666" s="4" t="s">
        <v>148</v>
      </c>
      <c r="B1666" s="7" t="s">
        <v>824</v>
      </c>
      <c r="C1666" s="4">
        <v>17621592</v>
      </c>
      <c r="D1666" s="4" t="s">
        <v>2276</v>
      </c>
      <c r="E1666" s="4" t="s">
        <v>19</v>
      </c>
      <c r="F1666" s="4" t="s">
        <v>14</v>
      </c>
      <c r="G1666" s="4">
        <v>3</v>
      </c>
      <c r="H1666" s="5">
        <v>0</v>
      </c>
      <c r="I1666" s="5">
        <f>H1666</f>
        <v>0</v>
      </c>
      <c r="J1666" s="3">
        <v>-5417.018</v>
      </c>
      <c r="K1666" s="6">
        <f t="shared" si="422"/>
        <v>-5417.018</v>
      </c>
      <c r="L1666" s="6">
        <f t="shared" si="423"/>
        <v>-5417.018</v>
      </c>
    </row>
    <row r="1667" spans="1:12" x14ac:dyDescent="0.2">
      <c r="A1667" s="4" t="s">
        <v>148</v>
      </c>
      <c r="B1667" s="7" t="s">
        <v>821</v>
      </c>
      <c r="C1667" s="4">
        <v>17621592</v>
      </c>
      <c r="D1667" s="4" t="s">
        <v>2276</v>
      </c>
      <c r="E1667" s="4" t="s">
        <v>19</v>
      </c>
      <c r="F1667" s="4" t="s">
        <v>14</v>
      </c>
      <c r="G1667" s="4">
        <v>3</v>
      </c>
      <c r="H1667" s="5">
        <v>0</v>
      </c>
      <c r="I1667" s="5">
        <f>H1667</f>
        <v>0</v>
      </c>
      <c r="J1667" s="3">
        <v>-20132.651999999998</v>
      </c>
      <c r="K1667" s="6">
        <f t="shared" si="422"/>
        <v>-20132.651999999998</v>
      </c>
      <c r="L1667" s="6">
        <f t="shared" si="423"/>
        <v>-20132.651999999998</v>
      </c>
    </row>
    <row r="1668" spans="1:12" x14ac:dyDescent="0.2">
      <c r="A1668" s="4" t="s">
        <v>148</v>
      </c>
      <c r="B1668" s="7" t="s">
        <v>823</v>
      </c>
      <c r="C1668" s="4">
        <v>17621592</v>
      </c>
      <c r="D1668" s="4" t="s">
        <v>2276</v>
      </c>
      <c r="E1668" s="4" t="s">
        <v>19</v>
      </c>
      <c r="F1668" s="4" t="s">
        <v>14</v>
      </c>
      <c r="G1668" s="4">
        <v>3</v>
      </c>
      <c r="H1668" s="5">
        <v>0</v>
      </c>
      <c r="I1668" s="5">
        <f>H1668</f>
        <v>0</v>
      </c>
      <c r="J1668" s="3">
        <v>-33439.006000000001</v>
      </c>
      <c r="K1668" s="6">
        <f t="shared" si="422"/>
        <v>-33439.006000000001</v>
      </c>
      <c r="L1668" s="6">
        <f t="shared" si="423"/>
        <v>-33439.006000000001</v>
      </c>
    </row>
    <row r="1669" spans="1:12" x14ac:dyDescent="0.2">
      <c r="A1669" s="4" t="s">
        <v>148</v>
      </c>
      <c r="B1669" s="7" t="s">
        <v>825</v>
      </c>
      <c r="C1669" s="4">
        <v>10096418</v>
      </c>
      <c r="D1669" s="4" t="s">
        <v>2279</v>
      </c>
      <c r="E1669" s="4" t="s">
        <v>24</v>
      </c>
      <c r="F1669" s="4" t="s">
        <v>9</v>
      </c>
      <c r="G1669" s="4">
        <v>2</v>
      </c>
      <c r="H1669" s="5">
        <v>27066.39</v>
      </c>
      <c r="J1669" s="3">
        <v>0</v>
      </c>
      <c r="K1669" s="6">
        <f>+I1669+J1669</f>
        <v>0</v>
      </c>
      <c r="L1669" s="6">
        <f>H1669+J1669</f>
        <v>27066.39</v>
      </c>
    </row>
    <row r="1670" spans="1:12" ht="13.5" thickBot="1" x14ac:dyDescent="0.25">
      <c r="H1670" s="103">
        <f>SUBTOTAL(9,H2:H1669)</f>
        <v>2065479.3900000013</v>
      </c>
      <c r="I1670" s="103">
        <f>SUBTOTAL(9,I2:I1669)</f>
        <v>339346.78</v>
      </c>
      <c r="J1670" s="103">
        <f>SUBTOTAL(9,J2:J1669)</f>
        <v>-94555798.263000011</v>
      </c>
      <c r="K1670" s="103">
        <f>SUBTOTAL(9,K2:K1669)</f>
        <v>-94216451.48300001</v>
      </c>
      <c r="L1670" s="103">
        <f>SUBTOTAL(9,L2:L1669)</f>
        <v>-92490318.872999579</v>
      </c>
    </row>
    <row r="1671" spans="1:12" ht="13.5" thickTop="1" x14ac:dyDescent="0.2"/>
  </sheetData>
  <autoFilter ref="A1:L166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Value</vt:lpstr>
      <vt:lpstr>Sheet4</vt:lpstr>
      <vt:lpstr>GILDec20</vt:lpstr>
      <vt:lpstr>YTD NCIL</vt:lpstr>
      <vt:lpstr>Adj</vt:lpstr>
      <vt:lpstr>Value!Print_Area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LEE FEN</dc:creator>
  <cp:lastModifiedBy>Raja Rozita Binti Raja Alias</cp:lastModifiedBy>
  <cp:lastPrinted>2018-09-24T05:45:52Z</cp:lastPrinted>
  <dcterms:created xsi:type="dcterms:W3CDTF">2017-05-08T08:26:54Z</dcterms:created>
  <dcterms:modified xsi:type="dcterms:W3CDTF">2021-01-14T15:20:02Z</dcterms:modified>
</cp:coreProperties>
</file>