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27902\Desktop\DATA\BB FY21\LOANS\FY2021\Mar 2021\"/>
    </mc:Choice>
  </mc:AlternateContent>
  <bookViews>
    <workbookView xWindow="0" yWindow="0" windowWidth="19200" windowHeight="11295" tabRatio="863"/>
  </bookViews>
  <sheets>
    <sheet name="L&amp;A  " sheetId="3" r:id="rId1"/>
  </sheets>
  <definedNames>
    <definedName name="_xlnm.Print_Area" localSheetId="0">'L&amp;A  '!$A$1:$H$52</definedName>
  </definedNames>
  <calcPr calcId="152511"/>
</workbook>
</file>

<file path=xl/calcChain.xml><?xml version="1.0" encoding="utf-8"?>
<calcChain xmlns="http://schemas.openxmlformats.org/spreadsheetml/2006/main">
  <c r="K36" i="3" l="1"/>
  <c r="L36" i="3" s="1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N4" i="3" l="1"/>
  <c r="M4" i="3" s="1"/>
  <c r="I4" i="3" l="1"/>
  <c r="N5" i="3"/>
  <c r="M5" i="3" s="1"/>
  <c r="N6" i="3"/>
  <c r="M6" i="3" s="1"/>
  <c r="N7" i="3"/>
  <c r="M7" i="3" s="1"/>
  <c r="N8" i="3"/>
  <c r="M8" i="3" s="1"/>
  <c r="N9" i="3"/>
  <c r="M9" i="3" s="1"/>
  <c r="N10" i="3"/>
  <c r="M10" i="3" s="1"/>
  <c r="N11" i="3"/>
  <c r="M11" i="3" s="1"/>
  <c r="N12" i="3"/>
  <c r="M12" i="3" s="1"/>
  <c r="N13" i="3"/>
  <c r="M13" i="3" s="1"/>
  <c r="N14" i="3"/>
  <c r="M14" i="3" s="1"/>
  <c r="N15" i="3"/>
  <c r="M15" i="3" s="1"/>
  <c r="N16" i="3"/>
  <c r="M16" i="3" s="1"/>
  <c r="N17" i="3"/>
  <c r="M17" i="3" s="1"/>
  <c r="N18" i="3"/>
  <c r="M18" i="3" s="1"/>
  <c r="N19" i="3"/>
  <c r="M19" i="3" s="1"/>
  <c r="N20" i="3"/>
  <c r="M20" i="3" s="1"/>
  <c r="N21" i="3"/>
  <c r="M21" i="3" s="1"/>
  <c r="N22" i="3"/>
  <c r="M22" i="3" s="1"/>
  <c r="N23" i="3"/>
  <c r="M23" i="3" s="1"/>
  <c r="N24" i="3"/>
  <c r="M24" i="3" s="1"/>
  <c r="N25" i="3"/>
  <c r="M25" i="3" s="1"/>
  <c r="N26" i="3"/>
  <c r="M26" i="3" s="1"/>
  <c r="N27" i="3"/>
  <c r="M27" i="3" s="1"/>
  <c r="N28" i="3"/>
  <c r="M28" i="3" s="1"/>
  <c r="N29" i="3"/>
  <c r="M29" i="3" s="1"/>
  <c r="N30" i="3"/>
  <c r="M30" i="3" s="1"/>
  <c r="N31" i="3"/>
  <c r="M31" i="3" s="1"/>
  <c r="N32" i="3"/>
  <c r="M32" i="3" s="1"/>
  <c r="N33" i="3"/>
  <c r="M33" i="3" s="1"/>
  <c r="N34" i="3"/>
  <c r="M34" i="3" s="1"/>
  <c r="N35" i="3"/>
  <c r="M35" i="3" s="1"/>
  <c r="I35" i="3" s="1"/>
  <c r="J4" i="3" l="1"/>
  <c r="G4" i="3"/>
  <c r="H4" i="3" s="1"/>
  <c r="C36" i="3" l="1"/>
  <c r="N36" i="3"/>
  <c r="M36" i="3" s="1"/>
  <c r="F4" i="3" l="1"/>
  <c r="E36" i="3"/>
  <c r="F13" i="3" l="1"/>
  <c r="K50" i="3" l="1"/>
  <c r="K49" i="3"/>
  <c r="K48" i="3"/>
  <c r="K47" i="3"/>
  <c r="K46" i="3"/>
  <c r="K45" i="3"/>
  <c r="K44" i="3"/>
  <c r="K43" i="3"/>
  <c r="K41" i="3"/>
  <c r="J35" i="3"/>
  <c r="I34" i="3"/>
  <c r="J34" i="3" s="1"/>
  <c r="I32" i="3"/>
  <c r="J32" i="3" s="1"/>
  <c r="I31" i="3"/>
  <c r="J31" i="3" s="1"/>
  <c r="I29" i="3"/>
  <c r="J29" i="3" s="1"/>
  <c r="I28" i="3"/>
  <c r="J28" i="3" s="1"/>
  <c r="I27" i="3"/>
  <c r="J27" i="3" s="1"/>
  <c r="I25" i="3"/>
  <c r="J25" i="3" s="1"/>
  <c r="I24" i="3"/>
  <c r="J24" i="3" s="1"/>
  <c r="I23" i="3"/>
  <c r="J23" i="3" s="1"/>
  <c r="I22" i="3"/>
  <c r="J22" i="3" s="1"/>
  <c r="I20" i="3"/>
  <c r="J20" i="3" s="1"/>
  <c r="I19" i="3"/>
  <c r="J19" i="3" s="1"/>
  <c r="I18" i="3"/>
  <c r="J18" i="3" s="1"/>
  <c r="I16" i="3"/>
  <c r="J16" i="3" s="1"/>
  <c r="I14" i="3"/>
  <c r="J14" i="3" s="1"/>
  <c r="I13" i="3"/>
  <c r="J13" i="3" s="1"/>
  <c r="I12" i="3"/>
  <c r="J12" i="3" s="1"/>
  <c r="I10" i="3"/>
  <c r="J10" i="3" s="1"/>
  <c r="I9" i="3"/>
  <c r="J9" i="3" s="1"/>
  <c r="I8" i="3"/>
  <c r="J8" i="3" s="1"/>
  <c r="I7" i="3"/>
  <c r="J7" i="3" s="1"/>
  <c r="I6" i="3"/>
  <c r="J6" i="3" s="1"/>
  <c r="I5" i="3"/>
  <c r="J5" i="3" l="1"/>
  <c r="L50" i="3"/>
  <c r="L46" i="3"/>
  <c r="M50" i="3"/>
  <c r="L48" i="3"/>
  <c r="M48" i="3"/>
  <c r="L44" i="3"/>
  <c r="K51" i="3"/>
  <c r="M44" i="3"/>
  <c r="M45" i="3"/>
  <c r="M46" i="3"/>
  <c r="M47" i="3"/>
  <c r="M49" i="3"/>
  <c r="L45" i="3"/>
  <c r="L47" i="3"/>
  <c r="L49" i="3"/>
  <c r="L43" i="3"/>
  <c r="M43" i="3"/>
  <c r="I15" i="3"/>
  <c r="J15" i="3" s="1"/>
  <c r="I21" i="3"/>
  <c r="J21" i="3" s="1"/>
  <c r="I26" i="3"/>
  <c r="J26" i="3" s="1"/>
  <c r="I30" i="3"/>
  <c r="J30" i="3" s="1"/>
  <c r="I33" i="3" l="1"/>
  <c r="J33" i="3" s="1"/>
  <c r="I17" i="3"/>
  <c r="J17" i="3" s="1"/>
  <c r="I11" i="3"/>
  <c r="L51" i="3"/>
  <c r="M51" i="3"/>
  <c r="J11" i="3" l="1"/>
  <c r="I36" i="3"/>
  <c r="J36" i="3" s="1"/>
  <c r="F5" i="3" l="1"/>
  <c r="F6" i="3"/>
  <c r="F7" i="3"/>
  <c r="F8" i="3"/>
  <c r="F9" i="3"/>
  <c r="F10" i="3"/>
  <c r="F11" i="3"/>
  <c r="F12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D36" i="3" l="1"/>
  <c r="F36" i="3" l="1"/>
  <c r="E43" i="3" l="1"/>
  <c r="I43" i="3" l="1"/>
  <c r="J43" i="3" s="1"/>
  <c r="D50" i="3"/>
  <c r="D48" i="3"/>
  <c r="D47" i="3"/>
  <c r="D45" i="3"/>
  <c r="D44" i="3"/>
  <c r="D43" i="3"/>
  <c r="F43" i="3" s="1"/>
  <c r="G35" i="3" l="1"/>
  <c r="B39" i="3" l="1"/>
  <c r="E42" i="3" l="1"/>
  <c r="C42" i="3"/>
  <c r="G36" i="3" l="1"/>
  <c r="G26" i="3" l="1"/>
  <c r="H26" i="3" s="1"/>
  <c r="G27" i="3"/>
  <c r="H27" i="3" s="1"/>
  <c r="G28" i="3"/>
  <c r="H28" i="3" s="1"/>
  <c r="E45" i="3" l="1"/>
  <c r="E49" i="3"/>
  <c r="I49" i="3" s="1"/>
  <c r="J49" i="3" s="1"/>
  <c r="E48" i="3"/>
  <c r="C48" i="3"/>
  <c r="D42" i="3"/>
  <c r="D49" i="3"/>
  <c r="D46" i="3"/>
  <c r="E47" i="3"/>
  <c r="E46" i="3"/>
  <c r="I46" i="3" s="1"/>
  <c r="J46" i="3" s="1"/>
  <c r="E44" i="3"/>
  <c r="C49" i="3"/>
  <c r="C47" i="3"/>
  <c r="C46" i="3"/>
  <c r="C45" i="3"/>
  <c r="C44" i="3"/>
  <c r="C43" i="3"/>
  <c r="G43" i="3" s="1"/>
  <c r="E50" i="3"/>
  <c r="C50" i="3"/>
  <c r="H35" i="3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F50" i="3" l="1"/>
  <c r="I50" i="3"/>
  <c r="J50" i="3" s="1"/>
  <c r="F48" i="3"/>
  <c r="I48" i="3"/>
  <c r="J48" i="3" s="1"/>
  <c r="F45" i="3"/>
  <c r="I45" i="3"/>
  <c r="J45" i="3" s="1"/>
  <c r="F44" i="3"/>
  <c r="I44" i="3"/>
  <c r="J44" i="3" s="1"/>
  <c r="F47" i="3"/>
  <c r="I47" i="3"/>
  <c r="J47" i="3" s="1"/>
  <c r="F46" i="3"/>
  <c r="F49" i="3"/>
  <c r="E51" i="3"/>
  <c r="I51" i="3" s="1"/>
  <c r="J51" i="3" s="1"/>
  <c r="G49" i="3"/>
  <c r="H49" i="3" s="1"/>
  <c r="G45" i="3"/>
  <c r="H45" i="3" s="1"/>
  <c r="G48" i="3"/>
  <c r="H48" i="3" s="1"/>
  <c r="G46" i="3"/>
  <c r="H46" i="3" s="1"/>
  <c r="G44" i="3"/>
  <c r="H44" i="3" s="1"/>
  <c r="G50" i="3"/>
  <c r="H50" i="3" s="1"/>
  <c r="G47" i="3"/>
  <c r="H47" i="3" s="1"/>
  <c r="D51" i="3"/>
  <c r="H36" i="3"/>
  <c r="C51" i="3"/>
  <c r="H43" i="3"/>
  <c r="F51" i="3" l="1"/>
  <c r="G51" i="3"/>
  <c r="H51" i="3" s="1"/>
</calcChain>
</file>

<file path=xl/sharedStrings.xml><?xml version="1.0" encoding="utf-8"?>
<sst xmlns="http://schemas.openxmlformats.org/spreadsheetml/2006/main" count="71" uniqueCount="60">
  <si>
    <t>MUAR BC</t>
  </si>
  <si>
    <t>MALACCA BC</t>
  </si>
  <si>
    <t>KUANTAN BC</t>
  </si>
  <si>
    <t>MENTAKAB BC</t>
  </si>
  <si>
    <t>KOTA BHARU BC</t>
  </si>
  <si>
    <t>KUALA TERENGGANU BC</t>
  </si>
  <si>
    <t>PRAI BC</t>
  </si>
  <si>
    <t>PENANG BC</t>
  </si>
  <si>
    <t>ALOR SETAR BC</t>
  </si>
  <si>
    <t>KARAMUNSING BC</t>
  </si>
  <si>
    <t>TAWAU BC</t>
  </si>
  <si>
    <t>KUCHING BC</t>
  </si>
  <si>
    <t>MIRI BC</t>
  </si>
  <si>
    <t>SIBU BC</t>
  </si>
  <si>
    <t>SEREMBAN BC</t>
  </si>
  <si>
    <t>BUSINESS CENTRES</t>
  </si>
  <si>
    <t>TOTAL OUTSTANDING AS AT</t>
  </si>
  <si>
    <t>TOTAL LOAN GROWTH INC/(DEC)</t>
  </si>
  <si>
    <t>(%)</t>
  </si>
  <si>
    <t>REGION</t>
  </si>
  <si>
    <t>TOTAL BB</t>
  </si>
  <si>
    <t>JOHORE/MALACCA</t>
  </si>
  <si>
    <t>SARAWAK</t>
  </si>
  <si>
    <t>FT</t>
  </si>
  <si>
    <t>SABAH</t>
  </si>
  <si>
    <t xml:space="preserve">TOTAL BB </t>
  </si>
  <si>
    <t>PERAK</t>
  </si>
  <si>
    <t xml:space="preserve">SHAH ALAM BC </t>
  </si>
  <si>
    <t xml:space="preserve">SUBANG BC </t>
  </si>
  <si>
    <t>PETALING JAYA BC</t>
  </si>
  <si>
    <t>KLANG BC</t>
  </si>
  <si>
    <t>KAJANG BC</t>
  </si>
  <si>
    <t>SRI DAMANSARA BC</t>
  </si>
  <si>
    <t xml:space="preserve">SUNGAI PETANI BC </t>
  </si>
  <si>
    <t xml:space="preserve">KEMAMAN BC </t>
  </si>
  <si>
    <t xml:space="preserve">BINTULU BC </t>
  </si>
  <si>
    <t>BANGSAR BC</t>
  </si>
  <si>
    <t xml:space="preserve">JLN P RAMLEE BC </t>
  </si>
  <si>
    <t xml:space="preserve">SANDAKAN BC </t>
  </si>
  <si>
    <t>YTD (RM'000)</t>
  </si>
  <si>
    <t>MTM (RM'000)</t>
  </si>
  <si>
    <t>SEL/N.SEM</t>
  </si>
  <si>
    <t>PKP</t>
  </si>
  <si>
    <t>PKT</t>
  </si>
  <si>
    <t>No</t>
  </si>
  <si>
    <t xml:space="preserve">IPOH BC </t>
  </si>
  <si>
    <t xml:space="preserve">TELUK INTAN BC </t>
  </si>
  <si>
    <t xml:space="preserve">JOHOR BARU BC </t>
  </si>
  <si>
    <t xml:space="preserve">BATU PAHAT BC </t>
  </si>
  <si>
    <t>JLN TUN PERAK BC</t>
  </si>
  <si>
    <t>BUDGET VARIANCE FAV/(UNFAV)</t>
  </si>
  <si>
    <t>(RM'000)</t>
  </si>
  <si>
    <t>mthly</t>
  </si>
  <si>
    <t>budget ftm</t>
  </si>
  <si>
    <t>DEC FIGURES</t>
  </si>
  <si>
    <t>DEC 2020     (RM'000)</t>
  </si>
  <si>
    <t>budget fy2021</t>
  </si>
  <si>
    <t>BUSINESS CENTRES PERFORMANCE (FY 2021)</t>
  </si>
  <si>
    <t>FEB 2021     (RM'000)</t>
  </si>
  <si>
    <t>MAR 2021     (RM'000)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</si>
</sst>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_);[Red]\(#,##0.0\)"/>
    <numFmt numFmtId="167" formatCode="#,##0.0;[Red]\(#,##0.0\)"/>
    <numFmt numFmtId="168" formatCode="0.0_);[Red]\(0.0\)"/>
    <numFmt numFmtId="169" formatCode="#,##0.0"/>
    <numFmt numFmtId="170" formatCode="0.0"/>
    <numFmt numFmtId="171" formatCode="_(* #,##0.0_);_(* \(#,##0.0\);_(* &quot;-&quot;?_);_(@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color indexed="14"/>
      <name val="Arial"/>
      <family val="2"/>
    </font>
    <font>
      <sz val="12"/>
      <color rgb="FFFF33CC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0" fontId="10" fillId="0" borderId="0"/>
    <xf numFmtId="43" fontId="13" fillId="0" borderId="0" applyFont="0" applyFill="0" applyBorder="0" applyAlignment="0" applyProtection="0"/>
  </cellStyleXfs>
  <cellXfs count="143">
    <xf numFmtId="0" fontId="0" fillId="0" borderId="0" xfId="0"/>
    <xf numFmtId="0" fontId="5" fillId="0" borderId="0" xfId="1" applyFont="1" applyFill="1" applyBorder="1"/>
    <xf numFmtId="0" fontId="7" fillId="2" borderId="1" xfId="1" applyNumberFormat="1" applyFont="1" applyFill="1" applyBorder="1" applyAlignment="1"/>
    <xf numFmtId="0" fontId="5" fillId="0" borderId="5" xfId="1" applyFont="1" applyBorder="1"/>
    <xf numFmtId="0" fontId="4" fillId="0" borderId="0" xfId="1" applyFont="1"/>
    <xf numFmtId="0" fontId="4" fillId="0" borderId="10" xfId="1" applyNumberFormat="1" applyFont="1" applyFill="1" applyBorder="1" applyAlignment="1">
      <alignment horizontal="center"/>
    </xf>
    <xf numFmtId="0" fontId="6" fillId="0" borderId="10" xfId="1" applyNumberFormat="1" applyFont="1" applyFill="1" applyBorder="1" applyAlignment="1">
      <alignment horizontal="center"/>
    </xf>
    <xf numFmtId="0" fontId="4" fillId="0" borderId="10" xfId="1" applyNumberFormat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 vertical="center" wrapText="1"/>
    </xf>
    <xf numFmtId="164" fontId="5" fillId="3" borderId="0" xfId="1" applyNumberFormat="1" applyFont="1" applyFill="1" applyBorder="1" applyAlignment="1">
      <alignment vertical="center"/>
    </xf>
    <xf numFmtId="0" fontId="3" fillId="0" borderId="0" xfId="1" applyFont="1" applyBorder="1"/>
    <xf numFmtId="38" fontId="3" fillId="0" borderId="0" xfId="1" applyNumberFormat="1" applyFont="1" applyBorder="1"/>
    <xf numFmtId="166" fontId="3" fillId="0" borderId="0" xfId="1" applyNumberFormat="1" applyFont="1" applyBorder="1"/>
    <xf numFmtId="0" fontId="5" fillId="0" borderId="0" xfId="1" applyFont="1" applyBorder="1"/>
    <xf numFmtId="165" fontId="5" fillId="0" borderId="0" xfId="2" applyNumberFormat="1" applyFont="1" applyBorder="1"/>
    <xf numFmtId="167" fontId="7" fillId="2" borderId="14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38" fontId="5" fillId="0" borderId="6" xfId="1" applyNumberFormat="1" applyFont="1" applyBorder="1" applyAlignment="1">
      <alignment horizontal="center"/>
    </xf>
    <xf numFmtId="38" fontId="5" fillId="0" borderId="19" xfId="1" applyNumberFormat="1" applyFont="1" applyBorder="1" applyAlignment="1">
      <alignment horizontal="center"/>
    </xf>
    <xf numFmtId="0" fontId="7" fillId="2" borderId="21" xfId="1" applyNumberFormat="1" applyFont="1" applyFill="1" applyBorder="1" applyAlignment="1">
      <alignment horizontal="center" vertical="center"/>
    </xf>
    <xf numFmtId="0" fontId="5" fillId="0" borderId="23" xfId="1" applyFont="1" applyBorder="1"/>
    <xf numFmtId="0" fontId="4" fillId="0" borderId="20" xfId="1" applyFont="1" applyBorder="1"/>
    <xf numFmtId="38" fontId="4" fillId="0" borderId="14" xfId="1" applyNumberFormat="1" applyFont="1" applyBorder="1" applyAlignment="1">
      <alignment horizontal="center"/>
    </xf>
    <xf numFmtId="38" fontId="4" fillId="0" borderId="20" xfId="1" applyNumberFormat="1" applyFont="1" applyBorder="1" applyAlignment="1">
      <alignment horizontal="center"/>
    </xf>
    <xf numFmtId="0" fontId="5" fillId="0" borderId="25" xfId="1" applyFont="1" applyBorder="1"/>
    <xf numFmtId="38" fontId="5" fillId="0" borderId="17" xfId="1" applyNumberFormat="1" applyFont="1" applyBorder="1" applyAlignment="1">
      <alignment horizontal="center"/>
    </xf>
    <xf numFmtId="38" fontId="5" fillId="0" borderId="26" xfId="1" applyNumberFormat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40" fontId="4" fillId="0" borderId="21" xfId="1" applyNumberFormat="1" applyFont="1" applyBorder="1" applyAlignment="1">
      <alignment horizontal="center"/>
    </xf>
    <xf numFmtId="0" fontId="7" fillId="2" borderId="14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167" fontId="7" fillId="2" borderId="14" xfId="9" applyNumberFormat="1" applyFont="1" applyFill="1" applyBorder="1" applyAlignment="1">
      <alignment horizontal="center" vertical="center"/>
    </xf>
    <xf numFmtId="0" fontId="7" fillId="2" borderId="21" xfId="9" applyNumberFormat="1" applyFont="1" applyFill="1" applyBorder="1" applyAlignment="1">
      <alignment horizontal="center" vertical="center"/>
    </xf>
    <xf numFmtId="38" fontId="4" fillId="0" borderId="15" xfId="9" applyNumberFormat="1" applyFont="1" applyBorder="1" applyAlignment="1">
      <alignment horizontal="center"/>
    </xf>
    <xf numFmtId="0" fontId="5" fillId="0" borderId="0" xfId="9" applyFont="1" applyFill="1" applyBorder="1"/>
    <xf numFmtId="0" fontId="11" fillId="0" borderId="0" xfId="9" applyFont="1" applyFill="1" applyBorder="1" applyAlignment="1">
      <alignment horizontal="center" vertical="center" wrapText="1"/>
    </xf>
    <xf numFmtId="0" fontId="5" fillId="0" borderId="0" xfId="9" applyFont="1" applyFill="1" applyBorder="1" applyAlignment="1">
      <alignment horizontal="center" vertical="center" wrapText="1"/>
    </xf>
    <xf numFmtId="38" fontId="5" fillId="0" borderId="5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5" fillId="0" borderId="25" xfId="1" applyNumberFormat="1" applyFont="1" applyBorder="1" applyAlignment="1">
      <alignment horizontal="center"/>
    </xf>
    <xf numFmtId="38" fontId="5" fillId="0" borderId="23" xfId="1" applyNumberFormat="1" applyFont="1" applyBorder="1" applyAlignment="1">
      <alignment horizontal="center"/>
    </xf>
    <xf numFmtId="38" fontId="5" fillId="0" borderId="0" xfId="1" applyNumberFormat="1" applyFont="1" applyBorder="1" applyAlignment="1">
      <alignment horizontal="center"/>
    </xf>
    <xf numFmtId="166" fontId="5" fillId="0" borderId="23" xfId="1" applyNumberFormat="1" applyFont="1" applyBorder="1" applyAlignment="1">
      <alignment horizontal="center"/>
    </xf>
    <xf numFmtId="38" fontId="4" fillId="0" borderId="21" xfId="1" applyNumberFormat="1" applyFont="1" applyBorder="1" applyAlignment="1">
      <alignment horizontal="center"/>
    </xf>
    <xf numFmtId="38" fontId="5" fillId="0" borderId="25" xfId="1" applyNumberFormat="1" applyFont="1" applyBorder="1" applyAlignment="1">
      <alignment horizontal="center"/>
    </xf>
    <xf numFmtId="0" fontId="12" fillId="0" borderId="0" xfId="9" applyFont="1" applyFill="1" applyBorder="1" applyAlignment="1">
      <alignment horizontal="center" vertical="center" wrapText="1"/>
    </xf>
    <xf numFmtId="0" fontId="12" fillId="0" borderId="0" xfId="9" applyFont="1" applyFill="1" applyBorder="1" applyAlignment="1">
      <alignment vertical="center"/>
    </xf>
    <xf numFmtId="165" fontId="5" fillId="0" borderId="0" xfId="2" applyNumberFormat="1" applyFont="1"/>
    <xf numFmtId="0" fontId="5" fillId="0" borderId="0" xfId="9" applyFont="1"/>
    <xf numFmtId="0" fontId="5" fillId="0" borderId="0" xfId="9" applyFont="1" applyAlignment="1">
      <alignment vertical="center"/>
    </xf>
    <xf numFmtId="169" fontId="5" fillId="0" borderId="30" xfId="9" applyNumberFormat="1" applyFont="1" applyBorder="1"/>
    <xf numFmtId="38" fontId="5" fillId="0" borderId="27" xfId="9" applyNumberFormat="1" applyFont="1" applyBorder="1" applyAlignment="1">
      <alignment horizontal="center"/>
    </xf>
    <xf numFmtId="168" fontId="5" fillId="0" borderId="18" xfId="9" applyNumberFormat="1" applyFont="1" applyBorder="1" applyAlignment="1">
      <alignment horizontal="center"/>
    </xf>
    <xf numFmtId="0" fontId="5" fillId="0" borderId="0" xfId="1" applyFont="1"/>
    <xf numFmtId="38" fontId="5" fillId="0" borderId="28" xfId="9" applyNumberFormat="1" applyFont="1" applyBorder="1" applyAlignment="1">
      <alignment horizontal="center"/>
    </xf>
    <xf numFmtId="168" fontId="5" fillId="0" borderId="10" xfId="9" applyNumberFormat="1" applyFont="1" applyBorder="1" applyAlignment="1">
      <alignment horizontal="center"/>
    </xf>
    <xf numFmtId="168" fontId="4" fillId="0" borderId="15" xfId="9" applyNumberFormat="1" applyFont="1" applyBorder="1" applyAlignment="1">
      <alignment horizontal="center"/>
    </xf>
    <xf numFmtId="166" fontId="5" fillId="0" borderId="0" xfId="1" applyNumberFormat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3" borderId="0" xfId="1" applyFont="1" applyFill="1" applyAlignment="1">
      <alignment horizontal="center" vertical="center"/>
    </xf>
    <xf numFmtId="166" fontId="5" fillId="3" borderId="0" xfId="1" applyNumberFormat="1" applyFont="1" applyFill="1" applyBorder="1" applyAlignment="1">
      <alignment vertical="center"/>
    </xf>
    <xf numFmtId="165" fontId="5" fillId="0" borderId="0" xfId="1" applyNumberFormat="1" applyFont="1" applyBorder="1"/>
    <xf numFmtId="170" fontId="5" fillId="0" borderId="0" xfId="1" applyNumberFormat="1" applyFont="1"/>
    <xf numFmtId="165" fontId="5" fillId="0" borderId="0" xfId="2" applyNumberFormat="1" applyFont="1" applyFill="1" applyBorder="1"/>
    <xf numFmtId="165" fontId="4" fillId="0" borderId="0" xfId="2" applyNumberFormat="1" applyFont="1"/>
    <xf numFmtId="165" fontId="5" fillId="0" borderId="0" xfId="2" applyNumberFormat="1" applyFont="1" applyAlignment="1">
      <alignment vertical="center"/>
    </xf>
    <xf numFmtId="171" fontId="5" fillId="0" borderId="0" xfId="1" applyNumberFormat="1" applyFont="1"/>
    <xf numFmtId="0" fontId="7" fillId="2" borderId="36" xfId="1" applyNumberFormat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 wrapText="1"/>
    </xf>
    <xf numFmtId="167" fontId="7" fillId="2" borderId="36" xfId="1" applyNumberFormat="1" applyFont="1" applyFill="1" applyBorder="1" applyAlignment="1">
      <alignment horizontal="center" vertical="center" wrapText="1"/>
    </xf>
    <xf numFmtId="0" fontId="7" fillId="2" borderId="36" xfId="1" applyNumberFormat="1" applyFont="1" applyFill="1" applyBorder="1" applyAlignment="1">
      <alignment horizontal="center" vertical="center"/>
    </xf>
    <xf numFmtId="167" fontId="7" fillId="2" borderId="36" xfId="9" applyNumberFormat="1" applyFont="1" applyFill="1" applyBorder="1" applyAlignment="1">
      <alignment horizontal="center" vertical="center"/>
    </xf>
    <xf numFmtId="0" fontId="7" fillId="2" borderId="37" xfId="9" applyNumberFormat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2" xfId="1" applyFont="1" applyFill="1" applyBorder="1" applyAlignment="1">
      <alignment vertical="center"/>
    </xf>
    <xf numFmtId="37" fontId="5" fillId="0" borderId="2" xfId="1" applyNumberFormat="1" applyFont="1" applyFill="1" applyBorder="1" applyAlignment="1">
      <alignment horizontal="center" vertical="center"/>
    </xf>
    <xf numFmtId="37" fontId="5" fillId="0" borderId="1" xfId="1" applyNumberFormat="1" applyFont="1" applyFill="1" applyBorder="1" applyAlignment="1">
      <alignment horizontal="center" vertical="center"/>
    </xf>
    <xf numFmtId="38" fontId="5" fillId="0" borderId="2" xfId="1" applyNumberFormat="1" applyFont="1" applyBorder="1" applyAlignment="1">
      <alignment horizontal="center" vertical="center"/>
    </xf>
    <xf numFmtId="38" fontId="5" fillId="0" borderId="1" xfId="1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38" fontId="5" fillId="0" borderId="10" xfId="9" applyNumberFormat="1" applyFont="1" applyBorder="1" applyAlignment="1">
      <alignment horizontal="center" vertical="center"/>
    </xf>
    <xf numFmtId="166" fontId="5" fillId="0" borderId="10" xfId="9" applyNumberFormat="1" applyFont="1" applyBorder="1" applyAlignment="1">
      <alignment horizontal="center" vertical="center"/>
    </xf>
    <xf numFmtId="43" fontId="5" fillId="0" borderId="0" xfId="2" applyFont="1" applyAlignment="1">
      <alignment vertical="center"/>
    </xf>
    <xf numFmtId="0" fontId="4" fillId="0" borderId="9" xfId="1" applyFont="1" applyFill="1" applyBorder="1" applyAlignment="1">
      <alignment vertical="center"/>
    </xf>
    <xf numFmtId="37" fontId="5" fillId="0" borderId="9" xfId="1" applyNumberFormat="1" applyFont="1" applyFill="1" applyBorder="1" applyAlignment="1">
      <alignment horizontal="center" vertical="center"/>
    </xf>
    <xf numFmtId="37" fontId="5" fillId="0" borderId="3" xfId="1" applyNumberFormat="1" applyFont="1" applyFill="1" applyBorder="1" applyAlignment="1">
      <alignment horizontal="center" vertical="center"/>
    </xf>
    <xf numFmtId="38" fontId="5" fillId="0" borderId="9" xfId="1" applyNumberFormat="1" applyFont="1" applyBorder="1" applyAlignment="1">
      <alignment horizontal="center" vertical="center"/>
    </xf>
    <xf numFmtId="38" fontId="5" fillId="0" borderId="3" xfId="1" applyNumberFormat="1" applyFont="1" applyBorder="1" applyAlignment="1">
      <alignment horizontal="center" vertical="center"/>
    </xf>
    <xf numFmtId="166" fontId="5" fillId="0" borderId="3" xfId="1" applyNumberFormat="1" applyFont="1" applyBorder="1" applyAlignment="1">
      <alignment horizontal="center" vertical="center"/>
    </xf>
    <xf numFmtId="166" fontId="5" fillId="0" borderId="13" xfId="9" applyNumberFormat="1" applyFont="1" applyBorder="1" applyAlignment="1">
      <alignment horizontal="center" vertical="center"/>
    </xf>
    <xf numFmtId="164" fontId="5" fillId="0" borderId="0" xfId="2" applyNumberFormat="1" applyFont="1" applyFill="1" applyBorder="1"/>
    <xf numFmtId="164" fontId="5" fillId="4" borderId="0" xfId="2" applyNumberFormat="1" applyFont="1" applyFill="1"/>
    <xf numFmtId="164" fontId="5" fillId="4" borderId="0" xfId="9" applyNumberFormat="1" applyFont="1" applyFill="1"/>
    <xf numFmtId="3" fontId="5" fillId="0" borderId="0" xfId="9" applyNumberFormat="1" applyFont="1" applyAlignment="1">
      <alignment vertical="center"/>
    </xf>
    <xf numFmtId="3" fontId="5" fillId="0" borderId="29" xfId="9" applyNumberFormat="1" applyFont="1" applyBorder="1" applyAlignment="1">
      <alignment vertical="center"/>
    </xf>
    <xf numFmtId="3" fontId="5" fillId="0" borderId="29" xfId="9" applyNumberFormat="1" applyFont="1" applyBorder="1"/>
    <xf numFmtId="3" fontId="5" fillId="0" borderId="30" xfId="9" applyNumberFormat="1" applyFont="1" applyBorder="1"/>
    <xf numFmtId="0" fontId="4" fillId="5" borderId="14" xfId="1" applyFont="1" applyFill="1" applyBorder="1" applyAlignment="1">
      <alignment horizontal="center" vertical="center"/>
    </xf>
    <xf numFmtId="37" fontId="4" fillId="5" borderId="14" xfId="1" applyNumberFormat="1" applyFont="1" applyFill="1" applyBorder="1" applyAlignment="1">
      <alignment horizontal="center" vertical="center"/>
    </xf>
    <xf numFmtId="37" fontId="4" fillId="5" borderId="21" xfId="1" applyNumberFormat="1" applyFont="1" applyFill="1" applyBorder="1" applyAlignment="1">
      <alignment horizontal="center" vertical="center"/>
    </xf>
    <xf numFmtId="38" fontId="4" fillId="5" borderId="14" xfId="1" applyNumberFormat="1" applyFont="1" applyFill="1" applyBorder="1" applyAlignment="1">
      <alignment horizontal="center" vertical="center"/>
    </xf>
    <xf numFmtId="38" fontId="4" fillId="5" borderId="21" xfId="1" applyNumberFormat="1" applyFont="1" applyFill="1" applyBorder="1" applyAlignment="1">
      <alignment horizontal="center" vertical="center"/>
    </xf>
    <xf numFmtId="40" fontId="4" fillId="5" borderId="21" xfId="1" applyNumberFormat="1" applyFont="1" applyFill="1" applyBorder="1" applyAlignment="1">
      <alignment horizontal="center" vertical="center"/>
    </xf>
    <xf numFmtId="38" fontId="4" fillId="5" borderId="15" xfId="9" applyNumberFormat="1" applyFont="1" applyFill="1" applyBorder="1" applyAlignment="1">
      <alignment horizontal="center" vertical="center" wrapText="1"/>
    </xf>
    <xf numFmtId="166" fontId="4" fillId="5" borderId="13" xfId="9" applyNumberFormat="1" applyFont="1" applyFill="1" applyBorder="1" applyAlignment="1">
      <alignment horizontal="center" vertical="center" wrapText="1"/>
    </xf>
    <xf numFmtId="38" fontId="5" fillId="4" borderId="17" xfId="1" applyNumberFormat="1" applyFont="1" applyFill="1" applyBorder="1" applyAlignment="1">
      <alignment horizontal="center"/>
    </xf>
    <xf numFmtId="38" fontId="5" fillId="4" borderId="25" xfId="1" applyNumberFormat="1" applyFont="1" applyFill="1" applyBorder="1" applyAlignment="1">
      <alignment horizontal="center"/>
    </xf>
    <xf numFmtId="38" fontId="5" fillId="4" borderId="6" xfId="1" applyNumberFormat="1" applyFont="1" applyFill="1" applyBorder="1" applyAlignment="1">
      <alignment horizontal="center"/>
    </xf>
    <xf numFmtId="38" fontId="5" fillId="4" borderId="5" xfId="1" applyNumberFormat="1" applyFont="1" applyFill="1" applyBorder="1" applyAlignment="1">
      <alignment horizontal="center"/>
    </xf>
    <xf numFmtId="38" fontId="5" fillId="4" borderId="7" xfId="1" applyNumberFormat="1" applyFont="1" applyFill="1" applyBorder="1" applyAlignment="1">
      <alignment horizontal="center"/>
    </xf>
    <xf numFmtId="38" fontId="5" fillId="4" borderId="19" xfId="1" applyNumberFormat="1" applyFont="1" applyFill="1" applyBorder="1" applyAlignment="1">
      <alignment horizontal="center"/>
    </xf>
    <xf numFmtId="38" fontId="5" fillId="4" borderId="23" xfId="1" applyNumberFormat="1" applyFont="1" applyFill="1" applyBorder="1" applyAlignment="1">
      <alignment horizontal="center"/>
    </xf>
    <xf numFmtId="0" fontId="7" fillId="2" borderId="5" xfId="9" applyNumberFormat="1" applyFont="1" applyFill="1" applyBorder="1" applyAlignment="1">
      <alignment horizontal="center" vertical="center" wrapText="1"/>
    </xf>
    <xf numFmtId="0" fontId="7" fillId="2" borderId="34" xfId="9" applyNumberFormat="1" applyFont="1" applyFill="1" applyBorder="1" applyAlignment="1">
      <alignment horizontal="center" vertical="center" wrapText="1"/>
    </xf>
    <xf numFmtId="0" fontId="4" fillId="2" borderId="2" xfId="9" applyFont="1" applyFill="1" applyBorder="1" applyAlignment="1">
      <alignment horizontal="center" vertical="center" wrapText="1"/>
    </xf>
    <xf numFmtId="0" fontId="4" fillId="2" borderId="8" xfId="9" applyFont="1" applyFill="1" applyBorder="1" applyAlignment="1">
      <alignment horizontal="center" vertical="center" wrapText="1"/>
    </xf>
    <xf numFmtId="0" fontId="4" fillId="2" borderId="11" xfId="9" applyFont="1" applyFill="1" applyBorder="1" applyAlignment="1">
      <alignment horizontal="center" vertical="center" wrapText="1"/>
    </xf>
    <xf numFmtId="0" fontId="4" fillId="2" borderId="13" xfId="9" applyFont="1" applyFill="1" applyBorder="1" applyAlignment="1">
      <alignment horizontal="center" vertical="center" wrapText="1"/>
    </xf>
    <xf numFmtId="0" fontId="4" fillId="2" borderId="31" xfId="1" applyNumberFormat="1" applyFont="1" applyFill="1" applyBorder="1" applyAlignment="1">
      <alignment horizontal="center" vertical="center"/>
    </xf>
    <xf numFmtId="0" fontId="4" fillId="2" borderId="32" xfId="1" applyNumberFormat="1" applyFont="1" applyFill="1" applyBorder="1" applyAlignment="1">
      <alignment horizontal="center" vertical="center"/>
    </xf>
    <xf numFmtId="0" fontId="4" fillId="2" borderId="33" xfId="1" applyNumberFormat="1" applyFont="1" applyFill="1" applyBorder="1" applyAlignment="1">
      <alignment horizontal="center" vertical="center"/>
    </xf>
    <xf numFmtId="0" fontId="4" fillId="2" borderId="14" xfId="1" applyNumberFormat="1" applyFont="1" applyFill="1" applyBorder="1" applyAlignment="1">
      <alignment horizontal="center" vertical="center" wrapText="1"/>
    </xf>
    <xf numFmtId="0" fontId="4" fillId="2" borderId="20" xfId="1" applyNumberFormat="1" applyFont="1" applyFill="1" applyBorder="1" applyAlignment="1">
      <alignment horizontal="center" vertical="center" wrapText="1"/>
    </xf>
    <xf numFmtId="0" fontId="4" fillId="2" borderId="15" xfId="1" applyNumberFormat="1" applyFont="1" applyFill="1" applyBorder="1" applyAlignment="1">
      <alignment horizontal="center" vertical="center" wrapText="1"/>
    </xf>
    <xf numFmtId="0" fontId="7" fillId="2" borderId="5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4" fillId="2" borderId="5" xfId="1" applyNumberFormat="1" applyFont="1" applyFill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0" fontId="7" fillId="2" borderId="11" xfId="1" applyNumberFormat="1" applyFont="1" applyFill="1" applyBorder="1" applyAlignment="1">
      <alignment horizontal="center" vertical="center" wrapText="1"/>
    </xf>
    <xf numFmtId="0" fontId="7" fillId="2" borderId="12" xfId="1" applyNumberFormat="1" applyFont="1" applyFill="1" applyBorder="1" applyAlignment="1">
      <alignment horizontal="center" vertical="center" wrapText="1"/>
    </xf>
    <xf numFmtId="0" fontId="7" fillId="2" borderId="8" xfId="1" applyNumberFormat="1" applyFont="1" applyFill="1" applyBorder="1" applyAlignment="1">
      <alignment horizontal="center" vertical="center" wrapText="1"/>
    </xf>
    <xf numFmtId="0" fontId="7" fillId="2" borderId="13" xfId="1" applyNumberFormat="1" applyFont="1" applyFill="1" applyBorder="1" applyAlignment="1">
      <alignment horizontal="center" vertical="center" wrapText="1"/>
    </xf>
    <xf numFmtId="0" fontId="4" fillId="2" borderId="16" xfId="1" applyNumberFormat="1" applyFont="1" applyFill="1" applyBorder="1" applyAlignment="1">
      <alignment horizontal="center" vertical="center" wrapText="1"/>
    </xf>
    <xf numFmtId="0" fontId="4" fillId="2" borderId="35" xfId="1" applyNumberFormat="1" applyFont="1" applyFill="1" applyBorder="1" applyAlignment="1">
      <alignment horizontal="center" vertical="center" wrapText="1"/>
    </xf>
  </cellXfs>
  <cellStyles count="14">
    <cellStyle name="AutoFormat Options" xfId="1"/>
    <cellStyle name="AutoFormat Options 2" xfId="9"/>
    <cellStyle name="AutoFormat Options 3" xfId="5"/>
    <cellStyle name="Comma" xfId="2" builtinId="3"/>
    <cellStyle name="Comma 2" xfId="4"/>
    <cellStyle name="Comma 2 2" xfId="7"/>
    <cellStyle name="Comma 3" xfId="10"/>
    <cellStyle name="Comma 4" xfId="11"/>
    <cellStyle name="Comma 5" xfId="13"/>
    <cellStyle name="Normal" xfId="0" builtinId="0"/>
    <cellStyle name="Normal 2" xfId="3"/>
    <cellStyle name="Normal 2 2" xfId="6"/>
    <cellStyle name="Normal 3" xfId="8"/>
    <cellStyle name="Normal 4" xfId="12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S61"/>
  <sheetViews>
    <sheetView tabSelected="1" topLeftCell="A27" zoomScale="85" zoomScaleNormal="85" workbookViewId="0">
      <selection activeCell="E4" sqref="E4"/>
    </sheetView>
  </sheetViews>
  <sheetFormatPr defaultRowHeight="15" x14ac:dyDescent="0.2"/>
  <cols>
    <col min="1" max="1" width="4.5703125" style="62" customWidth="1"/>
    <col min="2" max="2" width="26.7109375" style="57" customWidth="1"/>
    <col min="3" max="3" width="19.140625" style="57" customWidth="1"/>
    <col min="4" max="4" width="17.7109375" style="57" customWidth="1"/>
    <col min="5" max="5" width="18.85546875" style="61" customWidth="1"/>
    <col min="6" max="6" width="14.85546875" style="57" customWidth="1"/>
    <col min="7" max="7" width="16.85546875" style="57" customWidth="1"/>
    <col min="8" max="8" width="8.28515625" style="57" customWidth="1"/>
    <col min="9" max="9" width="17.28515625" style="52" customWidth="1"/>
    <col min="10" max="10" width="15.5703125" style="52" customWidth="1"/>
    <col min="11" max="11" width="17" style="52" customWidth="1"/>
    <col min="12" max="12" width="19" style="52" customWidth="1"/>
    <col min="13" max="13" width="17.7109375" style="52" customWidth="1"/>
    <col min="14" max="14" width="20.5703125" style="52" customWidth="1"/>
    <col min="15" max="15" width="9.140625" style="57"/>
    <col min="16" max="16" width="15.28515625" style="57" customWidth="1"/>
    <col min="17" max="17" width="16.140625" style="57" customWidth="1"/>
    <col min="18" max="18" width="18.7109375" style="57" customWidth="1"/>
    <col min="19" max="19" width="17.140625" style="51" customWidth="1"/>
    <col min="20" max="16384" width="9.140625" style="57"/>
  </cols>
  <sheetData>
    <row r="1" spans="1:19" s="1" customFormat="1" ht="43.5" customHeight="1" x14ac:dyDescent="0.2">
      <c r="A1" s="124" t="s">
        <v>57</v>
      </c>
      <c r="B1" s="125"/>
      <c r="C1" s="125"/>
      <c r="D1" s="125"/>
      <c r="E1" s="125"/>
      <c r="F1" s="125"/>
      <c r="G1" s="125"/>
      <c r="H1" s="125"/>
      <c r="I1" s="125"/>
      <c r="J1" s="126"/>
      <c r="K1" s="38"/>
      <c r="L1" s="38">
        <v>3</v>
      </c>
      <c r="M1" s="38"/>
      <c r="N1" s="38"/>
      <c r="S1" s="69"/>
    </row>
    <row r="2" spans="1:19" s="1" customFormat="1" ht="30.75" customHeight="1" x14ac:dyDescent="0.2">
      <c r="A2" s="141" t="s">
        <v>44</v>
      </c>
      <c r="B2" s="133" t="s">
        <v>15</v>
      </c>
      <c r="C2" s="130" t="s">
        <v>16</v>
      </c>
      <c r="D2" s="130"/>
      <c r="E2" s="130"/>
      <c r="F2" s="130" t="s">
        <v>17</v>
      </c>
      <c r="G2" s="130"/>
      <c r="H2" s="130"/>
      <c r="I2" s="118" t="s">
        <v>50</v>
      </c>
      <c r="J2" s="119"/>
      <c r="K2" s="38"/>
      <c r="L2" s="38"/>
      <c r="M2" s="38"/>
      <c r="N2" s="38"/>
      <c r="S2" s="69"/>
    </row>
    <row r="3" spans="1:19" s="1" customFormat="1" ht="35.25" customHeight="1" thickBot="1" x14ac:dyDescent="0.25">
      <c r="A3" s="142"/>
      <c r="B3" s="134"/>
      <c r="C3" s="73" t="s">
        <v>55</v>
      </c>
      <c r="D3" s="73" t="s">
        <v>58</v>
      </c>
      <c r="E3" s="73" t="s">
        <v>59</v>
      </c>
      <c r="F3" s="74" t="s">
        <v>40</v>
      </c>
      <c r="G3" s="75" t="s">
        <v>39</v>
      </c>
      <c r="H3" s="76" t="s">
        <v>18</v>
      </c>
      <c r="I3" s="77" t="s">
        <v>51</v>
      </c>
      <c r="J3" s="78" t="s">
        <v>18</v>
      </c>
      <c r="K3" s="40" t="s">
        <v>56</v>
      </c>
      <c r="L3" s="49" t="s">
        <v>52</v>
      </c>
      <c r="M3" s="40" t="s">
        <v>53</v>
      </c>
      <c r="N3" s="50" t="s">
        <v>54</v>
      </c>
      <c r="S3" s="69"/>
    </row>
    <row r="4" spans="1:19" ht="23.25" customHeight="1" x14ac:dyDescent="0.2">
      <c r="A4" s="27">
        <v>1</v>
      </c>
      <c r="B4" s="24" t="s">
        <v>27</v>
      </c>
      <c r="C4" s="111">
        <v>903444.89225999988</v>
      </c>
      <c r="D4" s="112">
        <v>879529.39963000012</v>
      </c>
      <c r="E4" s="48">
        <v>929536.5815000002</v>
      </c>
      <c r="F4" s="26">
        <f>E4-D4</f>
        <v>50007.181870000088</v>
      </c>
      <c r="G4" s="25">
        <f>E4-C4</f>
        <v>26091.689240000327</v>
      </c>
      <c r="H4" s="43">
        <f>G4/C4*100</f>
        <v>2.888022220672589</v>
      </c>
      <c r="I4" s="55">
        <f>E4-M4</f>
        <v>16591.689240000327</v>
      </c>
      <c r="J4" s="56">
        <f t="shared" ref="J4:J36" si="0">(I4/L4)*100</f>
        <v>174.64936042105609</v>
      </c>
      <c r="K4" s="96">
        <v>38000</v>
      </c>
      <c r="L4" s="97">
        <f t="shared" ref="L4:L36" si="1">(K4/12)*$L$1</f>
        <v>9500</v>
      </c>
      <c r="M4" s="98">
        <f t="shared" ref="M4:M36" si="2">N4+L4</f>
        <v>912944.89225999988</v>
      </c>
      <c r="N4" s="97">
        <f>C4</f>
        <v>903444.89225999988</v>
      </c>
      <c r="O4" s="72"/>
      <c r="P4" s="68"/>
      <c r="Q4" s="51"/>
      <c r="R4" s="68"/>
    </row>
    <row r="5" spans="1:19" ht="23.25" customHeight="1" x14ac:dyDescent="0.2">
      <c r="A5" s="28">
        <v>2</v>
      </c>
      <c r="B5" s="3" t="s">
        <v>28</v>
      </c>
      <c r="C5" s="113">
        <v>1086743.5139300001</v>
      </c>
      <c r="D5" s="114">
        <v>1060289.4777800003</v>
      </c>
      <c r="E5" s="41">
        <v>1080679.2354499998</v>
      </c>
      <c r="F5" s="26">
        <f t="shared" ref="F5:F36" si="3">E5-D5</f>
        <v>20389.757669999497</v>
      </c>
      <c r="G5" s="17">
        <f t="shared" ref="G5:G35" si="4">E5-C5</f>
        <v>-6064.2784800003283</v>
      </c>
      <c r="H5" s="42">
        <f t="shared" ref="H5:H36" si="5">G5/C5*100</f>
        <v>-0.55802297435114423</v>
      </c>
      <c r="I5" s="55">
        <f t="shared" ref="I5:I34" si="6">E5-M5</f>
        <v>-20314.278480000328</v>
      </c>
      <c r="J5" s="56">
        <f t="shared" si="0"/>
        <v>-142.55634021052862</v>
      </c>
      <c r="K5" s="96">
        <v>57000</v>
      </c>
      <c r="L5" s="97">
        <f t="shared" si="1"/>
        <v>14250</v>
      </c>
      <c r="M5" s="98">
        <f t="shared" si="2"/>
        <v>1100993.5139300001</v>
      </c>
      <c r="N5" s="97">
        <f t="shared" ref="N5:N35" si="7">C5</f>
        <v>1086743.5139300001</v>
      </c>
      <c r="O5" s="72"/>
      <c r="P5" s="68"/>
      <c r="Q5" s="51"/>
      <c r="R5" s="68"/>
    </row>
    <row r="6" spans="1:19" ht="23.25" customHeight="1" x14ac:dyDescent="0.2">
      <c r="A6" s="28">
        <v>3</v>
      </c>
      <c r="B6" s="3" t="s">
        <v>29</v>
      </c>
      <c r="C6" s="113">
        <v>1457226.7996999999</v>
      </c>
      <c r="D6" s="114">
        <v>1461837.8082600003</v>
      </c>
      <c r="E6" s="41">
        <v>1512274.4191700001</v>
      </c>
      <c r="F6" s="26">
        <f t="shared" si="3"/>
        <v>50436.610909999814</v>
      </c>
      <c r="G6" s="17">
        <f t="shared" si="4"/>
        <v>55047.619470000267</v>
      </c>
      <c r="H6" s="42">
        <f t="shared" si="5"/>
        <v>3.7775601904475646</v>
      </c>
      <c r="I6" s="55">
        <f t="shared" si="6"/>
        <v>40047.619470000267</v>
      </c>
      <c r="J6" s="56">
        <f t="shared" si="0"/>
        <v>266.98412980000177</v>
      </c>
      <c r="K6" s="96">
        <v>60000</v>
      </c>
      <c r="L6" s="97">
        <f t="shared" si="1"/>
        <v>15000</v>
      </c>
      <c r="M6" s="98">
        <f t="shared" si="2"/>
        <v>1472226.7996999999</v>
      </c>
      <c r="N6" s="97">
        <f t="shared" si="7"/>
        <v>1457226.7996999999</v>
      </c>
      <c r="O6" s="72"/>
      <c r="P6" s="68"/>
      <c r="Q6" s="51"/>
      <c r="R6" s="68"/>
    </row>
    <row r="7" spans="1:19" ht="23.25" customHeight="1" x14ac:dyDescent="0.2">
      <c r="A7" s="28">
        <v>4</v>
      </c>
      <c r="B7" s="3" t="s">
        <v>30</v>
      </c>
      <c r="C7" s="113">
        <v>591070.41570000025</v>
      </c>
      <c r="D7" s="114">
        <v>574956.86682999996</v>
      </c>
      <c r="E7" s="41">
        <v>583289.17848000012</v>
      </c>
      <c r="F7" s="26">
        <f t="shared" si="3"/>
        <v>8332.3116500001634</v>
      </c>
      <c r="G7" s="17">
        <f t="shared" si="4"/>
        <v>-7781.2372200001264</v>
      </c>
      <c r="H7" s="42">
        <f t="shared" si="5"/>
        <v>-1.3164653505428563</v>
      </c>
      <c r="I7" s="55">
        <f t="shared" si="6"/>
        <v>-14031.237220000126</v>
      </c>
      <c r="J7" s="56">
        <f t="shared" si="0"/>
        <v>-224.49979552000201</v>
      </c>
      <c r="K7" s="96">
        <v>25000</v>
      </c>
      <c r="L7" s="97">
        <f t="shared" si="1"/>
        <v>6250</v>
      </c>
      <c r="M7" s="98">
        <f t="shared" si="2"/>
        <v>597320.41570000025</v>
      </c>
      <c r="N7" s="97">
        <f t="shared" si="7"/>
        <v>591070.41570000025</v>
      </c>
      <c r="O7" s="72"/>
      <c r="P7" s="68"/>
      <c r="Q7" s="51"/>
      <c r="R7" s="68"/>
    </row>
    <row r="8" spans="1:19" ht="23.25" customHeight="1" x14ac:dyDescent="0.2">
      <c r="A8" s="28">
        <v>5</v>
      </c>
      <c r="B8" s="3" t="s">
        <v>31</v>
      </c>
      <c r="C8" s="113">
        <v>601149.75370000023</v>
      </c>
      <c r="D8" s="114">
        <v>603058.17037000018</v>
      </c>
      <c r="E8" s="41">
        <v>594207.66196999978</v>
      </c>
      <c r="F8" s="26">
        <f t="shared" si="3"/>
        <v>-8850.508400000399</v>
      </c>
      <c r="G8" s="17">
        <f t="shared" si="4"/>
        <v>-6942.0917300004512</v>
      </c>
      <c r="H8" s="42">
        <f t="shared" si="5"/>
        <v>-1.1548023911301235</v>
      </c>
      <c r="I8" s="55">
        <f t="shared" si="6"/>
        <v>-13192.091730000451</v>
      </c>
      <c r="J8" s="56">
        <f t="shared" si="0"/>
        <v>-211.07346768000724</v>
      </c>
      <c r="K8" s="96">
        <v>25000</v>
      </c>
      <c r="L8" s="97">
        <f t="shared" si="1"/>
        <v>6250</v>
      </c>
      <c r="M8" s="98">
        <f t="shared" si="2"/>
        <v>607399.75370000023</v>
      </c>
      <c r="N8" s="97">
        <f t="shared" si="7"/>
        <v>601149.75370000023</v>
      </c>
      <c r="O8" s="72"/>
      <c r="P8" s="68"/>
      <c r="Q8" s="51"/>
      <c r="R8" s="68"/>
    </row>
    <row r="9" spans="1:19" ht="23.25" customHeight="1" x14ac:dyDescent="0.2">
      <c r="A9" s="28">
        <v>6</v>
      </c>
      <c r="B9" s="3" t="s">
        <v>32</v>
      </c>
      <c r="C9" s="113">
        <v>485352.46641999984</v>
      </c>
      <c r="D9" s="114">
        <v>491649.11702999996</v>
      </c>
      <c r="E9" s="41">
        <v>511393.35785000003</v>
      </c>
      <c r="F9" s="26">
        <f t="shared" si="3"/>
        <v>19744.240820000065</v>
      </c>
      <c r="G9" s="17">
        <f t="shared" si="4"/>
        <v>26040.891430000192</v>
      </c>
      <c r="H9" s="42">
        <f t="shared" si="5"/>
        <v>5.3653567730025093</v>
      </c>
      <c r="I9" s="55">
        <f t="shared" si="6"/>
        <v>20790.891430000192</v>
      </c>
      <c r="J9" s="56">
        <f t="shared" si="0"/>
        <v>396.01697961905126</v>
      </c>
      <c r="K9" s="96">
        <v>21000</v>
      </c>
      <c r="L9" s="97">
        <f t="shared" si="1"/>
        <v>5250</v>
      </c>
      <c r="M9" s="98">
        <f t="shared" si="2"/>
        <v>490602.46641999984</v>
      </c>
      <c r="N9" s="97">
        <f t="shared" si="7"/>
        <v>485352.46641999984</v>
      </c>
      <c r="O9" s="72"/>
      <c r="P9" s="68"/>
      <c r="Q9" s="51"/>
      <c r="R9" s="68"/>
    </row>
    <row r="10" spans="1:19" ht="23.25" customHeight="1" x14ac:dyDescent="0.2">
      <c r="A10" s="28">
        <v>7</v>
      </c>
      <c r="B10" s="3" t="s">
        <v>14</v>
      </c>
      <c r="C10" s="113">
        <v>561160.45534999995</v>
      </c>
      <c r="D10" s="114">
        <v>557889.92294000008</v>
      </c>
      <c r="E10" s="41">
        <v>597391.74627</v>
      </c>
      <c r="F10" s="26">
        <f t="shared" si="3"/>
        <v>39501.823329999927</v>
      </c>
      <c r="G10" s="17">
        <f t="shared" si="4"/>
        <v>36231.290920000058</v>
      </c>
      <c r="H10" s="42">
        <f t="shared" si="5"/>
        <v>6.4564939625694633</v>
      </c>
      <c r="I10" s="55">
        <f t="shared" si="6"/>
        <v>30231.290920000058</v>
      </c>
      <c r="J10" s="56">
        <f t="shared" si="0"/>
        <v>503.85484866666764</v>
      </c>
      <c r="K10" s="96">
        <v>24000</v>
      </c>
      <c r="L10" s="97">
        <f t="shared" si="1"/>
        <v>6000</v>
      </c>
      <c r="M10" s="98">
        <f t="shared" si="2"/>
        <v>567160.45534999995</v>
      </c>
      <c r="N10" s="97">
        <f t="shared" si="7"/>
        <v>561160.45534999995</v>
      </c>
      <c r="O10" s="72"/>
      <c r="P10" s="68"/>
      <c r="Q10" s="51"/>
      <c r="R10" s="68"/>
    </row>
    <row r="11" spans="1:19" ht="23.25" customHeight="1" x14ac:dyDescent="0.2">
      <c r="A11" s="28">
        <v>8</v>
      </c>
      <c r="B11" s="3" t="s">
        <v>6</v>
      </c>
      <c r="C11" s="113">
        <v>1312773.7029599997</v>
      </c>
      <c r="D11" s="114">
        <v>1306984.3642099998</v>
      </c>
      <c r="E11" s="41">
        <v>1329604.8260300006</v>
      </c>
      <c r="F11" s="26">
        <f t="shared" si="3"/>
        <v>22620.461820000783</v>
      </c>
      <c r="G11" s="17">
        <f t="shared" si="4"/>
        <v>16831.123070000904</v>
      </c>
      <c r="H11" s="42">
        <f t="shared" si="5"/>
        <v>1.2821039172288895</v>
      </c>
      <c r="I11" s="55">
        <f t="shared" si="6"/>
        <v>2331.1230700009037</v>
      </c>
      <c r="J11" s="56">
        <f t="shared" si="0"/>
        <v>16.076710827592439</v>
      </c>
      <c r="K11" s="96">
        <v>58000</v>
      </c>
      <c r="L11" s="97">
        <f t="shared" si="1"/>
        <v>14500</v>
      </c>
      <c r="M11" s="98">
        <f t="shared" si="2"/>
        <v>1327273.7029599997</v>
      </c>
      <c r="N11" s="97">
        <f t="shared" si="7"/>
        <v>1312773.7029599997</v>
      </c>
      <c r="O11" s="72"/>
      <c r="P11" s="68"/>
      <c r="Q11" s="51"/>
      <c r="R11" s="68"/>
    </row>
    <row r="12" spans="1:19" ht="23.25" customHeight="1" x14ac:dyDescent="0.2">
      <c r="A12" s="28">
        <v>9</v>
      </c>
      <c r="B12" s="3" t="s">
        <v>7</v>
      </c>
      <c r="C12" s="113">
        <v>1529685.0798299999</v>
      </c>
      <c r="D12" s="114">
        <v>1550533.54079</v>
      </c>
      <c r="E12" s="41">
        <v>1581760.0780300002</v>
      </c>
      <c r="F12" s="26">
        <f t="shared" si="3"/>
        <v>31226.537240000209</v>
      </c>
      <c r="G12" s="17">
        <f t="shared" si="4"/>
        <v>52074.998200000264</v>
      </c>
      <c r="H12" s="42">
        <f t="shared" si="5"/>
        <v>3.4042953603095589</v>
      </c>
      <c r="I12" s="55">
        <f t="shared" si="6"/>
        <v>33824.998200000264</v>
      </c>
      <c r="J12" s="56">
        <f t="shared" si="0"/>
        <v>185.3424558904124</v>
      </c>
      <c r="K12" s="96">
        <v>73000</v>
      </c>
      <c r="L12" s="97">
        <f t="shared" si="1"/>
        <v>18250</v>
      </c>
      <c r="M12" s="98">
        <f t="shared" si="2"/>
        <v>1547935.0798299999</v>
      </c>
      <c r="N12" s="97">
        <f t="shared" si="7"/>
        <v>1529685.0798299999</v>
      </c>
      <c r="O12" s="72"/>
      <c r="P12" s="68"/>
      <c r="Q12" s="51"/>
      <c r="R12" s="68"/>
    </row>
    <row r="13" spans="1:19" ht="23.25" customHeight="1" x14ac:dyDescent="0.2">
      <c r="A13" s="28">
        <v>10</v>
      </c>
      <c r="B13" s="3" t="s">
        <v>8</v>
      </c>
      <c r="C13" s="113">
        <v>688837.87568000006</v>
      </c>
      <c r="D13" s="114">
        <v>696459.14278999995</v>
      </c>
      <c r="E13" s="41">
        <v>707161.01011999976</v>
      </c>
      <c r="F13" s="26">
        <f>E13-D13</f>
        <v>10701.867329999804</v>
      </c>
      <c r="G13" s="17">
        <f t="shared" si="4"/>
        <v>18323.134439999703</v>
      </c>
      <c r="H13" s="42">
        <f t="shared" si="5"/>
        <v>2.660006815378968</v>
      </c>
      <c r="I13" s="55">
        <f t="shared" si="6"/>
        <v>10573.134439999703</v>
      </c>
      <c r="J13" s="56">
        <f t="shared" si="0"/>
        <v>136.42754116128651</v>
      </c>
      <c r="K13" s="96">
        <v>31000</v>
      </c>
      <c r="L13" s="97">
        <f t="shared" si="1"/>
        <v>7750</v>
      </c>
      <c r="M13" s="98">
        <f t="shared" si="2"/>
        <v>696587.87568000006</v>
      </c>
      <c r="N13" s="97">
        <f t="shared" si="7"/>
        <v>688837.87568000006</v>
      </c>
      <c r="O13" s="72"/>
      <c r="P13" s="68"/>
      <c r="Q13" s="51"/>
      <c r="R13" s="68"/>
    </row>
    <row r="14" spans="1:19" ht="23.25" customHeight="1" x14ac:dyDescent="0.2">
      <c r="A14" s="28">
        <v>11</v>
      </c>
      <c r="B14" s="3" t="s">
        <v>33</v>
      </c>
      <c r="C14" s="113">
        <v>171912.99849</v>
      </c>
      <c r="D14" s="114">
        <v>174478.58</v>
      </c>
      <c r="E14" s="41">
        <v>178578.50094</v>
      </c>
      <c r="F14" s="26">
        <f t="shared" si="3"/>
        <v>4099.9209400000109</v>
      </c>
      <c r="G14" s="17">
        <f t="shared" si="4"/>
        <v>6665.50245</v>
      </c>
      <c r="H14" s="42">
        <f t="shared" si="5"/>
        <v>3.8772533249646775</v>
      </c>
      <c r="I14" s="55">
        <f t="shared" si="6"/>
        <v>4665.50245</v>
      </c>
      <c r="J14" s="56">
        <f t="shared" si="0"/>
        <v>233.27512250000001</v>
      </c>
      <c r="K14" s="96">
        <v>8000</v>
      </c>
      <c r="L14" s="97">
        <f t="shared" si="1"/>
        <v>2000</v>
      </c>
      <c r="M14" s="98">
        <f t="shared" si="2"/>
        <v>173912.99849</v>
      </c>
      <c r="N14" s="97">
        <f t="shared" si="7"/>
        <v>171912.99849</v>
      </c>
      <c r="O14" s="72"/>
      <c r="P14" s="68"/>
      <c r="Q14" s="51"/>
      <c r="R14" s="68"/>
    </row>
    <row r="15" spans="1:19" ht="23.25" customHeight="1" x14ac:dyDescent="0.2">
      <c r="A15" s="28">
        <v>12</v>
      </c>
      <c r="B15" s="3" t="s">
        <v>45</v>
      </c>
      <c r="C15" s="113">
        <v>1269655.2685499999</v>
      </c>
      <c r="D15" s="114">
        <v>1231190.4183</v>
      </c>
      <c r="E15" s="41">
        <v>1291472.5539699995</v>
      </c>
      <c r="F15" s="26">
        <f t="shared" si="3"/>
        <v>60282.135669999523</v>
      </c>
      <c r="G15" s="17">
        <f t="shared" si="4"/>
        <v>21817.285419999622</v>
      </c>
      <c r="H15" s="42">
        <f t="shared" si="5"/>
        <v>1.7183629257818844</v>
      </c>
      <c r="I15" s="55">
        <f t="shared" si="6"/>
        <v>10567.285419999622</v>
      </c>
      <c r="J15" s="56">
        <f t="shared" si="0"/>
        <v>93.9314259555522</v>
      </c>
      <c r="K15" s="96">
        <v>45000</v>
      </c>
      <c r="L15" s="97">
        <f t="shared" si="1"/>
        <v>11250</v>
      </c>
      <c r="M15" s="98">
        <f t="shared" si="2"/>
        <v>1280905.2685499999</v>
      </c>
      <c r="N15" s="97">
        <f t="shared" si="7"/>
        <v>1269655.2685499999</v>
      </c>
      <c r="O15" s="72"/>
      <c r="P15" s="68"/>
      <c r="Q15" s="51"/>
      <c r="R15" s="68"/>
    </row>
    <row r="16" spans="1:19" ht="23.25" customHeight="1" x14ac:dyDescent="0.2">
      <c r="A16" s="28">
        <v>13</v>
      </c>
      <c r="B16" s="3" t="s">
        <v>46</v>
      </c>
      <c r="C16" s="113">
        <v>453809.90345000004</v>
      </c>
      <c r="D16" s="114">
        <v>455204.21912999992</v>
      </c>
      <c r="E16" s="41">
        <v>515934.90498000005</v>
      </c>
      <c r="F16" s="26">
        <f t="shared" si="3"/>
        <v>60730.685850000125</v>
      </c>
      <c r="G16" s="17">
        <f t="shared" si="4"/>
        <v>62125.001530000009</v>
      </c>
      <c r="H16" s="42">
        <f t="shared" si="5"/>
        <v>13.689653103140099</v>
      </c>
      <c r="I16" s="55">
        <f t="shared" si="6"/>
        <v>58375.001530000009</v>
      </c>
      <c r="J16" s="56">
        <f t="shared" si="0"/>
        <v>1556.6667074666668</v>
      </c>
      <c r="K16" s="96">
        <v>15000</v>
      </c>
      <c r="L16" s="97">
        <f t="shared" si="1"/>
        <v>3750</v>
      </c>
      <c r="M16" s="98">
        <f t="shared" si="2"/>
        <v>457559.90345000004</v>
      </c>
      <c r="N16" s="97">
        <f t="shared" si="7"/>
        <v>453809.90345000004</v>
      </c>
      <c r="O16" s="72"/>
      <c r="P16" s="68"/>
      <c r="Q16" s="51"/>
      <c r="R16" s="68"/>
    </row>
    <row r="17" spans="1:18" ht="23.25" customHeight="1" x14ac:dyDescent="0.2">
      <c r="A17" s="28">
        <v>14</v>
      </c>
      <c r="B17" s="3" t="s">
        <v>47</v>
      </c>
      <c r="C17" s="113">
        <v>1237237.5712300001</v>
      </c>
      <c r="D17" s="114">
        <v>1283145.41359</v>
      </c>
      <c r="E17" s="41">
        <v>1277370.7279299998</v>
      </c>
      <c r="F17" s="26">
        <f t="shared" si="3"/>
        <v>-5774.685660000192</v>
      </c>
      <c r="G17" s="17">
        <f t="shared" si="4"/>
        <v>40133.156699999701</v>
      </c>
      <c r="H17" s="42">
        <f t="shared" si="5"/>
        <v>3.2437712556773808</v>
      </c>
      <c r="I17" s="55">
        <f t="shared" si="6"/>
        <v>28008.156699999701</v>
      </c>
      <c r="J17" s="56">
        <f t="shared" si="0"/>
        <v>230.99510680412106</v>
      </c>
      <c r="K17" s="96">
        <v>48500.000000000036</v>
      </c>
      <c r="L17" s="97">
        <f t="shared" si="1"/>
        <v>12125.000000000009</v>
      </c>
      <c r="M17" s="98">
        <f t="shared" si="2"/>
        <v>1249362.5712300001</v>
      </c>
      <c r="N17" s="97">
        <f t="shared" si="7"/>
        <v>1237237.5712300001</v>
      </c>
      <c r="O17" s="72"/>
      <c r="P17" s="68"/>
      <c r="Q17" s="51"/>
      <c r="R17" s="68"/>
    </row>
    <row r="18" spans="1:18" ht="23.25" customHeight="1" x14ac:dyDescent="0.2">
      <c r="A18" s="28">
        <v>15</v>
      </c>
      <c r="B18" s="3" t="s">
        <v>48</v>
      </c>
      <c r="C18" s="113">
        <v>628895.61344999995</v>
      </c>
      <c r="D18" s="114">
        <v>622768.98919999984</v>
      </c>
      <c r="E18" s="41">
        <v>626555.94448000006</v>
      </c>
      <c r="F18" s="26">
        <f t="shared" si="3"/>
        <v>3786.9552800002275</v>
      </c>
      <c r="G18" s="17">
        <f t="shared" si="4"/>
        <v>-2339.6689699998824</v>
      </c>
      <c r="H18" s="42">
        <f t="shared" si="5"/>
        <v>-0.37202819036452012</v>
      </c>
      <c r="I18" s="55">
        <f t="shared" si="6"/>
        <v>-8964.6689699998824</v>
      </c>
      <c r="J18" s="56">
        <f t="shared" si="0"/>
        <v>-135.31575803773407</v>
      </c>
      <c r="K18" s="96">
        <v>26500</v>
      </c>
      <c r="L18" s="97">
        <f t="shared" si="1"/>
        <v>6625</v>
      </c>
      <c r="M18" s="98">
        <f t="shared" si="2"/>
        <v>635520.61344999995</v>
      </c>
      <c r="N18" s="97">
        <f t="shared" si="7"/>
        <v>628895.61344999995</v>
      </c>
      <c r="O18" s="72"/>
      <c r="P18" s="68"/>
      <c r="Q18" s="51"/>
      <c r="R18" s="68"/>
    </row>
    <row r="19" spans="1:18" ht="23.25" customHeight="1" x14ac:dyDescent="0.2">
      <c r="A19" s="28">
        <v>16</v>
      </c>
      <c r="B19" s="3" t="s">
        <v>0</v>
      </c>
      <c r="C19" s="113">
        <v>401889.94546000002</v>
      </c>
      <c r="D19" s="114">
        <v>386998.2451399999</v>
      </c>
      <c r="E19" s="41">
        <v>394179.73553999997</v>
      </c>
      <c r="F19" s="26">
        <f t="shared" si="3"/>
        <v>7181.4904000000679</v>
      </c>
      <c r="G19" s="17">
        <f t="shared" si="4"/>
        <v>-7710.2099200000521</v>
      </c>
      <c r="H19" s="42">
        <f t="shared" si="5"/>
        <v>-1.9184878863229602</v>
      </c>
      <c r="I19" s="55">
        <f t="shared" si="6"/>
        <v>-12335.209920000052</v>
      </c>
      <c r="J19" s="56">
        <f t="shared" si="0"/>
        <v>-266.70724151351527</v>
      </c>
      <c r="K19" s="96">
        <v>18499.999999999956</v>
      </c>
      <c r="L19" s="97">
        <f t="shared" si="1"/>
        <v>4624.9999999999891</v>
      </c>
      <c r="M19" s="98">
        <f t="shared" si="2"/>
        <v>406514.94546000002</v>
      </c>
      <c r="N19" s="97">
        <f t="shared" si="7"/>
        <v>401889.94546000002</v>
      </c>
      <c r="O19" s="72"/>
      <c r="P19" s="68"/>
      <c r="Q19" s="51"/>
      <c r="R19" s="68"/>
    </row>
    <row r="20" spans="1:18" ht="23.25" customHeight="1" x14ac:dyDescent="0.2">
      <c r="A20" s="28">
        <v>17</v>
      </c>
      <c r="B20" s="3" t="s">
        <v>1</v>
      </c>
      <c r="C20" s="113">
        <v>869058.1228100002</v>
      </c>
      <c r="D20" s="114">
        <v>826896.89462999988</v>
      </c>
      <c r="E20" s="41">
        <v>840181.76531000016</v>
      </c>
      <c r="F20" s="26">
        <f t="shared" si="3"/>
        <v>13284.870680000284</v>
      </c>
      <c r="G20" s="17">
        <f t="shared" si="4"/>
        <v>-28876.357500000042</v>
      </c>
      <c r="H20" s="42">
        <f t="shared" si="5"/>
        <v>-3.3227187850947915</v>
      </c>
      <c r="I20" s="55">
        <f t="shared" si="6"/>
        <v>-38001.357500000042</v>
      </c>
      <c r="J20" s="56">
        <f t="shared" si="0"/>
        <v>-416.45323287671278</v>
      </c>
      <c r="K20" s="96">
        <v>36500</v>
      </c>
      <c r="L20" s="97">
        <f t="shared" si="1"/>
        <v>9125</v>
      </c>
      <c r="M20" s="98">
        <f t="shared" si="2"/>
        <v>878183.1228100002</v>
      </c>
      <c r="N20" s="97">
        <f t="shared" si="7"/>
        <v>869058.1228100002</v>
      </c>
      <c r="O20" s="72"/>
      <c r="P20" s="68"/>
      <c r="Q20" s="51"/>
      <c r="R20" s="68"/>
    </row>
    <row r="21" spans="1:18" ht="23.25" customHeight="1" x14ac:dyDescent="0.2">
      <c r="A21" s="28">
        <v>18</v>
      </c>
      <c r="B21" s="3" t="s">
        <v>2</v>
      </c>
      <c r="C21" s="113">
        <v>514153.34282000008</v>
      </c>
      <c r="D21" s="114">
        <v>559926.35889000003</v>
      </c>
      <c r="E21" s="41">
        <v>623996.12730000017</v>
      </c>
      <c r="F21" s="26">
        <f t="shared" si="3"/>
        <v>64069.768410000135</v>
      </c>
      <c r="G21" s="17">
        <f t="shared" si="4"/>
        <v>109842.78448000009</v>
      </c>
      <c r="H21" s="42">
        <f t="shared" si="5"/>
        <v>21.363818015368803</v>
      </c>
      <c r="I21" s="55">
        <f t="shared" si="6"/>
        <v>104717.78448000009</v>
      </c>
      <c r="J21" s="56">
        <f t="shared" si="0"/>
        <v>2043.2738435121969</v>
      </c>
      <c r="K21" s="96">
        <v>20500</v>
      </c>
      <c r="L21" s="97">
        <f t="shared" si="1"/>
        <v>5125</v>
      </c>
      <c r="M21" s="98">
        <f t="shared" si="2"/>
        <v>519278.34282000008</v>
      </c>
      <c r="N21" s="97">
        <f t="shared" si="7"/>
        <v>514153.34282000008</v>
      </c>
      <c r="O21" s="72"/>
      <c r="P21" s="68"/>
      <c r="Q21" s="51"/>
      <c r="R21" s="68"/>
    </row>
    <row r="22" spans="1:18" ht="23.25" customHeight="1" x14ac:dyDescent="0.2">
      <c r="A22" s="28">
        <v>19</v>
      </c>
      <c r="B22" s="3" t="s">
        <v>3</v>
      </c>
      <c r="C22" s="113">
        <v>303757.16499000002</v>
      </c>
      <c r="D22" s="114">
        <v>296517.94395000004</v>
      </c>
      <c r="E22" s="41">
        <v>286321.85829000006</v>
      </c>
      <c r="F22" s="26">
        <f t="shared" si="3"/>
        <v>-10196.085659999982</v>
      </c>
      <c r="G22" s="17">
        <f t="shared" si="4"/>
        <v>-17435.306699999957</v>
      </c>
      <c r="H22" s="42">
        <f t="shared" si="5"/>
        <v>-5.7398832717489787</v>
      </c>
      <c r="I22" s="55">
        <f t="shared" si="6"/>
        <v>-21935.306699999957</v>
      </c>
      <c r="J22" s="56">
        <f t="shared" si="0"/>
        <v>-487.45125999999902</v>
      </c>
      <c r="K22" s="96">
        <v>18000</v>
      </c>
      <c r="L22" s="97">
        <f t="shared" si="1"/>
        <v>4500</v>
      </c>
      <c r="M22" s="98">
        <f t="shared" si="2"/>
        <v>308257.16499000002</v>
      </c>
      <c r="N22" s="97">
        <f t="shared" si="7"/>
        <v>303757.16499000002</v>
      </c>
      <c r="O22" s="72"/>
      <c r="P22" s="68"/>
      <c r="Q22" s="51"/>
      <c r="R22" s="68"/>
    </row>
    <row r="23" spans="1:18" ht="23.25" customHeight="1" x14ac:dyDescent="0.2">
      <c r="A23" s="28">
        <v>20</v>
      </c>
      <c r="B23" s="3" t="s">
        <v>4</v>
      </c>
      <c r="C23" s="113">
        <v>350273.88063999999</v>
      </c>
      <c r="D23" s="114">
        <v>344342.76771000004</v>
      </c>
      <c r="E23" s="41">
        <v>346572.2876000001</v>
      </c>
      <c r="F23" s="26">
        <f t="shared" si="3"/>
        <v>2229.5198900000541</v>
      </c>
      <c r="G23" s="17">
        <f t="shared" si="4"/>
        <v>-3701.5930399998906</v>
      </c>
      <c r="H23" s="42">
        <f t="shared" si="5"/>
        <v>-1.0567710710363432</v>
      </c>
      <c r="I23" s="55">
        <f t="shared" si="6"/>
        <v>-7076.5930399998906</v>
      </c>
      <c r="J23" s="56">
        <f t="shared" si="0"/>
        <v>-209.67683081481158</v>
      </c>
      <c r="K23" s="96">
        <v>13500</v>
      </c>
      <c r="L23" s="97">
        <f t="shared" si="1"/>
        <v>3375</v>
      </c>
      <c r="M23" s="98">
        <f t="shared" si="2"/>
        <v>353648.88063999999</v>
      </c>
      <c r="N23" s="97">
        <f t="shared" si="7"/>
        <v>350273.88063999999</v>
      </c>
      <c r="O23" s="72"/>
      <c r="P23" s="68"/>
      <c r="Q23" s="51"/>
      <c r="R23" s="68"/>
    </row>
    <row r="24" spans="1:18" ht="23.25" customHeight="1" x14ac:dyDescent="0.2">
      <c r="A24" s="28">
        <v>21</v>
      </c>
      <c r="B24" s="3" t="s">
        <v>5</v>
      </c>
      <c r="C24" s="113">
        <v>131181.49231</v>
      </c>
      <c r="D24" s="114">
        <v>130697.22796</v>
      </c>
      <c r="E24" s="41">
        <v>133687.67233999999</v>
      </c>
      <c r="F24" s="26">
        <f t="shared" si="3"/>
        <v>2990.4443799999863</v>
      </c>
      <c r="G24" s="17">
        <f t="shared" si="4"/>
        <v>2506.1800299999886</v>
      </c>
      <c r="H24" s="42">
        <f t="shared" si="5"/>
        <v>1.9104676931693525</v>
      </c>
      <c r="I24" s="55">
        <f t="shared" si="6"/>
        <v>1131.1800299999886</v>
      </c>
      <c r="J24" s="56">
        <f t="shared" si="0"/>
        <v>82.267638545453707</v>
      </c>
      <c r="K24" s="96">
        <v>5500</v>
      </c>
      <c r="L24" s="97">
        <f t="shared" si="1"/>
        <v>1375</v>
      </c>
      <c r="M24" s="98">
        <f t="shared" si="2"/>
        <v>132556.49231</v>
      </c>
      <c r="N24" s="97">
        <f t="shared" si="7"/>
        <v>131181.49231</v>
      </c>
      <c r="O24" s="72"/>
      <c r="P24" s="68"/>
      <c r="Q24" s="51"/>
      <c r="R24" s="68"/>
    </row>
    <row r="25" spans="1:18" ht="23.25" customHeight="1" x14ac:dyDescent="0.2">
      <c r="A25" s="28">
        <v>22</v>
      </c>
      <c r="B25" s="3" t="s">
        <v>34</v>
      </c>
      <c r="C25" s="113">
        <v>492532.08216000011</v>
      </c>
      <c r="D25" s="114">
        <v>483903.13415000011</v>
      </c>
      <c r="E25" s="41">
        <v>490901.71738000005</v>
      </c>
      <c r="F25" s="26">
        <f t="shared" si="3"/>
        <v>6998.5832299999311</v>
      </c>
      <c r="G25" s="17">
        <f t="shared" si="4"/>
        <v>-1630.3647800000617</v>
      </c>
      <c r="H25" s="42">
        <f t="shared" si="5"/>
        <v>-0.33101697108746597</v>
      </c>
      <c r="I25" s="55">
        <f t="shared" si="6"/>
        <v>-7255.3647800000617</v>
      </c>
      <c r="J25" s="56">
        <f t="shared" si="0"/>
        <v>-128.98426275555664</v>
      </c>
      <c r="K25" s="96">
        <v>22500</v>
      </c>
      <c r="L25" s="97">
        <f t="shared" si="1"/>
        <v>5625</v>
      </c>
      <c r="M25" s="98">
        <f t="shared" si="2"/>
        <v>498157.08216000011</v>
      </c>
      <c r="N25" s="97">
        <f t="shared" si="7"/>
        <v>492532.08216000011</v>
      </c>
      <c r="O25" s="72"/>
      <c r="P25" s="68"/>
      <c r="Q25" s="51"/>
      <c r="R25" s="68"/>
    </row>
    <row r="26" spans="1:18" ht="23.25" customHeight="1" x14ac:dyDescent="0.2">
      <c r="A26" s="28">
        <v>23</v>
      </c>
      <c r="B26" s="3" t="s">
        <v>12</v>
      </c>
      <c r="C26" s="115">
        <v>676858.98928999994</v>
      </c>
      <c r="D26" s="114">
        <v>667591.92427999992</v>
      </c>
      <c r="E26" s="41">
        <v>650150.18481999997</v>
      </c>
      <c r="F26" s="26">
        <f t="shared" si="3"/>
        <v>-17441.739459999953</v>
      </c>
      <c r="G26" s="17">
        <f t="shared" si="4"/>
        <v>-26708.804469999974</v>
      </c>
      <c r="H26" s="42">
        <f t="shared" si="5"/>
        <v>-3.9459924286469952</v>
      </c>
      <c r="I26" s="55">
        <f t="shared" si="6"/>
        <v>-32458.804469999974</v>
      </c>
      <c r="J26" s="56">
        <f t="shared" si="0"/>
        <v>-564.50094730434739</v>
      </c>
      <c r="K26" s="96">
        <v>23000</v>
      </c>
      <c r="L26" s="97">
        <f t="shared" si="1"/>
        <v>5750</v>
      </c>
      <c r="M26" s="98">
        <f t="shared" si="2"/>
        <v>682608.98928999994</v>
      </c>
      <c r="N26" s="97">
        <f t="shared" si="7"/>
        <v>676858.98928999994</v>
      </c>
      <c r="O26" s="72"/>
      <c r="P26" s="68"/>
      <c r="Q26" s="51"/>
      <c r="R26" s="68"/>
    </row>
    <row r="27" spans="1:18" ht="23.25" customHeight="1" x14ac:dyDescent="0.2">
      <c r="A27" s="28">
        <v>24</v>
      </c>
      <c r="B27" s="3" t="s">
        <v>35</v>
      </c>
      <c r="C27" s="115">
        <v>327145.18296999997</v>
      </c>
      <c r="D27" s="114">
        <v>326337.85703000001</v>
      </c>
      <c r="E27" s="41">
        <v>308371.73787000013</v>
      </c>
      <c r="F27" s="26">
        <f t="shared" si="3"/>
        <v>-17966.119159999886</v>
      </c>
      <c r="G27" s="17">
        <f t="shared" si="4"/>
        <v>-18773.445099999837</v>
      </c>
      <c r="H27" s="42">
        <f t="shared" si="5"/>
        <v>-5.738566874060135</v>
      </c>
      <c r="I27" s="55">
        <f t="shared" si="6"/>
        <v>-21523.445099999837</v>
      </c>
      <c r="J27" s="56">
        <f t="shared" si="0"/>
        <v>-782.67073090908502</v>
      </c>
      <c r="K27" s="96">
        <v>11000</v>
      </c>
      <c r="L27" s="97">
        <f t="shared" si="1"/>
        <v>2750</v>
      </c>
      <c r="M27" s="98">
        <f t="shared" si="2"/>
        <v>329895.18296999997</v>
      </c>
      <c r="N27" s="97">
        <f t="shared" si="7"/>
        <v>327145.18296999997</v>
      </c>
      <c r="O27" s="72"/>
      <c r="P27" s="68"/>
      <c r="Q27" s="51"/>
      <c r="R27" s="68"/>
    </row>
    <row r="28" spans="1:18" ht="23.25" customHeight="1" x14ac:dyDescent="0.2">
      <c r="A28" s="28">
        <v>25</v>
      </c>
      <c r="B28" s="3" t="s">
        <v>11</v>
      </c>
      <c r="C28" s="115">
        <v>856317.15893000003</v>
      </c>
      <c r="D28" s="114">
        <v>813489.79677000002</v>
      </c>
      <c r="E28" s="41">
        <v>810189.84773000015</v>
      </c>
      <c r="F28" s="26">
        <f t="shared" si="3"/>
        <v>-3299.9490399998613</v>
      </c>
      <c r="G28" s="17">
        <f t="shared" si="4"/>
        <v>-46127.31119999988</v>
      </c>
      <c r="H28" s="42">
        <f t="shared" si="5"/>
        <v>-5.3867087350716716</v>
      </c>
      <c r="I28" s="55">
        <f t="shared" si="6"/>
        <v>-53877.31119999988</v>
      </c>
      <c r="J28" s="56">
        <f t="shared" si="0"/>
        <v>-695.19111225806296</v>
      </c>
      <c r="K28" s="96">
        <v>31000</v>
      </c>
      <c r="L28" s="97">
        <f t="shared" si="1"/>
        <v>7750</v>
      </c>
      <c r="M28" s="98">
        <f t="shared" si="2"/>
        <v>864067.15893000003</v>
      </c>
      <c r="N28" s="97">
        <f t="shared" si="7"/>
        <v>856317.15893000003</v>
      </c>
      <c r="O28" s="72"/>
      <c r="P28" s="68"/>
      <c r="Q28" s="51"/>
      <c r="R28" s="68"/>
    </row>
    <row r="29" spans="1:18" ht="23.25" customHeight="1" x14ac:dyDescent="0.2">
      <c r="A29" s="28">
        <v>26</v>
      </c>
      <c r="B29" s="3" t="s">
        <v>13</v>
      </c>
      <c r="C29" s="113">
        <v>406908.5548499999</v>
      </c>
      <c r="D29" s="114">
        <v>393188.20051000011</v>
      </c>
      <c r="E29" s="41">
        <v>394131.39874000003</v>
      </c>
      <c r="F29" s="26">
        <f t="shared" si="3"/>
        <v>943.19822999992175</v>
      </c>
      <c r="G29" s="17">
        <f t="shared" si="4"/>
        <v>-12777.156109999865</v>
      </c>
      <c r="H29" s="42">
        <f t="shared" si="5"/>
        <v>-3.1400559063472997</v>
      </c>
      <c r="I29" s="55">
        <f t="shared" si="6"/>
        <v>-16527.156109999865</v>
      </c>
      <c r="J29" s="56">
        <f t="shared" si="0"/>
        <v>-440.72416293332975</v>
      </c>
      <c r="K29" s="96">
        <v>15000</v>
      </c>
      <c r="L29" s="97">
        <f t="shared" si="1"/>
        <v>3750</v>
      </c>
      <c r="M29" s="98">
        <f t="shared" si="2"/>
        <v>410658.5548499999</v>
      </c>
      <c r="N29" s="97">
        <f t="shared" si="7"/>
        <v>406908.5548499999</v>
      </c>
      <c r="O29" s="72"/>
      <c r="P29" s="68"/>
      <c r="Q29" s="51"/>
      <c r="R29" s="68"/>
    </row>
    <row r="30" spans="1:18" ht="23.25" customHeight="1" x14ac:dyDescent="0.2">
      <c r="A30" s="28">
        <v>27</v>
      </c>
      <c r="B30" s="3" t="s">
        <v>36</v>
      </c>
      <c r="C30" s="113">
        <v>2638049.5951100001</v>
      </c>
      <c r="D30" s="114">
        <v>2657916.7536599999</v>
      </c>
      <c r="E30" s="41">
        <v>2657283.6499799984</v>
      </c>
      <c r="F30" s="26">
        <f t="shared" si="3"/>
        <v>-633.10368000157177</v>
      </c>
      <c r="G30" s="17">
        <f t="shared" si="4"/>
        <v>19234.054869998246</v>
      </c>
      <c r="H30" s="42">
        <f t="shared" si="5"/>
        <v>0.72910133705034585</v>
      </c>
      <c r="I30" s="55">
        <f t="shared" si="6"/>
        <v>-10515.945130001754</v>
      </c>
      <c r="J30" s="56">
        <f t="shared" si="0"/>
        <v>-35.347714722694967</v>
      </c>
      <c r="K30" s="96">
        <v>119000</v>
      </c>
      <c r="L30" s="97">
        <f t="shared" si="1"/>
        <v>29750</v>
      </c>
      <c r="M30" s="98">
        <f t="shared" si="2"/>
        <v>2667799.5951100001</v>
      </c>
      <c r="N30" s="97">
        <f t="shared" si="7"/>
        <v>2638049.5951100001</v>
      </c>
      <c r="O30" s="72"/>
      <c r="P30" s="68"/>
      <c r="Q30" s="51"/>
      <c r="R30" s="68"/>
    </row>
    <row r="31" spans="1:18" ht="23.25" customHeight="1" x14ac:dyDescent="0.2">
      <c r="A31" s="28">
        <v>28</v>
      </c>
      <c r="B31" s="3" t="s">
        <v>49</v>
      </c>
      <c r="C31" s="113">
        <v>1982061.6825899994</v>
      </c>
      <c r="D31" s="114">
        <v>1948808.3217399998</v>
      </c>
      <c r="E31" s="41">
        <v>1984402.5296299988</v>
      </c>
      <c r="F31" s="26">
        <f t="shared" si="3"/>
        <v>35594.20788999903</v>
      </c>
      <c r="G31" s="17">
        <f t="shared" si="4"/>
        <v>2340.8470399994403</v>
      </c>
      <c r="H31" s="42">
        <f t="shared" si="5"/>
        <v>0.11810162421083734</v>
      </c>
      <c r="I31" s="55">
        <f t="shared" si="6"/>
        <v>-15909.15296000056</v>
      </c>
      <c r="J31" s="56">
        <f t="shared" si="0"/>
        <v>-87.173440876715389</v>
      </c>
      <c r="K31" s="96">
        <v>73000</v>
      </c>
      <c r="L31" s="97">
        <f t="shared" si="1"/>
        <v>18250</v>
      </c>
      <c r="M31" s="98">
        <f t="shared" si="2"/>
        <v>2000311.6825899994</v>
      </c>
      <c r="N31" s="97">
        <f t="shared" si="7"/>
        <v>1982061.6825899994</v>
      </c>
      <c r="O31" s="72"/>
      <c r="P31" s="68"/>
      <c r="Q31" s="51"/>
      <c r="R31" s="68"/>
    </row>
    <row r="32" spans="1:18" ht="23.25" customHeight="1" x14ac:dyDescent="0.2">
      <c r="A32" s="28">
        <v>29</v>
      </c>
      <c r="B32" s="3" t="s">
        <v>37</v>
      </c>
      <c r="C32" s="113">
        <v>1902312.0072899999</v>
      </c>
      <c r="D32" s="114">
        <v>1928127.7274500004</v>
      </c>
      <c r="E32" s="41">
        <v>1929523.52107</v>
      </c>
      <c r="F32" s="26">
        <f t="shared" si="3"/>
        <v>1395.793619999662</v>
      </c>
      <c r="G32" s="17">
        <f t="shared" si="4"/>
        <v>27211.513780000154</v>
      </c>
      <c r="H32" s="42">
        <f t="shared" si="5"/>
        <v>1.4304443054409983</v>
      </c>
      <c r="I32" s="55">
        <f t="shared" si="6"/>
        <v>7711.5137800001539</v>
      </c>
      <c r="J32" s="56">
        <f t="shared" si="0"/>
        <v>39.546224512821304</v>
      </c>
      <c r="K32" s="96">
        <v>78000</v>
      </c>
      <c r="L32" s="97">
        <f t="shared" si="1"/>
        <v>19500</v>
      </c>
      <c r="M32" s="98">
        <f t="shared" si="2"/>
        <v>1921812.0072899999</v>
      </c>
      <c r="N32" s="97">
        <f t="shared" si="7"/>
        <v>1902312.0072899999</v>
      </c>
      <c r="O32" s="72"/>
      <c r="P32" s="68"/>
      <c r="Q32" s="51"/>
      <c r="R32" s="68"/>
    </row>
    <row r="33" spans="1:19" ht="23.25" customHeight="1" x14ac:dyDescent="0.2">
      <c r="A33" s="28">
        <v>30</v>
      </c>
      <c r="B33" s="3" t="s">
        <v>9</v>
      </c>
      <c r="C33" s="113">
        <v>951517.92354999995</v>
      </c>
      <c r="D33" s="114">
        <v>920208.45661999995</v>
      </c>
      <c r="E33" s="41">
        <v>940736.02849000017</v>
      </c>
      <c r="F33" s="26">
        <f t="shared" si="3"/>
        <v>20527.571870000218</v>
      </c>
      <c r="G33" s="17">
        <f t="shared" si="4"/>
        <v>-10781.895059999777</v>
      </c>
      <c r="H33" s="42">
        <f t="shared" si="5"/>
        <v>-1.1331257975439717</v>
      </c>
      <c r="I33" s="55">
        <f t="shared" si="6"/>
        <v>-19781.895059999777</v>
      </c>
      <c r="J33" s="56">
        <f t="shared" si="0"/>
        <v>-219.79883399999753</v>
      </c>
      <c r="K33" s="96">
        <v>36000</v>
      </c>
      <c r="L33" s="97">
        <f t="shared" si="1"/>
        <v>9000</v>
      </c>
      <c r="M33" s="98">
        <f t="shared" si="2"/>
        <v>960517.92354999995</v>
      </c>
      <c r="N33" s="97">
        <f t="shared" si="7"/>
        <v>951517.92354999995</v>
      </c>
      <c r="O33" s="72"/>
      <c r="P33" s="68"/>
      <c r="Q33" s="51"/>
      <c r="R33" s="68"/>
    </row>
    <row r="34" spans="1:19" ht="23.25" customHeight="1" x14ac:dyDescent="0.2">
      <c r="A34" s="28">
        <v>31</v>
      </c>
      <c r="B34" s="3" t="s">
        <v>38</v>
      </c>
      <c r="C34" s="113">
        <v>159209.46866999997</v>
      </c>
      <c r="D34" s="114">
        <v>160154.63127000004</v>
      </c>
      <c r="E34" s="41">
        <v>158375.43237000002</v>
      </c>
      <c r="F34" s="26">
        <f t="shared" si="3"/>
        <v>-1779.1989000000176</v>
      </c>
      <c r="G34" s="17">
        <f t="shared" si="4"/>
        <v>-834.03629999994882</v>
      </c>
      <c r="H34" s="42">
        <f t="shared" si="5"/>
        <v>-0.52386099078610093</v>
      </c>
      <c r="I34" s="55">
        <f t="shared" si="6"/>
        <v>-2334.0362999999488</v>
      </c>
      <c r="J34" s="56">
        <f t="shared" si="0"/>
        <v>-155.60241999999658</v>
      </c>
      <c r="K34" s="96">
        <v>6000</v>
      </c>
      <c r="L34" s="97">
        <f t="shared" si="1"/>
        <v>1500</v>
      </c>
      <c r="M34" s="98">
        <f t="shared" si="2"/>
        <v>160709.46866999997</v>
      </c>
      <c r="N34" s="97">
        <f t="shared" si="7"/>
        <v>159209.46866999997</v>
      </c>
      <c r="O34" s="72"/>
      <c r="P34" s="68"/>
      <c r="Q34" s="51"/>
      <c r="R34" s="68"/>
    </row>
    <row r="35" spans="1:19" ht="23.25" customHeight="1" thickBot="1" x14ac:dyDescent="0.25">
      <c r="A35" s="29">
        <v>32</v>
      </c>
      <c r="B35" s="20" t="s">
        <v>10</v>
      </c>
      <c r="C35" s="116">
        <v>471423.11982000002</v>
      </c>
      <c r="D35" s="117">
        <v>455735.1912399999</v>
      </c>
      <c r="E35" s="44">
        <v>468916.75208999997</v>
      </c>
      <c r="F35" s="45">
        <f t="shared" si="3"/>
        <v>13181.560850000067</v>
      </c>
      <c r="G35" s="18">
        <f t="shared" si="4"/>
        <v>-2506.3677300000563</v>
      </c>
      <c r="H35" s="46">
        <f t="shared" si="5"/>
        <v>-0.53165990903395743</v>
      </c>
      <c r="I35" s="58">
        <f>E35-M35</f>
        <v>-7006.3677300000563</v>
      </c>
      <c r="J35" s="59">
        <f t="shared" si="0"/>
        <v>-155.69706066666791</v>
      </c>
      <c r="K35" s="96">
        <v>18000</v>
      </c>
      <c r="L35" s="97">
        <f t="shared" si="1"/>
        <v>4500</v>
      </c>
      <c r="M35" s="98">
        <f t="shared" si="2"/>
        <v>475923.11982000002</v>
      </c>
      <c r="N35" s="97">
        <f t="shared" si="7"/>
        <v>471423.11982000002</v>
      </c>
      <c r="O35" s="72"/>
      <c r="P35" s="68"/>
      <c r="Q35" s="51"/>
      <c r="R35" s="68"/>
    </row>
    <row r="36" spans="1:19" s="4" customFormat="1" ht="18" customHeight="1" thickBot="1" x14ac:dyDescent="0.3">
      <c r="A36" s="30"/>
      <c r="B36" s="21" t="s">
        <v>20</v>
      </c>
      <c r="C36" s="47">
        <f>SUM(C4:C35)</f>
        <v>26413606.024959993</v>
      </c>
      <c r="D36" s="23">
        <f>SUM(D4:D35)</f>
        <v>26250816.863850005</v>
      </c>
      <c r="E36" s="47">
        <f>SUM(E4:E35)</f>
        <v>26735132.973719995</v>
      </c>
      <c r="F36" s="22">
        <f t="shared" si="3"/>
        <v>484316.1098699905</v>
      </c>
      <c r="G36" s="22">
        <f t="shared" ref="G36" si="8">E36-C36</f>
        <v>321526.94876000285</v>
      </c>
      <c r="H36" s="32">
        <f t="shared" si="5"/>
        <v>1.2172777486579092</v>
      </c>
      <c r="I36" s="37">
        <f>SUM(I4:I35)</f>
        <v>46526.948759998835</v>
      </c>
      <c r="J36" s="60">
        <f t="shared" si="0"/>
        <v>16.918890458181394</v>
      </c>
      <c r="K36" s="101">
        <f>SUM(K4:K35)</f>
        <v>1100000</v>
      </c>
      <c r="L36" s="101">
        <f t="shared" si="1"/>
        <v>275000</v>
      </c>
      <c r="M36" s="101">
        <f t="shared" si="2"/>
        <v>26688606.024959993</v>
      </c>
      <c r="N36" s="102">
        <f>SUM(N4:N35)</f>
        <v>26413606.024959993</v>
      </c>
      <c r="P36" s="54"/>
      <c r="Q36" s="54"/>
      <c r="S36" s="70"/>
    </row>
    <row r="37" spans="1:19" ht="24.75" customHeight="1" x14ac:dyDescent="0.2">
      <c r="A37" s="31"/>
      <c r="B37" s="10"/>
      <c r="C37" s="11"/>
      <c r="D37" s="11"/>
      <c r="E37" s="11"/>
      <c r="F37" s="12"/>
      <c r="H37" s="61"/>
    </row>
    <row r="38" spans="1:19" ht="15.75" customHeight="1" thickBot="1" x14ac:dyDescent="0.25"/>
    <row r="39" spans="1:19" s="1" customFormat="1" ht="43.5" customHeight="1" thickBot="1" x14ac:dyDescent="0.25">
      <c r="A39" s="7"/>
      <c r="B39" s="127" t="str">
        <f>A1</f>
        <v>BUSINESS CENTRES PERFORMANCE (FY 2021)</v>
      </c>
      <c r="C39" s="128"/>
      <c r="D39" s="128"/>
      <c r="E39" s="128"/>
      <c r="F39" s="128"/>
      <c r="G39" s="128"/>
      <c r="H39" s="128"/>
      <c r="I39" s="128"/>
      <c r="J39" s="129"/>
      <c r="K39" s="38"/>
      <c r="L39" s="38"/>
      <c r="M39" s="38"/>
      <c r="N39" s="38"/>
      <c r="S39" s="69"/>
    </row>
    <row r="40" spans="1:19" s="1" customFormat="1" ht="13.5" customHeight="1" x14ac:dyDescent="0.25">
      <c r="A40" s="6"/>
      <c r="B40" s="2"/>
      <c r="C40" s="135" t="s">
        <v>16</v>
      </c>
      <c r="D40" s="136"/>
      <c r="E40" s="136"/>
      <c r="F40" s="135" t="s">
        <v>17</v>
      </c>
      <c r="G40" s="136"/>
      <c r="H40" s="139"/>
      <c r="I40" s="120" t="s">
        <v>50</v>
      </c>
      <c r="J40" s="121"/>
      <c r="K40" s="38"/>
      <c r="L40" s="38"/>
      <c r="M40" s="38"/>
      <c r="N40" s="38"/>
      <c r="S40" s="69"/>
    </row>
    <row r="41" spans="1:19" s="1" customFormat="1" ht="30.75" customHeight="1" thickBot="1" x14ac:dyDescent="0.3">
      <c r="A41" s="5"/>
      <c r="B41" s="131" t="s">
        <v>19</v>
      </c>
      <c r="C41" s="137"/>
      <c r="D41" s="138"/>
      <c r="E41" s="138"/>
      <c r="F41" s="137"/>
      <c r="G41" s="138"/>
      <c r="H41" s="140"/>
      <c r="I41" s="122"/>
      <c r="J41" s="123"/>
      <c r="K41" s="40" t="str">
        <f>K3</f>
        <v>budget fy2021</v>
      </c>
      <c r="L41" s="39" t="s">
        <v>52</v>
      </c>
      <c r="M41" s="40" t="s">
        <v>53</v>
      </c>
      <c r="N41" s="38"/>
      <c r="S41" s="69"/>
    </row>
    <row r="42" spans="1:19" s="1" customFormat="1" ht="39.75" customHeight="1" thickBot="1" x14ac:dyDescent="0.3">
      <c r="A42" s="5"/>
      <c r="B42" s="132"/>
      <c r="C42" s="34" t="str">
        <f>C3</f>
        <v>DEC 2020     (RM'000)</v>
      </c>
      <c r="D42" s="33" t="str">
        <f>D3</f>
        <v>FEB 2021     (RM'000)</v>
      </c>
      <c r="E42" s="33" t="str">
        <f>E3</f>
        <v>MAR 2021     (RM'000)</v>
      </c>
      <c r="F42" s="16" t="s">
        <v>40</v>
      </c>
      <c r="G42" s="15" t="s">
        <v>39</v>
      </c>
      <c r="H42" s="19" t="s">
        <v>18</v>
      </c>
      <c r="I42" s="35" t="s">
        <v>51</v>
      </c>
      <c r="J42" s="36" t="s">
        <v>18</v>
      </c>
      <c r="K42" s="38"/>
      <c r="L42" s="38"/>
      <c r="M42" s="38"/>
      <c r="N42" s="38"/>
      <c r="S42" s="69"/>
    </row>
    <row r="43" spans="1:19" s="64" customFormat="1" ht="20.25" customHeight="1" x14ac:dyDescent="0.2">
      <c r="A43" s="79"/>
      <c r="B43" s="80" t="s">
        <v>41</v>
      </c>
      <c r="C43" s="81">
        <f>SUM(C4:C10)</f>
        <v>5686148.2970599998</v>
      </c>
      <c r="D43" s="82">
        <f>SUM(D4:D10)</f>
        <v>5629210.7628400009</v>
      </c>
      <c r="E43" s="81">
        <f>SUM(E4:E10)</f>
        <v>5808772.1806900008</v>
      </c>
      <c r="F43" s="83">
        <f>E43-D43</f>
        <v>179561.41784999985</v>
      </c>
      <c r="G43" s="84">
        <f>E43-C43</f>
        <v>122623.88363000099</v>
      </c>
      <c r="H43" s="85">
        <f t="shared" ref="H43:H51" si="9">G43/C43*100</f>
        <v>2.15653685454182</v>
      </c>
      <c r="I43" s="86">
        <f t="shared" ref="I43:I51" si="10">E43-M43</f>
        <v>60123.883630000986</v>
      </c>
      <c r="J43" s="87">
        <f t="shared" ref="J43:J51" si="11">(I43/L43)*100</f>
        <v>96.198213808001583</v>
      </c>
      <c r="K43" s="99">
        <f>SUM(K4:K10)</f>
        <v>250000</v>
      </c>
      <c r="L43" s="99">
        <f>SUM(L4:L10)</f>
        <v>62500</v>
      </c>
      <c r="M43" s="99">
        <f>SUM(M4:M10)</f>
        <v>5748648.2970599998</v>
      </c>
      <c r="N43" s="88"/>
      <c r="S43" s="71"/>
    </row>
    <row r="44" spans="1:19" s="64" customFormat="1" ht="20.25" customHeight="1" x14ac:dyDescent="0.2">
      <c r="A44" s="79"/>
      <c r="B44" s="89" t="s">
        <v>42</v>
      </c>
      <c r="C44" s="90">
        <f>SUM(C11:C14)</f>
        <v>3703209.6569599998</v>
      </c>
      <c r="D44" s="91">
        <f>SUM(D11:D14)</f>
        <v>3728455.6277899998</v>
      </c>
      <c r="E44" s="90">
        <f>SUM(E11:E14)</f>
        <v>3797104.4151200005</v>
      </c>
      <c r="F44" s="92">
        <f t="shared" ref="F44:F51" si="12">E44-D44</f>
        <v>68648.787330000661</v>
      </c>
      <c r="G44" s="93">
        <f t="shared" ref="G44:G51" si="13">E44-C44</f>
        <v>93894.758160000667</v>
      </c>
      <c r="H44" s="94">
        <f t="shared" si="9"/>
        <v>2.5354966868681093</v>
      </c>
      <c r="I44" s="86">
        <f t="shared" si="10"/>
        <v>51394.758160000667</v>
      </c>
      <c r="J44" s="87">
        <f t="shared" si="11"/>
        <v>120.92884272941333</v>
      </c>
      <c r="K44" s="99">
        <f>SUM(K11:K14)</f>
        <v>170000</v>
      </c>
      <c r="L44" s="99">
        <f>SUM(L11:L14)</f>
        <v>42500</v>
      </c>
      <c r="M44" s="99">
        <f>SUM(M11:M14)</f>
        <v>3745709.6569599998</v>
      </c>
      <c r="N44" s="88"/>
      <c r="S44" s="71"/>
    </row>
    <row r="45" spans="1:19" s="64" customFormat="1" ht="20.25" customHeight="1" x14ac:dyDescent="0.2">
      <c r="A45" s="63"/>
      <c r="B45" s="89" t="s">
        <v>26</v>
      </c>
      <c r="C45" s="90">
        <f>SUM(C15:C16)</f>
        <v>1723465.172</v>
      </c>
      <c r="D45" s="91">
        <f>SUM(D15:D16)</f>
        <v>1686394.6374299999</v>
      </c>
      <c r="E45" s="90">
        <f>SUM(E15:E16)</f>
        <v>1807407.4589499997</v>
      </c>
      <c r="F45" s="92">
        <f t="shared" si="12"/>
        <v>121012.82151999976</v>
      </c>
      <c r="G45" s="93">
        <f t="shared" si="13"/>
        <v>83942.28694999963</v>
      </c>
      <c r="H45" s="94">
        <f t="shared" si="9"/>
        <v>4.8705531341018373</v>
      </c>
      <c r="I45" s="86">
        <f t="shared" si="10"/>
        <v>68942.28694999963</v>
      </c>
      <c r="J45" s="87">
        <f t="shared" si="11"/>
        <v>459.61524633333084</v>
      </c>
      <c r="K45" s="99">
        <f>SUM(K15:K16)</f>
        <v>60000</v>
      </c>
      <c r="L45" s="99">
        <f>SUM(L15:L16)</f>
        <v>15000</v>
      </c>
      <c r="M45" s="99">
        <f>SUM(M15:M16)</f>
        <v>1738465.172</v>
      </c>
      <c r="N45" s="88"/>
      <c r="S45" s="71"/>
    </row>
    <row r="46" spans="1:19" s="64" customFormat="1" ht="20.25" customHeight="1" x14ac:dyDescent="0.2">
      <c r="A46" s="63"/>
      <c r="B46" s="89" t="s">
        <v>21</v>
      </c>
      <c r="C46" s="90">
        <f>SUM(C17:C20)</f>
        <v>3137081.2529500001</v>
      </c>
      <c r="D46" s="91">
        <f>SUM(D17:D20)</f>
        <v>3119809.5425599995</v>
      </c>
      <c r="E46" s="90">
        <f>SUM(E17:E20)</f>
        <v>3138288.1732600001</v>
      </c>
      <c r="F46" s="92">
        <f t="shared" si="12"/>
        <v>18478.630700000562</v>
      </c>
      <c r="G46" s="93">
        <f t="shared" si="13"/>
        <v>1206.9203099999577</v>
      </c>
      <c r="H46" s="94">
        <f t="shared" si="9"/>
        <v>3.8472714369926268E-2</v>
      </c>
      <c r="I46" s="86">
        <f t="shared" si="10"/>
        <v>-31293.079690000042</v>
      </c>
      <c r="J46" s="87">
        <f t="shared" si="11"/>
        <v>-96.286399046153988</v>
      </c>
      <c r="K46" s="99">
        <f>SUM(K17:K20)</f>
        <v>129999.99999999999</v>
      </c>
      <c r="L46" s="99">
        <f>SUM(L17:L20)</f>
        <v>32499.999999999996</v>
      </c>
      <c r="M46" s="99">
        <f>SUM(M17:M20)</f>
        <v>3169581.2529500001</v>
      </c>
      <c r="N46" s="88"/>
      <c r="S46" s="71"/>
    </row>
    <row r="47" spans="1:19" s="64" customFormat="1" ht="20.25" customHeight="1" x14ac:dyDescent="0.2">
      <c r="A47" s="63"/>
      <c r="B47" s="89" t="s">
        <v>43</v>
      </c>
      <c r="C47" s="90">
        <f>SUM(C21:C25)</f>
        <v>1791897.9629200003</v>
      </c>
      <c r="D47" s="91">
        <f>SUM(D21:D25)</f>
        <v>1815387.4326600002</v>
      </c>
      <c r="E47" s="90">
        <f>SUM(E21:E25)</f>
        <v>1881479.6629100004</v>
      </c>
      <c r="F47" s="92">
        <f t="shared" si="12"/>
        <v>66092.230250000255</v>
      </c>
      <c r="G47" s="93">
        <f t="shared" si="13"/>
        <v>89581.69999000011</v>
      </c>
      <c r="H47" s="94">
        <f t="shared" si="9"/>
        <v>4.999263453819748</v>
      </c>
      <c r="I47" s="86">
        <f t="shared" si="10"/>
        <v>69581.69999000011</v>
      </c>
      <c r="J47" s="87">
        <f t="shared" si="11"/>
        <v>347.90849995000059</v>
      </c>
      <c r="K47" s="99">
        <f>SUM(K21:K25)</f>
        <v>80000</v>
      </c>
      <c r="L47" s="99">
        <f>SUM(L21:L25)</f>
        <v>20000</v>
      </c>
      <c r="M47" s="99">
        <f>SUM(M21:M25)</f>
        <v>1811897.9629200003</v>
      </c>
      <c r="N47" s="88"/>
      <c r="S47" s="71"/>
    </row>
    <row r="48" spans="1:19" s="64" customFormat="1" ht="20.25" customHeight="1" x14ac:dyDescent="0.2">
      <c r="A48" s="63"/>
      <c r="B48" s="89" t="s">
        <v>22</v>
      </c>
      <c r="C48" s="90">
        <f>SUM(C26:C29)</f>
        <v>2267229.8860399998</v>
      </c>
      <c r="D48" s="91">
        <f>SUM(D26:D29)</f>
        <v>2200607.7785900002</v>
      </c>
      <c r="E48" s="90">
        <f>SUM(E26:E29)</f>
        <v>2162843.1691600005</v>
      </c>
      <c r="F48" s="92">
        <f t="shared" si="12"/>
        <v>-37764.60942999972</v>
      </c>
      <c r="G48" s="93">
        <f t="shared" si="13"/>
        <v>-104386.71687999927</v>
      </c>
      <c r="H48" s="94">
        <f t="shared" si="9"/>
        <v>-4.6041522971595841</v>
      </c>
      <c r="I48" s="86">
        <f t="shared" si="10"/>
        <v>-124386.71687999927</v>
      </c>
      <c r="J48" s="87">
        <f t="shared" si="11"/>
        <v>-621.93358439999633</v>
      </c>
      <c r="K48" s="99">
        <f>SUM(K26:K29)</f>
        <v>80000</v>
      </c>
      <c r="L48" s="99">
        <f>SUM(L26:L29)</f>
        <v>20000</v>
      </c>
      <c r="M48" s="99">
        <f>SUM(M26:M29)</f>
        <v>2287229.8860399998</v>
      </c>
      <c r="N48" s="88"/>
      <c r="S48" s="71"/>
    </row>
    <row r="49" spans="1:19" s="64" customFormat="1" ht="20.25" customHeight="1" x14ac:dyDescent="0.2">
      <c r="A49" s="63"/>
      <c r="B49" s="89" t="s">
        <v>23</v>
      </c>
      <c r="C49" s="90">
        <f>SUM(C30:C32)</f>
        <v>6522423.2849899996</v>
      </c>
      <c r="D49" s="91">
        <f>SUM(D30:D32)</f>
        <v>6534852.8028499996</v>
      </c>
      <c r="E49" s="90">
        <f>SUM(E30:E32)</f>
        <v>6571209.700679997</v>
      </c>
      <c r="F49" s="92">
        <f t="shared" si="12"/>
        <v>36356.897829997353</v>
      </c>
      <c r="G49" s="93">
        <f t="shared" si="13"/>
        <v>48786.415689997375</v>
      </c>
      <c r="H49" s="94">
        <f t="shared" si="9"/>
        <v>0.74797990805455938</v>
      </c>
      <c r="I49" s="86">
        <f t="shared" si="10"/>
        <v>-18713.584310002625</v>
      </c>
      <c r="J49" s="87">
        <f t="shared" si="11"/>
        <v>-27.723828607411292</v>
      </c>
      <c r="K49" s="99">
        <f>SUM(K30:K32)</f>
        <v>270000</v>
      </c>
      <c r="L49" s="99">
        <f>SUM(L30:L32)</f>
        <v>67500</v>
      </c>
      <c r="M49" s="99">
        <f>SUM(M30:M32)</f>
        <v>6589923.2849899996</v>
      </c>
      <c r="N49" s="88"/>
      <c r="S49" s="71"/>
    </row>
    <row r="50" spans="1:19" s="64" customFormat="1" ht="20.25" customHeight="1" thickBot="1" x14ac:dyDescent="0.25">
      <c r="A50" s="63"/>
      <c r="B50" s="89" t="s">
        <v>24</v>
      </c>
      <c r="C50" s="90">
        <f>SUM(C33:C35)</f>
        <v>1582150.5120399999</v>
      </c>
      <c r="D50" s="91">
        <f>SUM(D33:D35)</f>
        <v>1536098.2791299999</v>
      </c>
      <c r="E50" s="90">
        <f>SUM(E33:E35)</f>
        <v>1568028.2129500001</v>
      </c>
      <c r="F50" s="92">
        <f t="shared" si="12"/>
        <v>31929.933820000151</v>
      </c>
      <c r="G50" s="93">
        <f t="shared" si="13"/>
        <v>-14122.299089999869</v>
      </c>
      <c r="H50" s="94">
        <f t="shared" si="9"/>
        <v>-0.89260149287508672</v>
      </c>
      <c r="I50" s="86">
        <f t="shared" si="10"/>
        <v>-29122.299089999869</v>
      </c>
      <c r="J50" s="95">
        <f t="shared" si="11"/>
        <v>-194.14866059999915</v>
      </c>
      <c r="K50" s="99">
        <f>SUM(K33:K35)</f>
        <v>60000</v>
      </c>
      <c r="L50" s="99">
        <f>SUM(L33:L35)</f>
        <v>15000</v>
      </c>
      <c r="M50" s="99">
        <f>SUM(M33:M35)</f>
        <v>1597150.5120399999</v>
      </c>
      <c r="N50" s="88"/>
      <c r="S50" s="71"/>
    </row>
    <row r="51" spans="1:19" s="64" customFormat="1" ht="34.5" customHeight="1" thickBot="1" x14ac:dyDescent="0.25">
      <c r="A51" s="63"/>
      <c r="B51" s="103" t="s">
        <v>25</v>
      </c>
      <c r="C51" s="104">
        <f>SUM(C43:C50)</f>
        <v>26413606.02496</v>
      </c>
      <c r="D51" s="105">
        <f>SUM(D43:D50)</f>
        <v>26250816.863850001</v>
      </c>
      <c r="E51" s="104">
        <f>SUM(E43:E50)</f>
        <v>26735132.973719999</v>
      </c>
      <c r="F51" s="106">
        <f t="shared" si="12"/>
        <v>484316.10986999795</v>
      </c>
      <c r="G51" s="107">
        <f t="shared" si="13"/>
        <v>321526.94875999913</v>
      </c>
      <c r="H51" s="108">
        <f t="shared" si="9"/>
        <v>1.2172777486578947</v>
      </c>
      <c r="I51" s="109">
        <f t="shared" si="10"/>
        <v>46526.948759999126</v>
      </c>
      <c r="J51" s="110">
        <f t="shared" si="11"/>
        <v>16.918890458181501</v>
      </c>
      <c r="K51" s="100">
        <f>SUM(K43:K50)</f>
        <v>1100000</v>
      </c>
      <c r="L51" s="100">
        <f>SUM(L43:L50)</f>
        <v>275000</v>
      </c>
      <c r="M51" s="100">
        <f>SUM(M43:M50)</f>
        <v>26688606.02496</v>
      </c>
      <c r="N51" s="53"/>
      <c r="S51" s="71"/>
    </row>
    <row r="52" spans="1:19" s="64" customFormat="1" ht="15.75" x14ac:dyDescent="0.2">
      <c r="A52" s="65"/>
      <c r="B52" s="8"/>
      <c r="C52" s="9"/>
      <c r="D52" s="9"/>
      <c r="E52" s="66"/>
      <c r="F52" s="66"/>
      <c r="I52" s="53"/>
      <c r="J52" s="53"/>
      <c r="K52" s="53"/>
      <c r="L52" s="53"/>
      <c r="M52" s="53"/>
      <c r="N52" s="53"/>
      <c r="S52" s="71"/>
    </row>
    <row r="57" spans="1:19" x14ac:dyDescent="0.2">
      <c r="B57" s="13"/>
      <c r="C57" s="14"/>
    </row>
    <row r="58" spans="1:19" x14ac:dyDescent="0.2">
      <c r="B58" s="13"/>
      <c r="C58" s="14"/>
    </row>
    <row r="59" spans="1:19" x14ac:dyDescent="0.2">
      <c r="B59" s="13"/>
      <c r="C59" s="14"/>
    </row>
    <row r="60" spans="1:19" x14ac:dyDescent="0.2">
      <c r="B60" s="13"/>
      <c r="C60" s="67"/>
    </row>
    <row r="61" spans="1:19" x14ac:dyDescent="0.2">
      <c r="B61" s="13"/>
      <c r="C61" s="13"/>
    </row>
  </sheetData>
  <mergeCells count="11">
    <mergeCell ref="I2:J2"/>
    <mergeCell ref="I40:J41"/>
    <mergeCell ref="A1:J1"/>
    <mergeCell ref="B39:J39"/>
    <mergeCell ref="F2:H2"/>
    <mergeCell ref="B41:B42"/>
    <mergeCell ref="B2:B3"/>
    <mergeCell ref="C2:E2"/>
    <mergeCell ref="C40:E41"/>
    <mergeCell ref="F40:H41"/>
    <mergeCell ref="A2:A3"/>
  </mergeCells>
  <phoneticPr fontId="2" type="noConversion"/>
  <pageMargins left="0.26" right="0.25" top="0.62" bottom="0.66" header="0.5" footer="0.5"/>
  <pageSetup paperSize="8" scale="80" orientation="portrait" r:id="rId1"/>
  <headerFooter alignWithMargins="0">
    <oddFooter>&amp;CPrepared by NURBAINY SUSENDRA BINTI MOHD ANUAR&amp;RPage &amp;P</oddFooter>
  </headerFooter>
  <rowBreaks count="1" manualBreakCount="1">
    <brk id="36" max="17" man="1"/>
  </rowBreaks>
  <ignoredErrors>
    <ignoredError sqref="E43:E50 C43:C50 D43:D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L&amp;A  </vt:lpstr>
      <vt:lpstr>'L&amp;A  '!Print_Area</vt:lpstr>
    </vt:vector>
  </TitlesOfParts>
  <Company>Mbb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Maybank</dc:creator>
  <cp:lastModifiedBy>Nurbainy Susendra Binti Mohd Anuar</cp:lastModifiedBy>
  <cp:lastPrinted>2014-03-05T07:43:57Z</cp:lastPrinted>
  <dcterms:created xsi:type="dcterms:W3CDTF">2008-08-12T02:06:00Z</dcterms:created>
  <dcterms:modified xsi:type="dcterms:W3CDTF">2021-04-02T08:56:18Z</dcterms:modified>
</cp:coreProperties>
</file>