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 IS\Desktop\"/>
    </mc:Choice>
  </mc:AlternateContent>
  <xr:revisionPtr revIDLastSave="0" documentId="13_ncr:1_{C6481D14-8E0C-4A7A-80C5-FC70C9EB8D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 + Shop team - DEC 2023" sheetId="15" r:id="rId1"/>
  </sheets>
  <definedNames>
    <definedName name="_xlnm.Print_Area" localSheetId="0">'DE + Shop team - DEC 2023'!$A$1:$O$45</definedName>
  </definedNames>
  <calcPr calcId="181029" calcMode="autoNoTable"/>
</workbook>
</file>

<file path=xl/calcChain.xml><?xml version="1.0" encoding="utf-8"?>
<calcChain xmlns="http://schemas.openxmlformats.org/spreadsheetml/2006/main">
  <c r="J45" i="15" l="1"/>
  <c r="L45" i="15"/>
  <c r="J44" i="15"/>
  <c r="M43" i="15"/>
  <c r="M42" i="15"/>
  <c r="M41" i="15"/>
  <c r="M40" i="15"/>
  <c r="M39" i="15"/>
  <c r="M38" i="15"/>
  <c r="M37" i="15"/>
  <c r="M36" i="15"/>
  <c r="M35" i="15"/>
  <c r="M34" i="15"/>
  <c r="M33" i="15"/>
  <c r="G45" i="15"/>
  <c r="H45" i="15"/>
  <c r="I45" i="15"/>
  <c r="J32" i="15"/>
  <c r="M32" i="15" s="1"/>
  <c r="J31" i="15"/>
  <c r="M31" i="15" s="1"/>
  <c r="J30" i="15"/>
  <c r="M30" i="15" s="1"/>
  <c r="J29" i="15"/>
  <c r="M29" i="15" s="1"/>
  <c r="J28" i="15"/>
  <c r="M28" i="15" s="1"/>
  <c r="J27" i="15"/>
  <c r="M27" i="15" s="1"/>
  <c r="J26" i="15"/>
  <c r="M26" i="15" s="1"/>
  <c r="J25" i="15"/>
  <c r="M25" i="15" s="1"/>
  <c r="J24" i="15"/>
  <c r="M24" i="15" s="1"/>
  <c r="J23" i="15"/>
  <c r="M23" i="15" s="1"/>
  <c r="J22" i="15"/>
  <c r="M22" i="15" s="1"/>
  <c r="J21" i="15"/>
  <c r="M21" i="15" s="1"/>
  <c r="J20" i="15"/>
  <c r="M20" i="15" s="1"/>
  <c r="J19" i="15"/>
  <c r="M19" i="15" s="1"/>
  <c r="J18" i="15"/>
  <c r="M18" i="15" s="1"/>
  <c r="J17" i="15"/>
  <c r="M17" i="15" s="1"/>
  <c r="J16" i="15"/>
  <c r="M16" i="15" s="1"/>
  <c r="J15" i="15"/>
  <c r="M15" i="15" s="1"/>
  <c r="J14" i="15"/>
  <c r="M14" i="15" s="1"/>
  <c r="J13" i="15"/>
  <c r="M13" i="15" s="1"/>
  <c r="J12" i="15"/>
  <c r="M12" i="15" s="1"/>
  <c r="J11" i="15"/>
  <c r="M11" i="15" s="1"/>
  <c r="J10" i="15"/>
  <c r="M10" i="15" s="1"/>
  <c r="J9" i="15"/>
  <c r="M9" i="15" s="1"/>
  <c r="J8" i="15"/>
  <c r="M8" i="15" s="1"/>
  <c r="J7" i="15"/>
  <c r="M7" i="15" s="1"/>
  <c r="J6" i="15"/>
  <c r="M6" i="15" s="1"/>
  <c r="J5" i="15"/>
  <c r="M5" i="15" s="1"/>
  <c r="J4" i="15"/>
  <c r="M4" i="15" s="1"/>
  <c r="J3" i="15"/>
  <c r="M3" i="15" s="1"/>
  <c r="N9" i="15" l="1"/>
  <c r="N28" i="15"/>
  <c r="N6" i="15"/>
  <c r="N10" i="15"/>
  <c r="N14" i="15"/>
  <c r="N18" i="15"/>
  <c r="N24" i="15"/>
  <c r="N29" i="15"/>
  <c r="N13" i="15"/>
  <c r="N31" i="15"/>
  <c r="N3" i="15"/>
  <c r="N7" i="15"/>
  <c r="N11" i="15"/>
  <c r="N15" i="15"/>
  <c r="N20" i="15"/>
  <c r="N25" i="15"/>
  <c r="N30" i="15"/>
  <c r="M44" i="15"/>
  <c r="N5" i="15"/>
  <c r="N17" i="15"/>
  <c r="N22" i="15"/>
  <c r="N4" i="15"/>
  <c r="N8" i="15"/>
  <c r="N12" i="15"/>
  <c r="N16" i="15"/>
  <c r="N21" i="15"/>
  <c r="N26" i="15"/>
  <c r="N32" i="15"/>
  <c r="N44" i="15"/>
  <c r="N19" i="15"/>
  <c r="N23" i="15"/>
  <c r="N27" i="15"/>
  <c r="K45" i="15" l="1"/>
  <c r="M45" i="15" l="1"/>
</calcChain>
</file>

<file path=xl/sharedStrings.xml><?xml version="1.0" encoding="utf-8"?>
<sst xmlns="http://schemas.openxmlformats.org/spreadsheetml/2006/main" count="225" uniqueCount="130">
  <si>
    <t>City</t>
  </si>
  <si>
    <t>Location</t>
  </si>
  <si>
    <t>All Days</t>
  </si>
  <si>
    <t>Sat-Thu</t>
  </si>
  <si>
    <t>Sat - Thu</t>
  </si>
  <si>
    <t>Kirkuk</t>
  </si>
  <si>
    <t>Baghdad</t>
  </si>
  <si>
    <t>Shorija POS</t>
  </si>
  <si>
    <t xml:space="preserve">Al a'zamiah POS </t>
  </si>
  <si>
    <t>Muthana</t>
  </si>
  <si>
    <t>Babil</t>
  </si>
  <si>
    <t xml:space="preserve">Erbil </t>
  </si>
  <si>
    <t>Sulaymaniah</t>
  </si>
  <si>
    <t>Duhok</t>
  </si>
  <si>
    <t xml:space="preserve">40M darin building </t>
  </si>
  <si>
    <t xml:space="preserve">Gulan Mall RIGT Shop, next to arbela store </t>
  </si>
  <si>
    <t>Family mall (POS) , next to carrefour</t>
  </si>
  <si>
    <t>Mawlawi Street POS, near hotel palace</t>
  </si>
  <si>
    <t xml:space="preserve">RIGT shop, 11 Ayloul Street in front of Meer Hotel </t>
  </si>
  <si>
    <t>Family Mall (Kiosk), 1stF</t>
  </si>
  <si>
    <t xml:space="preserve">Daily average </t>
  </si>
  <si>
    <t>%</t>
  </si>
  <si>
    <t>Note</t>
  </si>
  <si>
    <t>NSL_NOOR.ABDULWAHID</t>
  </si>
  <si>
    <t>NSL_SIYAR.BURHAN</t>
  </si>
  <si>
    <t>NSL_OMER.MUHAMMAD</t>
  </si>
  <si>
    <t>NSL_POLLA.QASSIM</t>
  </si>
  <si>
    <t>NSL_DEDAR.RAMADHAN</t>
  </si>
  <si>
    <t>NSL_SHVAN.OMER</t>
  </si>
  <si>
    <t>NSL_SIVAN.MALAYOUSIF</t>
  </si>
  <si>
    <t>NSL_CHRPA.SARBAST</t>
  </si>
  <si>
    <t>NSL_GORAN.MUHAMAD</t>
  </si>
  <si>
    <t>NSL_SAIF.HUSSEIN</t>
  </si>
  <si>
    <t>NSL_MASOUD.FAREEQ</t>
  </si>
  <si>
    <t>NSL_DALAL.OMER</t>
  </si>
  <si>
    <t>NSL_GORAN.MOHAMMED</t>
  </si>
  <si>
    <t>NSL_AHMED.JIHAD</t>
  </si>
  <si>
    <t>Team users</t>
  </si>
  <si>
    <t>#</t>
  </si>
  <si>
    <t>Employee of the month 2nd</t>
  </si>
  <si>
    <t>Employee of the month 3rd</t>
  </si>
  <si>
    <t xml:space="preserve">HQ Jouhayna </t>
  </si>
  <si>
    <t>NSL_AVAN.AHMED</t>
  </si>
  <si>
    <t>NSL_HAWRIN.YAHYA</t>
  </si>
  <si>
    <t>NSL_HOGR.YOSIFR</t>
  </si>
  <si>
    <t>NSL_BRWA.OTHMAN</t>
  </si>
  <si>
    <t>NSL_RAWAZ.ARAR</t>
  </si>
  <si>
    <t>NSL_ZAKARYA.NAZMI</t>
  </si>
  <si>
    <t>NSL_SAAD.SLEMAN</t>
  </si>
  <si>
    <t>NSL_NERGIZ.HASSAN</t>
  </si>
  <si>
    <t>NSL_MOSTAFA.BAKR</t>
  </si>
  <si>
    <t>Employee</t>
  </si>
  <si>
    <t>Noor Abdulwahid Abdullah</t>
  </si>
  <si>
    <t xml:space="preserve">Siyar Burhan Hassan </t>
  </si>
  <si>
    <t xml:space="preserve">Omer Mohammad Khdir </t>
  </si>
  <si>
    <t xml:space="preserve">Pola Qasim Abdulrahman </t>
  </si>
  <si>
    <t xml:space="preserve">Dedar Ramadhan Hassan </t>
  </si>
  <si>
    <t xml:space="preserve">Sivan Malayousif Zado </t>
  </si>
  <si>
    <t xml:space="preserve">Qamar Nasih Saber </t>
  </si>
  <si>
    <t xml:space="preserve">Jawhar Aziz Rsool </t>
  </si>
  <si>
    <t xml:space="preserve">Mohammad Sherwan Hadi </t>
  </si>
  <si>
    <t xml:space="preserve">Chrpa Sarbast Hussein </t>
  </si>
  <si>
    <t xml:space="preserve">Brwa Othman </t>
  </si>
  <si>
    <t xml:space="preserve">Rawaz Araz </t>
  </si>
  <si>
    <t>Shvan Omer Mohammed</t>
  </si>
  <si>
    <t>Goran Muhamad Esmael</t>
  </si>
  <si>
    <t>Dalal Omar Sulaiman</t>
  </si>
  <si>
    <t>Masoud Fareeq Mohammed</t>
  </si>
  <si>
    <t>Ahmed Jihad Rashid</t>
  </si>
  <si>
    <t>Goran Mohammed Abdul</t>
  </si>
  <si>
    <t xml:space="preserve">Saif Hussein Obaid </t>
  </si>
  <si>
    <t>Al A'zamiah POS</t>
  </si>
  <si>
    <t>Hasan Mohammed Ali</t>
  </si>
  <si>
    <t>Hudhayfah Hatem Abd</t>
  </si>
  <si>
    <t xml:space="preserve">Al Harthiah </t>
  </si>
  <si>
    <t xml:space="preserve">Teeba Ali Nasr </t>
  </si>
  <si>
    <t xml:space="preserve">Zainab Alhawra Jaafar </t>
  </si>
  <si>
    <t xml:space="preserve">Qadisiya </t>
  </si>
  <si>
    <t xml:space="preserve">Fatima Adnan Jawad </t>
  </si>
  <si>
    <t>Ali Haider Mohammad</t>
  </si>
  <si>
    <t>Fatima Jawad Kadhim</t>
  </si>
  <si>
    <t>Karbala</t>
  </si>
  <si>
    <t xml:space="preserve">Worood Qasim Mohammed </t>
  </si>
  <si>
    <t xml:space="preserve">Sama Bassam Abdulmutalib </t>
  </si>
  <si>
    <t xml:space="preserve">Najaf </t>
  </si>
  <si>
    <t>Mohammad Hussein Sharif</t>
  </si>
  <si>
    <t xml:space="preserve">Mustafa Yahya Muhammad </t>
  </si>
  <si>
    <t>AVAN AHMED</t>
  </si>
  <si>
    <t>HAWRIN YAHYA</t>
  </si>
  <si>
    <t xml:space="preserve">HOGR YOSIFR </t>
  </si>
  <si>
    <t>MARWA LUQMAN</t>
  </si>
  <si>
    <t>MARWAN MAHDAR</t>
  </si>
  <si>
    <t xml:space="preserve">MOSTAFA BAKR </t>
  </si>
  <si>
    <t>NERGIZ HASSAN</t>
  </si>
  <si>
    <t>SAAD SLEMAN</t>
  </si>
  <si>
    <t>ZAKARYA NAZMI</t>
  </si>
  <si>
    <t>NIRUZH ALI</t>
  </si>
  <si>
    <t>NSL_JAWHAR.AZIZ</t>
  </si>
  <si>
    <t>NSL_MARWA.LUQMAN</t>
  </si>
  <si>
    <t>NSL_MARWAN.MAHDAR</t>
  </si>
  <si>
    <t>NSL_MOHAMMED.LUQ</t>
  </si>
  <si>
    <t>NSL_MOHAMMED.SHER</t>
  </si>
  <si>
    <t>NSL_NIRUZH.ALI</t>
  </si>
  <si>
    <t>NSL_QAMAR.NASIH</t>
  </si>
  <si>
    <t xml:space="preserve">Mohammad Luqman </t>
  </si>
  <si>
    <t>Kirkuk Road Shop</t>
  </si>
  <si>
    <t xml:space="preserve">Remote </t>
  </si>
  <si>
    <t xml:space="preserve">MNW Shop </t>
  </si>
  <si>
    <t xml:space="preserve">Accepted contracts </t>
  </si>
  <si>
    <t>NSL_Ali.Haider</t>
  </si>
  <si>
    <t>NSL_Fatima.Adnan</t>
  </si>
  <si>
    <t>NSL_Fatima.Jawad</t>
  </si>
  <si>
    <t>Muthanaa</t>
  </si>
  <si>
    <t xml:space="preserve">Qadisiya POS </t>
  </si>
  <si>
    <t>Babil POS</t>
  </si>
  <si>
    <t xml:space="preserve">Karbala POS </t>
  </si>
  <si>
    <t xml:space="preserve">Muthana POS </t>
  </si>
  <si>
    <t xml:space="preserve">Najaf POS </t>
  </si>
  <si>
    <t xml:space="preserve">Rejected Contracts </t>
  </si>
  <si>
    <t xml:space="preserve">Total </t>
  </si>
  <si>
    <t>MAR_POLLA.QASSIM</t>
  </si>
  <si>
    <t xml:space="preserve">1 Employee of the month </t>
  </si>
  <si>
    <t xml:space="preserve">2 Employee of the month </t>
  </si>
  <si>
    <t xml:space="preserve">3 Employee of the month </t>
  </si>
  <si>
    <t>GT</t>
  </si>
  <si>
    <t>Monthly Data Entry Tracking Report | Closing DEC  2023</t>
  </si>
  <si>
    <t>Daily Target</t>
  </si>
  <si>
    <t>WD</t>
  </si>
  <si>
    <t>T. ABSANCE</t>
  </si>
  <si>
    <t xml:space="preserve">Rank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</si>
</sst>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sz val="1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20"/>
      <name val="Cambria"/>
      <family val="1"/>
      <scheme val="major"/>
    </font>
    <font>
      <b/>
      <sz val="10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400A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0" fontId="1" fillId="3" borderId="2">
      <alignment horizontal="center"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5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1" xfId="5" applyNumberFormat="1" applyFont="1" applyFill="1" applyBorder="1" applyAlignment="1">
      <alignment horizontal="left" vertical="center"/>
    </xf>
    <xf numFmtId="164" fontId="5" fillId="0" borderId="1" xfId="5" applyNumberFormat="1" applyFont="1" applyFill="1" applyBorder="1" applyAlignment="1">
      <alignment horizontal="left" vertical="center" wrapText="1"/>
    </xf>
    <xf numFmtId="9" fontId="6" fillId="0" borderId="1" xfId="6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5" fillId="0" borderId="3" xfId="5" applyNumberFormat="1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164" fontId="5" fillId="2" borderId="1" xfId="5" applyNumberFormat="1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4" fontId="5" fillId="0" borderId="2" xfId="5" applyNumberFormat="1" applyFont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164" fontId="6" fillId="5" borderId="1" xfId="5" applyNumberFormat="1" applyFont="1" applyFill="1" applyBorder="1" applyAlignment="1">
      <alignment horizontal="left" vertical="center"/>
    </xf>
    <xf numFmtId="164" fontId="5" fillId="5" borderId="1" xfId="5" applyNumberFormat="1" applyFont="1" applyFill="1" applyBorder="1" applyAlignment="1">
      <alignment horizontal="left" vertical="center" wrapText="1"/>
    </xf>
    <xf numFmtId="9" fontId="6" fillId="5" borderId="1" xfId="6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64" fontId="10" fillId="6" borderId="4" xfId="0" applyNumberFormat="1" applyFont="1" applyFill="1" applyBorder="1" applyAlignment="1">
      <alignment horizontal="left" vertical="center"/>
    </xf>
    <xf numFmtId="164" fontId="10" fillId="6" borderId="4" xfId="5" applyNumberFormat="1" applyFont="1" applyFill="1" applyBorder="1" applyAlignment="1">
      <alignment horizontal="left" vertical="center"/>
    </xf>
    <xf numFmtId="164" fontId="10" fillId="6" borderId="4" xfId="5" applyNumberFormat="1" applyFont="1" applyFill="1" applyBorder="1" applyAlignment="1">
      <alignment horizontal="center" vertical="center" wrapText="1"/>
    </xf>
    <xf numFmtId="164" fontId="10" fillId="6" borderId="4" xfId="5" applyNumberFormat="1" applyFont="1" applyFill="1" applyBorder="1" applyAlignment="1">
      <alignment horizontal="center" vertical="center"/>
    </xf>
    <xf numFmtId="9" fontId="10" fillId="6" borderId="4" xfId="6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vertical="center"/>
    </xf>
    <xf numFmtId="0" fontId="6" fillId="6" borderId="2" xfId="0" applyFont="1" applyFill="1" applyBorder="1" applyAlignment="1">
      <alignment horizontal="left" vertical="center"/>
    </xf>
  </cellXfs>
  <cellStyles count="7">
    <cellStyle name="Comma" xfId="5" builtinId="3"/>
    <cellStyle name="Hyperlink 2" xfId="2" xr:uid="{00000000-0005-0000-0000-000000000000}"/>
    <cellStyle name="Normal" xfId="0" builtinId="0"/>
    <cellStyle name="Normal 2" xfId="4" xr:uid="{00000000-0005-0000-0000-000002000000}"/>
    <cellStyle name="Normal 2 2 2 2" xfId="3" xr:uid="{00000000-0005-0000-0000-000003000000}"/>
    <cellStyle name="Percent" xfId="6" builtinId="5"/>
    <cellStyle name="Style 1" xfId="1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35DA-8543-4C60-A792-473A16FEB5B7}">
  <sheetPr>
    <pageSetUpPr fitToPage="1"/>
  </sheetPr>
  <dimension ref="A1:O49"/>
  <sheetViews>
    <sheetView showGridLines="0" tabSelected="1" view="pageBreakPreview" zoomScale="85" zoomScaleNormal="100" zoomScaleSheetLayoutView="85" workbookViewId="0">
      <selection activeCell="L4" sqref="L4"/>
    </sheetView>
  </sheetViews>
  <sheetFormatPr defaultColWidth="8.88671875" defaultRowHeight="13.2" x14ac:dyDescent="0.25"/>
  <cols>
    <col min="1" max="1" width="5.5546875" style="4" customWidth="1"/>
    <col min="2" max="2" width="22.33203125" style="2" customWidth="1"/>
    <col min="3" max="3" width="21.6640625" style="11" customWidth="1"/>
    <col min="4" max="4" width="11.44140625" style="11" customWidth="1"/>
    <col min="5" max="5" width="40.109375" style="14" customWidth="1"/>
    <col min="6" max="6" width="8.5546875" style="5" customWidth="1"/>
    <col min="7" max="7" width="20.21875" style="14" customWidth="1"/>
    <col min="8" max="8" width="18.88671875" style="14" customWidth="1"/>
    <col min="9" max="9" width="9.77734375" style="14" customWidth="1"/>
    <col min="10" max="10" width="14" style="14" customWidth="1"/>
    <col min="11" max="11" width="13.109375" style="5" customWidth="1"/>
    <col min="12" max="12" width="10.6640625" style="5" customWidth="1"/>
    <col min="13" max="13" width="8.77734375" style="5" customWidth="1"/>
    <col min="14" max="14" width="9.5546875" style="5" customWidth="1"/>
    <col min="15" max="15" width="23.5546875" style="14" customWidth="1"/>
    <col min="16" max="16" width="3.77734375" style="5" customWidth="1"/>
    <col min="17" max="16384" width="8.88671875" style="5"/>
  </cols>
  <sheetData>
    <row r="1" spans="1:15" ht="25.2" customHeight="1" x14ac:dyDescent="0.3">
      <c r="A1" s="36" t="s">
        <v>125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</row>
    <row r="2" spans="1:15" s="22" customFormat="1" ht="25.2" customHeight="1" x14ac:dyDescent="0.3">
      <c r="A2" s="21" t="s">
        <v>38</v>
      </c>
      <c r="B2" s="21" t="s">
        <v>51</v>
      </c>
      <c r="C2" s="21" t="s">
        <v>37</v>
      </c>
      <c r="D2" s="21" t="s">
        <v>0</v>
      </c>
      <c r="E2" s="21" t="s">
        <v>1</v>
      </c>
      <c r="F2" s="21" t="s">
        <v>127</v>
      </c>
      <c r="G2" s="21" t="s">
        <v>118</v>
      </c>
      <c r="H2" s="21" t="s">
        <v>108</v>
      </c>
      <c r="I2" s="21" t="s">
        <v>119</v>
      </c>
      <c r="J2" s="21" t="s">
        <v>20</v>
      </c>
      <c r="K2" s="21" t="s">
        <v>126</v>
      </c>
      <c r="L2" s="21" t="s">
        <v>128</v>
      </c>
      <c r="M2" s="21" t="s">
        <v>21</v>
      </c>
      <c r="N2" s="21" t="s">
        <v>129</v>
      </c>
      <c r="O2" s="21" t="s">
        <v>22</v>
      </c>
    </row>
    <row r="3" spans="1:15" ht="13.95" customHeight="1" x14ac:dyDescent="0.25">
      <c r="A3" s="21">
        <v>1</v>
      </c>
      <c r="B3" s="2" t="s">
        <v>68</v>
      </c>
      <c r="C3" s="2" t="s">
        <v>36</v>
      </c>
      <c r="D3" s="3" t="s">
        <v>5</v>
      </c>
      <c r="E3" s="17" t="s">
        <v>7</v>
      </c>
      <c r="F3" s="1" t="s">
        <v>4</v>
      </c>
      <c r="G3" s="6">
        <v>11</v>
      </c>
      <c r="H3" s="6">
        <v>337</v>
      </c>
      <c r="I3" s="6">
        <v>348</v>
      </c>
      <c r="J3" s="6">
        <f>I3/26</f>
        <v>13.384615384615385</v>
      </c>
      <c r="K3" s="7">
        <v>80</v>
      </c>
      <c r="L3" s="7">
        <v>4</v>
      </c>
      <c r="M3" s="8">
        <f>J3/K3</f>
        <v>0.16730769230769232</v>
      </c>
      <c r="N3" s="6">
        <f>_xlfn.RANK.AVG(J3,$J$4:$J$44)</f>
        <v>17</v>
      </c>
      <c r="O3" s="9"/>
    </row>
    <row r="4" spans="1:15" s="31" customFormat="1" ht="13.95" customHeight="1" x14ac:dyDescent="0.3">
      <c r="A4" s="21">
        <v>2</v>
      </c>
      <c r="B4" s="24" t="s">
        <v>87</v>
      </c>
      <c r="C4" s="24" t="s">
        <v>42</v>
      </c>
      <c r="D4" s="24" t="s">
        <v>11</v>
      </c>
      <c r="E4" s="25" t="s">
        <v>41</v>
      </c>
      <c r="F4" s="26" t="s">
        <v>4</v>
      </c>
      <c r="G4" s="27">
        <v>83</v>
      </c>
      <c r="H4" s="27">
        <v>3763</v>
      </c>
      <c r="I4" s="27">
        <v>3846</v>
      </c>
      <c r="J4" s="27">
        <f t="shared" ref="J4:J32" si="0">I4/26</f>
        <v>147.92307692307693</v>
      </c>
      <c r="K4" s="28">
        <v>150</v>
      </c>
      <c r="L4" s="28">
        <v>4</v>
      </c>
      <c r="M4" s="29">
        <f t="shared" ref="M4:M44" si="1">J4/K4</f>
        <v>0.98615384615384627</v>
      </c>
      <c r="N4" s="27">
        <f t="shared" ref="N4:N44" si="2">_xlfn.RANK.AVG(J4,$J$4:$J$44)</f>
        <v>9</v>
      </c>
      <c r="O4" s="30"/>
    </row>
    <row r="5" spans="1:15" ht="13.95" customHeight="1" x14ac:dyDescent="0.3">
      <c r="A5" s="21">
        <v>3</v>
      </c>
      <c r="B5" s="2" t="s">
        <v>62</v>
      </c>
      <c r="C5" s="2" t="s">
        <v>45</v>
      </c>
      <c r="D5" s="2" t="s">
        <v>12</v>
      </c>
      <c r="E5" s="17" t="s">
        <v>16</v>
      </c>
      <c r="F5" s="1" t="s">
        <v>2</v>
      </c>
      <c r="G5" s="6">
        <v>9</v>
      </c>
      <c r="H5" s="6">
        <v>83</v>
      </c>
      <c r="I5" s="6">
        <v>92</v>
      </c>
      <c r="J5" s="6">
        <f t="shared" si="0"/>
        <v>3.5384615384615383</v>
      </c>
      <c r="K5" s="7">
        <v>20</v>
      </c>
      <c r="L5" s="7">
        <v>4</v>
      </c>
      <c r="M5" s="8">
        <f t="shared" si="1"/>
        <v>0.17692307692307691</v>
      </c>
      <c r="N5" s="6">
        <f t="shared" si="2"/>
        <v>23</v>
      </c>
      <c r="O5" s="10"/>
    </row>
    <row r="6" spans="1:15" ht="13.95" customHeight="1" x14ac:dyDescent="0.3">
      <c r="A6" s="21">
        <v>4</v>
      </c>
      <c r="B6" s="2" t="s">
        <v>61</v>
      </c>
      <c r="C6" s="2" t="s">
        <v>30</v>
      </c>
      <c r="D6" s="2" t="s">
        <v>12</v>
      </c>
      <c r="E6" s="17" t="s">
        <v>16</v>
      </c>
      <c r="F6" s="1" t="s">
        <v>2</v>
      </c>
      <c r="G6" s="6">
        <v>21</v>
      </c>
      <c r="H6" s="6">
        <v>89</v>
      </c>
      <c r="I6" s="6">
        <v>110</v>
      </c>
      <c r="J6" s="6">
        <f t="shared" si="0"/>
        <v>4.2307692307692308</v>
      </c>
      <c r="K6" s="7">
        <v>20</v>
      </c>
      <c r="L6" s="7">
        <v>4</v>
      </c>
      <c r="M6" s="8">
        <f t="shared" si="1"/>
        <v>0.21153846153846154</v>
      </c>
      <c r="N6" s="6">
        <f t="shared" si="2"/>
        <v>22</v>
      </c>
      <c r="O6" s="10"/>
    </row>
    <row r="7" spans="1:15" ht="13.95" customHeight="1" x14ac:dyDescent="0.3">
      <c r="A7" s="21">
        <v>5</v>
      </c>
      <c r="B7" s="2" t="s">
        <v>66</v>
      </c>
      <c r="C7" s="2" t="s">
        <v>34</v>
      </c>
      <c r="D7" s="2" t="s">
        <v>13</v>
      </c>
      <c r="E7" s="17" t="s">
        <v>18</v>
      </c>
      <c r="F7" s="1" t="s">
        <v>4</v>
      </c>
      <c r="G7" s="6">
        <v>5</v>
      </c>
      <c r="H7" s="6">
        <v>77</v>
      </c>
      <c r="I7" s="6">
        <v>82</v>
      </c>
      <c r="J7" s="6">
        <f t="shared" si="0"/>
        <v>3.1538461538461537</v>
      </c>
      <c r="K7" s="7">
        <v>100</v>
      </c>
      <c r="L7" s="7">
        <v>4</v>
      </c>
      <c r="M7" s="8">
        <f t="shared" si="1"/>
        <v>3.1538461538461536E-2</v>
      </c>
      <c r="N7" s="6">
        <f t="shared" si="2"/>
        <v>25</v>
      </c>
      <c r="O7" s="10"/>
    </row>
    <row r="8" spans="1:15" ht="13.95" customHeight="1" x14ac:dyDescent="0.3">
      <c r="A8" s="21">
        <v>6</v>
      </c>
      <c r="B8" s="2" t="s">
        <v>56</v>
      </c>
      <c r="C8" s="2" t="s">
        <v>27</v>
      </c>
      <c r="D8" s="2" t="s">
        <v>11</v>
      </c>
      <c r="E8" s="17" t="s">
        <v>19</v>
      </c>
      <c r="F8" s="1" t="s">
        <v>2</v>
      </c>
      <c r="G8" s="6">
        <v>1</v>
      </c>
      <c r="H8" s="6">
        <v>41</v>
      </c>
      <c r="I8" s="6">
        <v>42</v>
      </c>
      <c r="J8" s="6">
        <f t="shared" si="0"/>
        <v>1.6153846153846154</v>
      </c>
      <c r="K8" s="7">
        <v>20</v>
      </c>
      <c r="L8" s="7">
        <v>4</v>
      </c>
      <c r="M8" s="8">
        <f t="shared" si="1"/>
        <v>8.0769230769230774E-2</v>
      </c>
      <c r="N8" s="6">
        <f t="shared" si="2"/>
        <v>28</v>
      </c>
      <c r="O8" s="10"/>
    </row>
    <row r="9" spans="1:15" ht="13.8" customHeight="1" x14ac:dyDescent="0.3">
      <c r="A9" s="21">
        <v>7</v>
      </c>
      <c r="B9" s="2" t="s">
        <v>69</v>
      </c>
      <c r="C9" s="2" t="s">
        <v>35</v>
      </c>
      <c r="D9" s="3" t="s">
        <v>5</v>
      </c>
      <c r="E9" s="17" t="s">
        <v>7</v>
      </c>
      <c r="F9" s="1" t="s">
        <v>4</v>
      </c>
      <c r="G9" s="6">
        <v>32</v>
      </c>
      <c r="H9" s="6">
        <v>212</v>
      </c>
      <c r="I9" s="6">
        <v>244</v>
      </c>
      <c r="J9" s="6">
        <f t="shared" si="0"/>
        <v>9.384615384615385</v>
      </c>
      <c r="K9" s="7">
        <v>80</v>
      </c>
      <c r="L9" s="7">
        <v>4</v>
      </c>
      <c r="M9" s="8">
        <f t="shared" si="1"/>
        <v>0.11730769230769231</v>
      </c>
      <c r="N9" s="6">
        <f t="shared" si="2"/>
        <v>19</v>
      </c>
      <c r="O9" s="10"/>
    </row>
    <row r="10" spans="1:15" ht="13.8" customHeight="1" x14ac:dyDescent="0.3">
      <c r="A10" s="21">
        <v>8</v>
      </c>
      <c r="B10" s="2" t="s">
        <v>65</v>
      </c>
      <c r="C10" s="2" t="s">
        <v>31</v>
      </c>
      <c r="D10" s="2" t="s">
        <v>12</v>
      </c>
      <c r="E10" s="17" t="s">
        <v>17</v>
      </c>
      <c r="F10" s="1" t="s">
        <v>4</v>
      </c>
      <c r="G10" s="6">
        <v>43</v>
      </c>
      <c r="H10" s="6">
        <v>498</v>
      </c>
      <c r="I10" s="6">
        <v>541</v>
      </c>
      <c r="J10" s="6">
        <f t="shared" si="0"/>
        <v>20.807692307692307</v>
      </c>
      <c r="K10" s="7">
        <v>80</v>
      </c>
      <c r="L10" s="7">
        <v>4</v>
      </c>
      <c r="M10" s="8">
        <f t="shared" si="1"/>
        <v>0.26009615384615381</v>
      </c>
      <c r="N10" s="6">
        <f t="shared" si="2"/>
        <v>14</v>
      </c>
      <c r="O10" s="10"/>
    </row>
    <row r="11" spans="1:15" s="31" customFormat="1" ht="13.95" customHeight="1" x14ac:dyDescent="0.3">
      <c r="A11" s="21">
        <v>9</v>
      </c>
      <c r="B11" s="24" t="s">
        <v>88</v>
      </c>
      <c r="C11" s="24" t="s">
        <v>43</v>
      </c>
      <c r="D11" s="24" t="s">
        <v>11</v>
      </c>
      <c r="E11" s="25" t="s">
        <v>41</v>
      </c>
      <c r="F11" s="26" t="s">
        <v>4</v>
      </c>
      <c r="G11" s="27">
        <v>128</v>
      </c>
      <c r="H11" s="27">
        <v>5264</v>
      </c>
      <c r="I11" s="27">
        <v>5392</v>
      </c>
      <c r="J11" s="27">
        <f t="shared" si="0"/>
        <v>207.38461538461539</v>
      </c>
      <c r="K11" s="28">
        <v>150</v>
      </c>
      <c r="L11" s="28">
        <v>4</v>
      </c>
      <c r="M11" s="29">
        <f t="shared" si="1"/>
        <v>1.3825641025641027</v>
      </c>
      <c r="N11" s="27">
        <f t="shared" si="2"/>
        <v>1</v>
      </c>
      <c r="O11" s="45" t="s">
        <v>121</v>
      </c>
    </row>
    <row r="12" spans="1:15" s="31" customFormat="1" ht="13.95" customHeight="1" x14ac:dyDescent="0.3">
      <c r="A12" s="21">
        <v>10</v>
      </c>
      <c r="B12" s="24" t="s">
        <v>89</v>
      </c>
      <c r="C12" s="24" t="s">
        <v>44</v>
      </c>
      <c r="D12" s="24" t="s">
        <v>11</v>
      </c>
      <c r="E12" s="25" t="s">
        <v>106</v>
      </c>
      <c r="F12" s="26" t="s">
        <v>4</v>
      </c>
      <c r="G12" s="27">
        <v>71</v>
      </c>
      <c r="H12" s="27">
        <v>4160</v>
      </c>
      <c r="I12" s="27">
        <v>4231</v>
      </c>
      <c r="J12" s="27">
        <f t="shared" si="0"/>
        <v>162.73076923076923</v>
      </c>
      <c r="K12" s="28">
        <v>150</v>
      </c>
      <c r="L12" s="28">
        <v>4</v>
      </c>
      <c r="M12" s="29">
        <f t="shared" si="1"/>
        <v>1.0848717948717947</v>
      </c>
      <c r="N12" s="27">
        <f t="shared" si="2"/>
        <v>5</v>
      </c>
      <c r="O12" s="30"/>
    </row>
    <row r="13" spans="1:15" ht="13.95" customHeight="1" x14ac:dyDescent="0.3">
      <c r="A13" s="21">
        <v>11</v>
      </c>
      <c r="B13" s="2" t="s">
        <v>59</v>
      </c>
      <c r="C13" s="2" t="s">
        <v>97</v>
      </c>
      <c r="D13" s="2" t="s">
        <v>11</v>
      </c>
      <c r="E13" s="17" t="s">
        <v>107</v>
      </c>
      <c r="F13" s="1" t="s">
        <v>3</v>
      </c>
      <c r="G13" s="6">
        <v>51</v>
      </c>
      <c r="H13" s="6">
        <v>334</v>
      </c>
      <c r="I13" s="6">
        <v>385</v>
      </c>
      <c r="J13" s="6">
        <f t="shared" si="0"/>
        <v>14.807692307692308</v>
      </c>
      <c r="K13" s="7">
        <v>150</v>
      </c>
      <c r="L13" s="7">
        <v>4</v>
      </c>
      <c r="M13" s="8">
        <f t="shared" si="1"/>
        <v>9.8717948717948728E-2</v>
      </c>
      <c r="N13" s="6">
        <f t="shared" si="2"/>
        <v>16</v>
      </c>
      <c r="O13" s="10"/>
    </row>
    <row r="14" spans="1:15" s="31" customFormat="1" ht="13.95" customHeight="1" x14ac:dyDescent="0.3">
      <c r="A14" s="21">
        <v>12</v>
      </c>
      <c r="B14" s="24" t="s">
        <v>90</v>
      </c>
      <c r="C14" s="24" t="s">
        <v>98</v>
      </c>
      <c r="D14" s="24" t="s">
        <v>11</v>
      </c>
      <c r="E14" s="25" t="s">
        <v>41</v>
      </c>
      <c r="F14" s="26" t="s">
        <v>4</v>
      </c>
      <c r="G14" s="27">
        <v>2</v>
      </c>
      <c r="H14" s="27">
        <v>3921</v>
      </c>
      <c r="I14" s="27">
        <v>3923</v>
      </c>
      <c r="J14" s="27">
        <f t="shared" si="0"/>
        <v>150.88461538461539</v>
      </c>
      <c r="K14" s="28">
        <v>150</v>
      </c>
      <c r="L14" s="28">
        <v>4</v>
      </c>
      <c r="M14" s="29">
        <f t="shared" si="1"/>
        <v>1.005897435897436</v>
      </c>
      <c r="N14" s="27">
        <f t="shared" si="2"/>
        <v>8</v>
      </c>
      <c r="O14" s="30"/>
    </row>
    <row r="15" spans="1:15" s="31" customFormat="1" ht="13.95" customHeight="1" x14ac:dyDescent="0.3">
      <c r="A15" s="21">
        <v>13</v>
      </c>
      <c r="B15" s="24" t="s">
        <v>91</v>
      </c>
      <c r="C15" s="24" t="s">
        <v>99</v>
      </c>
      <c r="D15" s="24" t="s">
        <v>11</v>
      </c>
      <c r="E15" s="25" t="s">
        <v>106</v>
      </c>
      <c r="F15" s="26" t="s">
        <v>4</v>
      </c>
      <c r="G15" s="27">
        <v>82</v>
      </c>
      <c r="H15" s="27">
        <v>3647</v>
      </c>
      <c r="I15" s="27">
        <v>3729</v>
      </c>
      <c r="J15" s="27">
        <f t="shared" si="0"/>
        <v>143.42307692307693</v>
      </c>
      <c r="K15" s="28">
        <v>150</v>
      </c>
      <c r="L15" s="28">
        <v>4</v>
      </c>
      <c r="M15" s="29">
        <f t="shared" si="1"/>
        <v>0.95615384615384624</v>
      </c>
      <c r="N15" s="27">
        <f t="shared" si="2"/>
        <v>10</v>
      </c>
      <c r="O15" s="30"/>
    </row>
    <row r="16" spans="1:15" ht="13.95" customHeight="1" x14ac:dyDescent="0.3">
      <c r="A16" s="21">
        <v>14</v>
      </c>
      <c r="B16" s="2" t="s">
        <v>67</v>
      </c>
      <c r="C16" s="2" t="s">
        <v>33</v>
      </c>
      <c r="D16" s="2" t="s">
        <v>13</v>
      </c>
      <c r="E16" s="17" t="s">
        <v>18</v>
      </c>
      <c r="F16" s="1" t="s">
        <v>4</v>
      </c>
      <c r="G16" s="6">
        <v>0</v>
      </c>
      <c r="H16" s="6">
        <v>348</v>
      </c>
      <c r="I16" s="6">
        <v>348</v>
      </c>
      <c r="J16" s="6">
        <f t="shared" si="0"/>
        <v>13.384615384615385</v>
      </c>
      <c r="K16" s="7">
        <v>100</v>
      </c>
      <c r="L16" s="7">
        <v>4</v>
      </c>
      <c r="M16" s="8">
        <f t="shared" si="1"/>
        <v>0.13384615384615384</v>
      </c>
      <c r="N16" s="6">
        <f t="shared" si="2"/>
        <v>17</v>
      </c>
      <c r="O16" s="10"/>
    </row>
    <row r="17" spans="1:15" ht="13.95" customHeight="1" x14ac:dyDescent="0.3">
      <c r="A17" s="21">
        <v>15</v>
      </c>
      <c r="B17" s="2" t="s">
        <v>104</v>
      </c>
      <c r="C17" s="2" t="s">
        <v>100</v>
      </c>
      <c r="D17" s="2" t="s">
        <v>11</v>
      </c>
      <c r="E17" s="17" t="s">
        <v>15</v>
      </c>
      <c r="F17" s="1" t="s">
        <v>2</v>
      </c>
      <c r="G17" s="6">
        <v>179</v>
      </c>
      <c r="H17" s="6">
        <v>358</v>
      </c>
      <c r="I17" s="6">
        <v>537</v>
      </c>
      <c r="J17" s="6">
        <f t="shared" si="0"/>
        <v>20.653846153846153</v>
      </c>
      <c r="K17" s="7">
        <v>150</v>
      </c>
      <c r="L17" s="7">
        <v>4</v>
      </c>
      <c r="M17" s="8">
        <f t="shared" si="1"/>
        <v>0.1376923076923077</v>
      </c>
      <c r="N17" s="6">
        <f t="shared" si="2"/>
        <v>15</v>
      </c>
      <c r="O17" s="10"/>
    </row>
    <row r="18" spans="1:15" ht="13.95" customHeight="1" x14ac:dyDescent="0.3">
      <c r="A18" s="21">
        <v>16</v>
      </c>
      <c r="B18" s="2" t="s">
        <v>60</v>
      </c>
      <c r="C18" s="2" t="s">
        <v>101</v>
      </c>
      <c r="D18" s="2" t="s">
        <v>11</v>
      </c>
      <c r="E18" s="17" t="s">
        <v>107</v>
      </c>
      <c r="F18" s="1" t="s">
        <v>2</v>
      </c>
      <c r="G18" s="6">
        <v>1</v>
      </c>
      <c r="H18" s="6">
        <v>152</v>
      </c>
      <c r="I18" s="6">
        <v>153</v>
      </c>
      <c r="J18" s="6">
        <f t="shared" si="0"/>
        <v>5.884615384615385</v>
      </c>
      <c r="K18" s="7">
        <v>150</v>
      </c>
      <c r="L18" s="7">
        <v>4</v>
      </c>
      <c r="M18" s="8">
        <f t="shared" si="1"/>
        <v>3.9230769230769236E-2</v>
      </c>
      <c r="N18" s="6">
        <f t="shared" si="2"/>
        <v>21</v>
      </c>
      <c r="O18" s="10"/>
    </row>
    <row r="19" spans="1:15" s="31" customFormat="1" ht="13.95" customHeight="1" x14ac:dyDescent="0.3">
      <c r="A19" s="21">
        <v>17</v>
      </c>
      <c r="B19" s="24" t="s">
        <v>92</v>
      </c>
      <c r="C19" s="24" t="s">
        <v>50</v>
      </c>
      <c r="D19" s="24" t="s">
        <v>11</v>
      </c>
      <c r="E19" s="25" t="s">
        <v>106</v>
      </c>
      <c r="F19" s="26" t="s">
        <v>4</v>
      </c>
      <c r="G19" s="27">
        <v>0</v>
      </c>
      <c r="H19" s="27">
        <v>4061</v>
      </c>
      <c r="I19" s="27">
        <v>4061</v>
      </c>
      <c r="J19" s="27">
        <f t="shared" si="0"/>
        <v>156.19230769230768</v>
      </c>
      <c r="K19" s="28">
        <v>150</v>
      </c>
      <c r="L19" s="28">
        <v>4</v>
      </c>
      <c r="M19" s="29">
        <f t="shared" si="1"/>
        <v>1.0412820512820511</v>
      </c>
      <c r="N19" s="27">
        <f t="shared" si="2"/>
        <v>6</v>
      </c>
      <c r="O19" s="30"/>
    </row>
    <row r="20" spans="1:15" s="31" customFormat="1" ht="11.55" customHeight="1" x14ac:dyDescent="0.3">
      <c r="A20" s="21">
        <v>18</v>
      </c>
      <c r="B20" s="24" t="s">
        <v>93</v>
      </c>
      <c r="C20" s="24" t="s">
        <v>49</v>
      </c>
      <c r="D20" s="24" t="s">
        <v>11</v>
      </c>
      <c r="E20" s="25" t="s">
        <v>106</v>
      </c>
      <c r="F20" s="26" t="s">
        <v>4</v>
      </c>
      <c r="G20" s="27">
        <v>86</v>
      </c>
      <c r="H20" s="27">
        <v>4691</v>
      </c>
      <c r="I20" s="27">
        <v>4777</v>
      </c>
      <c r="J20" s="27">
        <f t="shared" si="0"/>
        <v>183.73076923076923</v>
      </c>
      <c r="K20" s="28">
        <v>150</v>
      </c>
      <c r="L20" s="28">
        <v>4</v>
      </c>
      <c r="M20" s="29">
        <f t="shared" si="1"/>
        <v>1.2248717948717949</v>
      </c>
      <c r="N20" s="27">
        <f t="shared" si="2"/>
        <v>2</v>
      </c>
      <c r="O20" s="45" t="s">
        <v>122</v>
      </c>
    </row>
    <row r="21" spans="1:15" s="35" customFormat="1" ht="11.55" customHeight="1" x14ac:dyDescent="0.3">
      <c r="A21" s="21">
        <v>19</v>
      </c>
      <c r="B21" s="24" t="s">
        <v>96</v>
      </c>
      <c r="C21" s="24" t="s">
        <v>102</v>
      </c>
      <c r="D21" s="24" t="s">
        <v>11</v>
      </c>
      <c r="E21" s="25" t="s">
        <v>106</v>
      </c>
      <c r="F21" s="26" t="s">
        <v>4</v>
      </c>
      <c r="G21" s="27">
        <v>86</v>
      </c>
      <c r="H21" s="27">
        <v>3929</v>
      </c>
      <c r="I21" s="27">
        <v>4015</v>
      </c>
      <c r="J21" s="27">
        <f t="shared" si="0"/>
        <v>154.42307692307693</v>
      </c>
      <c r="K21" s="28">
        <v>150</v>
      </c>
      <c r="L21" s="28">
        <v>4</v>
      </c>
      <c r="M21" s="29">
        <f t="shared" si="1"/>
        <v>1.0294871794871796</v>
      </c>
      <c r="N21" s="27">
        <f t="shared" si="2"/>
        <v>7</v>
      </c>
      <c r="O21" s="34"/>
    </row>
    <row r="22" spans="1:15" ht="13.95" customHeight="1" x14ac:dyDescent="0.3">
      <c r="A22" s="21">
        <v>20</v>
      </c>
      <c r="B22" s="2" t="s">
        <v>52</v>
      </c>
      <c r="C22" s="2" t="s">
        <v>23</v>
      </c>
      <c r="D22" s="2" t="s">
        <v>11</v>
      </c>
      <c r="E22" s="17" t="s">
        <v>14</v>
      </c>
      <c r="F22" s="1" t="s">
        <v>4</v>
      </c>
      <c r="G22" s="6">
        <v>29</v>
      </c>
      <c r="H22" s="6">
        <v>681</v>
      </c>
      <c r="I22" s="6">
        <v>710</v>
      </c>
      <c r="J22" s="6">
        <f t="shared" si="0"/>
        <v>27.307692307692307</v>
      </c>
      <c r="K22" s="7">
        <v>150</v>
      </c>
      <c r="L22" s="7">
        <v>4</v>
      </c>
      <c r="M22" s="8">
        <f t="shared" si="1"/>
        <v>0.18205128205128204</v>
      </c>
      <c r="N22" s="6">
        <f t="shared" si="2"/>
        <v>12</v>
      </c>
      <c r="O22" s="10"/>
    </row>
    <row r="23" spans="1:15" ht="13.95" customHeight="1" x14ac:dyDescent="0.3">
      <c r="A23" s="21">
        <v>21</v>
      </c>
      <c r="B23" s="2" t="s">
        <v>54</v>
      </c>
      <c r="C23" s="2" t="s">
        <v>25</v>
      </c>
      <c r="D23" s="2" t="s">
        <v>11</v>
      </c>
      <c r="E23" s="17" t="s">
        <v>19</v>
      </c>
      <c r="F23" s="1" t="s">
        <v>2</v>
      </c>
      <c r="G23" s="6">
        <v>1</v>
      </c>
      <c r="H23" s="6">
        <v>49</v>
      </c>
      <c r="I23" s="6">
        <v>50</v>
      </c>
      <c r="J23" s="6">
        <f t="shared" si="0"/>
        <v>1.9230769230769231</v>
      </c>
      <c r="K23" s="7">
        <v>20</v>
      </c>
      <c r="L23" s="7">
        <v>4</v>
      </c>
      <c r="M23" s="8">
        <f t="shared" si="1"/>
        <v>9.6153846153846159E-2</v>
      </c>
      <c r="N23" s="6">
        <f t="shared" si="2"/>
        <v>26</v>
      </c>
      <c r="O23" s="10"/>
    </row>
    <row r="24" spans="1:15" ht="13.95" customHeight="1" x14ac:dyDescent="0.3">
      <c r="A24" s="21">
        <v>22</v>
      </c>
      <c r="B24" s="2" t="s">
        <v>55</v>
      </c>
      <c r="C24" s="2" t="s">
        <v>26</v>
      </c>
      <c r="D24" s="2" t="s">
        <v>11</v>
      </c>
      <c r="E24" s="17" t="s">
        <v>15</v>
      </c>
      <c r="F24" s="1" t="s">
        <v>2</v>
      </c>
      <c r="G24" s="6">
        <v>484</v>
      </c>
      <c r="H24" s="6">
        <v>1735</v>
      </c>
      <c r="I24" s="6">
        <v>2219</v>
      </c>
      <c r="J24" s="6">
        <f t="shared" si="0"/>
        <v>85.34615384615384</v>
      </c>
      <c r="K24" s="7">
        <v>150</v>
      </c>
      <c r="L24" s="7">
        <v>4</v>
      </c>
      <c r="M24" s="8">
        <f t="shared" si="1"/>
        <v>0.56897435897435888</v>
      </c>
      <c r="N24" s="6">
        <f t="shared" si="2"/>
        <v>11</v>
      </c>
      <c r="O24" s="10"/>
    </row>
    <row r="25" spans="1:15" ht="13.95" customHeight="1" x14ac:dyDescent="0.25">
      <c r="A25" s="21">
        <v>23</v>
      </c>
      <c r="B25" s="2" t="s">
        <v>58</v>
      </c>
      <c r="C25" s="2" t="s">
        <v>103</v>
      </c>
      <c r="D25" s="2" t="s">
        <v>11</v>
      </c>
      <c r="E25" s="17" t="s">
        <v>105</v>
      </c>
      <c r="F25" s="1" t="s">
        <v>4</v>
      </c>
      <c r="G25" s="6">
        <v>4</v>
      </c>
      <c r="H25" s="6">
        <v>41</v>
      </c>
      <c r="I25" s="6">
        <v>45</v>
      </c>
      <c r="J25" s="6">
        <f t="shared" si="0"/>
        <v>1.7307692307692308</v>
      </c>
      <c r="K25" s="7">
        <v>150</v>
      </c>
      <c r="L25" s="7">
        <v>4</v>
      </c>
      <c r="M25" s="8">
        <f t="shared" si="1"/>
        <v>1.1538461538461539E-2</v>
      </c>
      <c r="N25" s="6">
        <f t="shared" si="2"/>
        <v>27</v>
      </c>
      <c r="O25" s="9"/>
    </row>
    <row r="26" spans="1:15" ht="13.95" customHeight="1" x14ac:dyDescent="0.3">
      <c r="A26" s="21">
        <v>24</v>
      </c>
      <c r="B26" s="2" t="s">
        <v>63</v>
      </c>
      <c r="C26" s="2" t="s">
        <v>46</v>
      </c>
      <c r="D26" s="2" t="s">
        <v>12</v>
      </c>
      <c r="E26" s="17" t="s">
        <v>16</v>
      </c>
      <c r="F26" s="1" t="s">
        <v>2</v>
      </c>
      <c r="G26" s="6">
        <v>1</v>
      </c>
      <c r="H26" s="6">
        <v>21</v>
      </c>
      <c r="I26" s="6">
        <v>22</v>
      </c>
      <c r="J26" s="6">
        <f t="shared" si="0"/>
        <v>0.84615384615384615</v>
      </c>
      <c r="K26" s="7">
        <v>20</v>
      </c>
      <c r="L26" s="7">
        <v>4</v>
      </c>
      <c r="M26" s="8">
        <f t="shared" si="1"/>
        <v>4.230769230769231E-2</v>
      </c>
      <c r="N26" s="6">
        <f t="shared" si="2"/>
        <v>29</v>
      </c>
      <c r="O26" s="10"/>
    </row>
    <row r="27" spans="1:15" s="31" customFormat="1" ht="13.95" customHeight="1" x14ac:dyDescent="0.3">
      <c r="A27" s="21">
        <v>25</v>
      </c>
      <c r="B27" s="24" t="s">
        <v>94</v>
      </c>
      <c r="C27" s="24" t="s">
        <v>48</v>
      </c>
      <c r="D27" s="24" t="s">
        <v>11</v>
      </c>
      <c r="E27" s="25" t="s">
        <v>106</v>
      </c>
      <c r="F27" s="26" t="s">
        <v>4</v>
      </c>
      <c r="G27" s="27">
        <v>35</v>
      </c>
      <c r="H27" s="27">
        <v>4550</v>
      </c>
      <c r="I27" s="27">
        <v>4585</v>
      </c>
      <c r="J27" s="27">
        <f t="shared" si="0"/>
        <v>176.34615384615384</v>
      </c>
      <c r="K27" s="28">
        <v>150</v>
      </c>
      <c r="L27" s="28">
        <v>4</v>
      </c>
      <c r="M27" s="29">
        <f t="shared" si="1"/>
        <v>1.1756410256410257</v>
      </c>
      <c r="N27" s="27">
        <f t="shared" si="2"/>
        <v>3</v>
      </c>
      <c r="O27" s="45" t="s">
        <v>123</v>
      </c>
    </row>
    <row r="28" spans="1:15" ht="13.95" customHeight="1" x14ac:dyDescent="0.25">
      <c r="A28" s="21">
        <v>26</v>
      </c>
      <c r="B28" s="2" t="s">
        <v>70</v>
      </c>
      <c r="C28" s="2" t="s">
        <v>32</v>
      </c>
      <c r="D28" s="3" t="s">
        <v>6</v>
      </c>
      <c r="E28" s="17" t="s">
        <v>8</v>
      </c>
      <c r="F28" s="1" t="s">
        <v>4</v>
      </c>
      <c r="G28" s="6">
        <v>42</v>
      </c>
      <c r="H28" s="6">
        <v>234</v>
      </c>
      <c r="I28" s="6">
        <v>276</v>
      </c>
      <c r="J28" s="6">
        <f t="shared" si="0"/>
        <v>10.615384615384615</v>
      </c>
      <c r="K28" s="7">
        <v>150</v>
      </c>
      <c r="L28" s="7">
        <v>4</v>
      </c>
      <c r="M28" s="8">
        <f t="shared" si="1"/>
        <v>7.0769230769230765E-2</v>
      </c>
      <c r="N28" s="6">
        <f t="shared" si="2"/>
        <v>18</v>
      </c>
      <c r="O28" s="9"/>
    </row>
    <row r="29" spans="1:15" ht="18.600000000000001" customHeight="1" x14ac:dyDescent="0.3">
      <c r="A29" s="21">
        <v>27</v>
      </c>
      <c r="B29" s="2" t="s">
        <v>64</v>
      </c>
      <c r="C29" s="2" t="s">
        <v>28</v>
      </c>
      <c r="D29" s="2" t="s">
        <v>12</v>
      </c>
      <c r="E29" s="17" t="s">
        <v>17</v>
      </c>
      <c r="F29" s="1" t="s">
        <v>4</v>
      </c>
      <c r="G29" s="6">
        <v>44</v>
      </c>
      <c r="H29" s="6">
        <v>651</v>
      </c>
      <c r="I29" s="6">
        <v>695</v>
      </c>
      <c r="J29" s="6">
        <f t="shared" si="0"/>
        <v>26.73076923076923</v>
      </c>
      <c r="K29" s="7">
        <v>80</v>
      </c>
      <c r="L29" s="7">
        <v>4</v>
      </c>
      <c r="M29" s="8">
        <f t="shared" si="1"/>
        <v>0.33413461538461536</v>
      </c>
      <c r="N29" s="6">
        <f t="shared" si="2"/>
        <v>13</v>
      </c>
      <c r="O29" s="18" t="s">
        <v>40</v>
      </c>
    </row>
    <row r="30" spans="1:15" ht="13.95" customHeight="1" x14ac:dyDescent="0.3">
      <c r="A30" s="21">
        <v>28</v>
      </c>
      <c r="B30" s="2" t="s">
        <v>57</v>
      </c>
      <c r="C30" s="2" t="s">
        <v>29</v>
      </c>
      <c r="D30" s="2" t="s">
        <v>11</v>
      </c>
      <c r="E30" s="17" t="s">
        <v>19</v>
      </c>
      <c r="F30" s="1" t="s">
        <v>2</v>
      </c>
      <c r="G30" s="6">
        <v>10</v>
      </c>
      <c r="H30" s="6">
        <v>74</v>
      </c>
      <c r="I30" s="6">
        <v>84</v>
      </c>
      <c r="J30" s="6">
        <f t="shared" si="0"/>
        <v>3.2307692307692308</v>
      </c>
      <c r="K30" s="19">
        <v>20</v>
      </c>
      <c r="L30" s="7">
        <v>4</v>
      </c>
      <c r="M30" s="8">
        <f t="shared" si="1"/>
        <v>0.16153846153846155</v>
      </c>
      <c r="N30" s="6">
        <f t="shared" si="2"/>
        <v>24</v>
      </c>
      <c r="O30" s="20"/>
    </row>
    <row r="31" spans="1:15" ht="13.95" customHeight="1" x14ac:dyDescent="0.3">
      <c r="A31" s="21">
        <v>29</v>
      </c>
      <c r="B31" s="2" t="s">
        <v>53</v>
      </c>
      <c r="C31" s="2" t="s">
        <v>24</v>
      </c>
      <c r="D31" s="2" t="s">
        <v>11</v>
      </c>
      <c r="E31" s="17" t="s">
        <v>19</v>
      </c>
      <c r="F31" s="1" t="s">
        <v>2</v>
      </c>
      <c r="G31" s="6">
        <v>29</v>
      </c>
      <c r="H31" s="6">
        <v>142</v>
      </c>
      <c r="I31" s="6">
        <v>171</v>
      </c>
      <c r="J31" s="6">
        <f t="shared" si="0"/>
        <v>6.5769230769230766</v>
      </c>
      <c r="K31" s="19">
        <v>20</v>
      </c>
      <c r="L31" s="7">
        <v>4</v>
      </c>
      <c r="M31" s="8">
        <f t="shared" si="1"/>
        <v>0.32884615384615384</v>
      </c>
      <c r="N31" s="6">
        <f t="shared" si="2"/>
        <v>20</v>
      </c>
      <c r="O31" s="20"/>
    </row>
    <row r="32" spans="1:15" s="31" customFormat="1" ht="18" customHeight="1" x14ac:dyDescent="0.3">
      <c r="A32" s="21">
        <v>30</v>
      </c>
      <c r="B32" s="24" t="s">
        <v>95</v>
      </c>
      <c r="C32" s="24" t="s">
        <v>47</v>
      </c>
      <c r="D32" s="32" t="s">
        <v>11</v>
      </c>
      <c r="E32" s="25" t="s">
        <v>106</v>
      </c>
      <c r="F32" s="26" t="s">
        <v>4</v>
      </c>
      <c r="G32" s="27">
        <v>35</v>
      </c>
      <c r="H32" s="27">
        <v>4345</v>
      </c>
      <c r="I32" s="27">
        <v>4380</v>
      </c>
      <c r="J32" s="27">
        <f t="shared" si="0"/>
        <v>168.46153846153845</v>
      </c>
      <c r="K32" s="28">
        <v>150</v>
      </c>
      <c r="L32" s="28">
        <v>4</v>
      </c>
      <c r="M32" s="29">
        <f t="shared" si="1"/>
        <v>1.1230769230769231</v>
      </c>
      <c r="N32" s="27">
        <f t="shared" si="2"/>
        <v>4</v>
      </c>
      <c r="O32" s="33"/>
    </row>
    <row r="33" spans="1:15" ht="19.2" customHeight="1" x14ac:dyDescent="0.3">
      <c r="A33" s="21">
        <v>31</v>
      </c>
      <c r="B33" s="2" t="s">
        <v>79</v>
      </c>
      <c r="C33" s="2" t="s">
        <v>109</v>
      </c>
      <c r="D33" s="3" t="s">
        <v>10</v>
      </c>
      <c r="E33" s="17" t="s">
        <v>114</v>
      </c>
      <c r="F33" s="1" t="s">
        <v>4</v>
      </c>
      <c r="G33" s="23">
        <v>0</v>
      </c>
      <c r="H33" s="23">
        <v>0</v>
      </c>
      <c r="I33" s="23">
        <v>0</v>
      </c>
      <c r="J33" s="6">
        <v>0</v>
      </c>
      <c r="K33" s="7">
        <v>150</v>
      </c>
      <c r="L33" s="7"/>
      <c r="M33" s="8">
        <f t="shared" si="1"/>
        <v>0</v>
      </c>
      <c r="N33" s="6">
        <v>0</v>
      </c>
      <c r="O33" s="18" t="s">
        <v>39</v>
      </c>
    </row>
    <row r="34" spans="1:15" ht="13.95" customHeight="1" x14ac:dyDescent="0.3">
      <c r="A34" s="21">
        <v>32</v>
      </c>
      <c r="B34" s="2" t="s">
        <v>78</v>
      </c>
      <c r="C34" s="2" t="s">
        <v>110</v>
      </c>
      <c r="D34" s="3" t="s">
        <v>77</v>
      </c>
      <c r="E34" s="17" t="s">
        <v>113</v>
      </c>
      <c r="F34" s="1" t="s">
        <v>4</v>
      </c>
      <c r="G34" s="6">
        <v>0</v>
      </c>
      <c r="H34" s="6">
        <v>0</v>
      </c>
      <c r="I34" s="6">
        <v>0</v>
      </c>
      <c r="J34" s="6">
        <v>0</v>
      </c>
      <c r="K34" s="7">
        <v>150</v>
      </c>
      <c r="L34" s="7">
        <v>4</v>
      </c>
      <c r="M34" s="8">
        <f t="shared" si="1"/>
        <v>0</v>
      </c>
      <c r="N34" s="6">
        <v>0</v>
      </c>
      <c r="O34" s="12"/>
    </row>
    <row r="35" spans="1:15" ht="13.95" customHeight="1" x14ac:dyDescent="0.3">
      <c r="A35" s="21">
        <v>33</v>
      </c>
      <c r="B35" s="2" t="s">
        <v>80</v>
      </c>
      <c r="C35" s="2" t="s">
        <v>111</v>
      </c>
      <c r="D35" s="3" t="s">
        <v>81</v>
      </c>
      <c r="E35" s="17" t="s">
        <v>115</v>
      </c>
      <c r="F35" s="1" t="s">
        <v>4</v>
      </c>
      <c r="G35" s="6">
        <v>0</v>
      </c>
      <c r="H35" s="6">
        <v>0</v>
      </c>
      <c r="I35" s="6">
        <v>0</v>
      </c>
      <c r="J35" s="6">
        <v>0</v>
      </c>
      <c r="K35" s="7">
        <v>150</v>
      </c>
      <c r="L35" s="7">
        <v>4</v>
      </c>
      <c r="M35" s="8">
        <f t="shared" si="1"/>
        <v>0</v>
      </c>
      <c r="N35" s="6">
        <v>0</v>
      </c>
      <c r="O35" s="13"/>
    </row>
    <row r="36" spans="1:15" ht="13.95" customHeight="1" x14ac:dyDescent="0.3">
      <c r="A36" s="21">
        <v>34</v>
      </c>
      <c r="B36" s="2" t="s">
        <v>72</v>
      </c>
      <c r="C36" s="2"/>
      <c r="D36" s="3" t="s">
        <v>6</v>
      </c>
      <c r="E36" s="17" t="s">
        <v>71</v>
      </c>
      <c r="F36" s="6" t="s">
        <v>4</v>
      </c>
      <c r="G36" s="6">
        <v>0</v>
      </c>
      <c r="H36" s="6">
        <v>0</v>
      </c>
      <c r="I36" s="6">
        <v>0</v>
      </c>
      <c r="J36" s="6">
        <v>0</v>
      </c>
      <c r="K36" s="7">
        <v>150</v>
      </c>
      <c r="L36" s="7">
        <v>4</v>
      </c>
      <c r="M36" s="8">
        <f t="shared" si="1"/>
        <v>0</v>
      </c>
      <c r="N36" s="6">
        <v>0</v>
      </c>
      <c r="O36" s="12"/>
    </row>
    <row r="37" spans="1:15" ht="13.95" customHeight="1" x14ac:dyDescent="0.3">
      <c r="A37" s="21">
        <v>35</v>
      </c>
      <c r="B37" s="2" t="s">
        <v>73</v>
      </c>
      <c r="C37" s="2"/>
      <c r="D37" s="3" t="s">
        <v>6</v>
      </c>
      <c r="E37" s="17" t="s">
        <v>74</v>
      </c>
      <c r="F37" s="6" t="s">
        <v>4</v>
      </c>
      <c r="G37" s="6">
        <v>0</v>
      </c>
      <c r="H37" s="6">
        <v>0</v>
      </c>
      <c r="I37" s="6">
        <v>0</v>
      </c>
      <c r="J37" s="6">
        <v>0</v>
      </c>
      <c r="K37" s="7">
        <v>150</v>
      </c>
      <c r="L37" s="7">
        <v>4</v>
      </c>
      <c r="M37" s="8">
        <f t="shared" si="1"/>
        <v>0</v>
      </c>
      <c r="N37" s="6">
        <v>0</v>
      </c>
      <c r="O37" s="13"/>
    </row>
    <row r="38" spans="1:15" ht="13.95" customHeight="1" x14ac:dyDescent="0.3">
      <c r="A38" s="21">
        <v>36</v>
      </c>
      <c r="B38" s="2" t="s">
        <v>85</v>
      </c>
      <c r="C38" s="2"/>
      <c r="D38" s="3" t="s">
        <v>9</v>
      </c>
      <c r="E38" s="17" t="s">
        <v>116</v>
      </c>
      <c r="F38" s="6" t="s">
        <v>4</v>
      </c>
      <c r="G38" s="6">
        <v>0</v>
      </c>
      <c r="H38" s="6">
        <v>0</v>
      </c>
      <c r="I38" s="6">
        <v>0</v>
      </c>
      <c r="J38" s="6">
        <v>0</v>
      </c>
      <c r="K38" s="7">
        <v>150</v>
      </c>
      <c r="L38" s="7">
        <v>4</v>
      </c>
      <c r="M38" s="8">
        <f t="shared" si="1"/>
        <v>0</v>
      </c>
      <c r="N38" s="6">
        <v>0</v>
      </c>
      <c r="O38" s="13"/>
    </row>
    <row r="39" spans="1:15" ht="13.95" customHeight="1" x14ac:dyDescent="0.3">
      <c r="A39" s="21">
        <v>37</v>
      </c>
      <c r="B39" s="2" t="s">
        <v>86</v>
      </c>
      <c r="C39" s="2"/>
      <c r="D39" s="3" t="s">
        <v>112</v>
      </c>
      <c r="E39" s="17" t="s">
        <v>116</v>
      </c>
      <c r="F39" s="6" t="s">
        <v>4</v>
      </c>
      <c r="G39" s="6">
        <v>0</v>
      </c>
      <c r="H39" s="6">
        <v>0</v>
      </c>
      <c r="I39" s="6">
        <v>0</v>
      </c>
      <c r="J39" s="6">
        <v>0</v>
      </c>
      <c r="K39" s="7">
        <v>150</v>
      </c>
      <c r="L39" s="7">
        <v>4</v>
      </c>
      <c r="M39" s="8">
        <f t="shared" si="1"/>
        <v>0</v>
      </c>
      <c r="N39" s="6">
        <v>0</v>
      </c>
      <c r="O39" s="12"/>
    </row>
    <row r="40" spans="1:15" ht="13.95" customHeight="1" x14ac:dyDescent="0.3">
      <c r="A40" s="21">
        <v>38</v>
      </c>
      <c r="B40" s="3" t="s">
        <v>83</v>
      </c>
      <c r="C40" s="3"/>
      <c r="D40" s="3" t="s">
        <v>84</v>
      </c>
      <c r="E40" s="3" t="s">
        <v>117</v>
      </c>
      <c r="F40" s="6" t="s">
        <v>4</v>
      </c>
      <c r="G40" s="6">
        <v>0</v>
      </c>
      <c r="H40" s="6">
        <v>0</v>
      </c>
      <c r="I40" s="6">
        <v>0</v>
      </c>
      <c r="J40" s="6">
        <v>0</v>
      </c>
      <c r="K40" s="7">
        <v>150</v>
      </c>
      <c r="L40" s="7">
        <v>4</v>
      </c>
      <c r="M40" s="8">
        <f t="shared" si="1"/>
        <v>0</v>
      </c>
      <c r="N40" s="6">
        <v>0</v>
      </c>
      <c r="O40" s="13"/>
    </row>
    <row r="41" spans="1:15" ht="13.95" customHeight="1" x14ac:dyDescent="0.3">
      <c r="A41" s="21">
        <v>39</v>
      </c>
      <c r="B41" s="3" t="s">
        <v>75</v>
      </c>
      <c r="C41" s="3" t="s">
        <v>74</v>
      </c>
      <c r="D41" s="3" t="s">
        <v>6</v>
      </c>
      <c r="E41" s="3" t="s">
        <v>74</v>
      </c>
      <c r="F41" s="6" t="s">
        <v>4</v>
      </c>
      <c r="G41" s="6">
        <v>0</v>
      </c>
      <c r="H41" s="6">
        <v>0</v>
      </c>
      <c r="I41" s="6">
        <v>0</v>
      </c>
      <c r="J41" s="6">
        <v>0</v>
      </c>
      <c r="K41" s="7">
        <v>150</v>
      </c>
      <c r="L41" s="7">
        <v>4</v>
      </c>
      <c r="M41" s="8">
        <f t="shared" si="1"/>
        <v>0</v>
      </c>
      <c r="N41" s="6">
        <v>0</v>
      </c>
      <c r="O41" s="13"/>
    </row>
    <row r="42" spans="1:15" ht="13.95" customHeight="1" x14ac:dyDescent="0.3">
      <c r="A42" s="21">
        <v>40</v>
      </c>
      <c r="B42" s="2" t="s">
        <v>82</v>
      </c>
      <c r="C42" s="2"/>
      <c r="D42" s="2" t="s">
        <v>81</v>
      </c>
      <c r="E42" s="2" t="s">
        <v>115</v>
      </c>
      <c r="F42" s="6" t="s">
        <v>4</v>
      </c>
      <c r="G42" s="6">
        <v>0</v>
      </c>
      <c r="H42" s="6">
        <v>0</v>
      </c>
      <c r="I42" s="6">
        <v>0</v>
      </c>
      <c r="J42" s="6">
        <v>0</v>
      </c>
      <c r="K42" s="7">
        <v>150</v>
      </c>
      <c r="L42" s="7">
        <v>4</v>
      </c>
      <c r="M42" s="8">
        <f t="shared" si="1"/>
        <v>0</v>
      </c>
      <c r="N42" s="6">
        <v>0</v>
      </c>
      <c r="O42" s="13"/>
    </row>
    <row r="43" spans="1:15" ht="13.95" customHeight="1" x14ac:dyDescent="0.3">
      <c r="A43" s="21">
        <v>41</v>
      </c>
      <c r="B43" s="2" t="s">
        <v>76</v>
      </c>
      <c r="C43" s="2"/>
      <c r="D43" s="2" t="s">
        <v>77</v>
      </c>
      <c r="E43" s="2" t="s">
        <v>113</v>
      </c>
      <c r="F43" s="6" t="s">
        <v>4</v>
      </c>
      <c r="G43" s="6">
        <v>0</v>
      </c>
      <c r="H43" s="6">
        <v>0</v>
      </c>
      <c r="I43" s="6">
        <v>0</v>
      </c>
      <c r="J43" s="6">
        <v>0</v>
      </c>
      <c r="K43" s="7">
        <v>150</v>
      </c>
      <c r="L43" s="7">
        <v>4</v>
      </c>
      <c r="M43" s="8">
        <f t="shared" si="1"/>
        <v>0</v>
      </c>
      <c r="N43" s="6">
        <v>0</v>
      </c>
      <c r="O43" s="13"/>
    </row>
    <row r="44" spans="1:15" ht="13.95" customHeight="1" x14ac:dyDescent="0.3">
      <c r="A44" s="21">
        <v>42</v>
      </c>
      <c r="B44" s="2" t="s">
        <v>55</v>
      </c>
      <c r="C44" s="2" t="s">
        <v>120</v>
      </c>
      <c r="D44" s="2" t="s">
        <v>11</v>
      </c>
      <c r="E44" s="17" t="s">
        <v>15</v>
      </c>
      <c r="F44" s="1" t="s">
        <v>2</v>
      </c>
      <c r="G44" s="6">
        <v>5</v>
      </c>
      <c r="H44" s="6">
        <v>13</v>
      </c>
      <c r="I44" s="6">
        <v>18</v>
      </c>
      <c r="J44" s="6">
        <f t="shared" ref="J44" si="3">I44/26</f>
        <v>0.69230769230769229</v>
      </c>
      <c r="K44" s="7">
        <v>10</v>
      </c>
      <c r="L44" s="7">
        <v>4</v>
      </c>
      <c r="M44" s="8">
        <f t="shared" si="1"/>
        <v>6.9230769230769235E-2</v>
      </c>
      <c r="N44" s="6">
        <f t="shared" si="2"/>
        <v>30</v>
      </c>
      <c r="O44" s="13"/>
    </row>
    <row r="45" spans="1:15" ht="19.8" customHeight="1" thickBot="1" x14ac:dyDescent="0.35">
      <c r="A45" s="46" t="s">
        <v>124</v>
      </c>
      <c r="B45" s="47"/>
      <c r="C45" s="47"/>
      <c r="D45" s="47"/>
      <c r="E45" s="47"/>
      <c r="F45" s="47"/>
      <c r="G45" s="39">
        <f>SUM(G3:G44)</f>
        <v>1610</v>
      </c>
      <c r="H45" s="39">
        <f>SUM(H3:H44)</f>
        <v>48501</v>
      </c>
      <c r="I45" s="39">
        <f>SUM(I3:I44)</f>
        <v>50111</v>
      </c>
      <c r="J45" s="40">
        <f>AVERAGE(H45/26)</f>
        <v>1865.4230769230769</v>
      </c>
      <c r="K45" s="41">
        <f>SUM(K3:K44)</f>
        <v>4870</v>
      </c>
      <c r="L45" s="42">
        <f>SUM(L3:L44)</f>
        <v>164</v>
      </c>
      <c r="M45" s="43">
        <f>J45/K45</f>
        <v>0.38304375296161741</v>
      </c>
      <c r="N45" s="42"/>
      <c r="O45" s="44"/>
    </row>
    <row r="48" spans="1:15" ht="14.4" customHeight="1" x14ac:dyDescent="0.25">
      <c r="H48" s="15"/>
      <c r="I48" s="15"/>
      <c r="M48" s="16"/>
    </row>
    <row r="49" spans="8:9" ht="14.4" customHeight="1" x14ac:dyDescent="0.25">
      <c r="H49" s="15"/>
      <c r="I49" s="15"/>
    </row>
  </sheetData>
  <mergeCells count="1">
    <mergeCell ref="A1:O1"/>
  </mergeCells>
  <conditionalFormatting sqref="C46:C1048576 C36:C37 C39:C41 D34:D35 D38:D40">
    <cfRule type="duplicateValues" dxfId="1" priority="17"/>
  </conditionalFormatting>
  <conditionalFormatting sqref="E41">
    <cfRule type="duplicateValues" dxfId="0" priority="2"/>
  </conditionalFormatting>
  <printOptions horizontalCentered="1"/>
  <pageMargins left="0.25" right="0.25" top="0.75" bottom="0.75" header="0.3" footer="0.3"/>
  <pageSetup paperSize="9" scale="73" fitToWidth="0" orientation="landscape" horizontalDpi="300" verticalDpi="300" r:id="rId1"/>
  <colBreaks count="2" manualBreakCount="2">
    <brk id="15" max="45" man="1"/>
    <brk id="17" max="48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510f4e-8dac-44f2-8ae4-d9eb6d2504f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249C6B7633BC4A9E6055C28939ECB2" ma:contentTypeVersion="3" ma:contentTypeDescription="Create a new document." ma:contentTypeScope="" ma:versionID="22222432220542f7de3db4f75155b677">
  <xsd:schema xmlns:xsd="http://www.w3.org/2001/XMLSchema" xmlns:xs="http://www.w3.org/2001/XMLSchema" xmlns:p="http://schemas.microsoft.com/office/2006/metadata/properties" xmlns:ns3="26510f4e-8dac-44f2-8ae4-d9eb6d2504f3" targetNamespace="http://schemas.microsoft.com/office/2006/metadata/properties" ma:root="true" ma:fieldsID="463eaaa6cc921fcc51edc11708374a08" ns3:_="">
    <xsd:import namespace="26510f4e-8dac-44f2-8ae4-d9eb6d2504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10f4e-8dac-44f2-8ae4-d9eb6d250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8BEBDB-A7EB-4D2A-811C-2CB2CCD87DB2}">
  <ds:schemaRefs>
    <ds:schemaRef ds:uri="http://schemas.microsoft.com/office/2006/metadata/properties"/>
    <ds:schemaRef ds:uri="26510f4e-8dac-44f2-8ae4-d9eb6d2504f3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C40DBFC-C605-4DA5-8D13-6006A91124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10f4e-8dac-44f2-8ae4-d9eb6d250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5960EF-EB08-4226-AF3C-42D7C01A8C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 + Shop team - DEC 2023</vt:lpstr>
      <vt:lpstr>'DE + Shop team - DEC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HAMAD | RIGT</dc:creator>
  <cp:keywords>RS team</cp:keywords>
  <cp:lastModifiedBy>Ahmed HAMAD | RIGT</cp:lastModifiedBy>
  <cp:lastPrinted>2023-08-03T11:58:28Z</cp:lastPrinted>
  <dcterms:created xsi:type="dcterms:W3CDTF">2014-09-09T12:35:23Z</dcterms:created>
  <dcterms:modified xsi:type="dcterms:W3CDTF">2024-01-10T08:20:05Z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0x0101009B249C6B7633BC4A9E6055C28939ECB2</vt:lpwstr>
  </property>
</Properties>
</file>