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james\Documents\"/>
    </mc:Choice>
  </mc:AlternateContent>
  <bookViews>
    <workbookView xWindow="0" yWindow="0" windowWidth="12240" windowHeight="5676" activeTab="1"/>
  </bookViews>
  <sheets>
    <sheet name="ReadMe" sheetId="23" r:id="rId1"/>
    <sheet name="Dashboard" sheetId="1" r:id="rId2"/>
    <sheet name="CSC #1" sheetId="2" r:id="rId3"/>
    <sheet name="CSC #2" sheetId="3" r:id="rId4"/>
    <sheet name="CSC #3" sheetId="4" r:id="rId5"/>
    <sheet name="CSC #4" sheetId="5" r:id="rId6"/>
    <sheet name="CSC #5" sheetId="13" r:id="rId7"/>
    <sheet name="CSC #6" sheetId="15" r:id="rId8"/>
    <sheet name="CSC #7" sheetId="20" r:id="rId9"/>
    <sheet name="CSC #8" sheetId="6" r:id="rId10"/>
    <sheet name="CSC #9" sheetId="12" r:id="rId11"/>
    <sheet name="CSC #10" sheetId="9" r:id="rId12"/>
    <sheet name="CSC #11" sheetId="11" r:id="rId13"/>
    <sheet name="CSC #12" sheetId="14" r:id="rId14"/>
    <sheet name="CSC #13" sheetId="18" r:id="rId15"/>
    <sheet name="CSC #14" sheetId="16" r:id="rId16"/>
    <sheet name="CSC #15" sheetId="8" r:id="rId17"/>
    <sheet name="CSC #16" sheetId="17" r:id="rId18"/>
    <sheet name="CSC #17" sheetId="10" r:id="rId19"/>
    <sheet name="CSC #18" sheetId="7" r:id="rId20"/>
    <sheet name="CSC #19" sheetId="19" r:id="rId21"/>
    <sheet name="CSC #20" sheetId="21" r:id="rId22"/>
    <sheet name="Values" sheetId="22" r:id="rId2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0" i="7" l="1"/>
  <c r="L30" i="7"/>
  <c r="K30" i="7"/>
  <c r="J30" i="7"/>
  <c r="M27" i="7"/>
  <c r="L27" i="7"/>
  <c r="K27" i="7"/>
  <c r="J27" i="7"/>
  <c r="K24" i="19"/>
  <c r="J24" i="19"/>
  <c r="K25" i="7"/>
  <c r="J25" i="7"/>
  <c r="K24" i="7"/>
  <c r="J24" i="7"/>
  <c r="K26" i="10"/>
  <c r="J26" i="10"/>
  <c r="K25" i="10"/>
  <c r="J25" i="10"/>
  <c r="K24" i="10"/>
  <c r="J24" i="10"/>
  <c r="K23" i="10"/>
  <c r="J23" i="10"/>
  <c r="M25" i="8"/>
  <c r="L25" i="8"/>
  <c r="K25" i="8"/>
  <c r="J25" i="8"/>
  <c r="M21" i="16"/>
  <c r="L21" i="16"/>
  <c r="K21" i="16"/>
  <c r="J21" i="16"/>
  <c r="M25" i="16"/>
  <c r="L25" i="16"/>
  <c r="K25" i="16"/>
  <c r="J25" i="16"/>
  <c r="M24" i="16"/>
  <c r="L24" i="16"/>
  <c r="K24" i="16"/>
  <c r="J24" i="16"/>
  <c r="M27" i="14"/>
  <c r="L27" i="14"/>
  <c r="K27" i="14"/>
  <c r="J27" i="14"/>
  <c r="M26" i="14"/>
  <c r="L26" i="14"/>
  <c r="K26" i="14"/>
  <c r="J26" i="14"/>
  <c r="M22" i="9"/>
  <c r="L22" i="9"/>
  <c r="K22" i="9"/>
  <c r="J22" i="9"/>
  <c r="M24" i="6"/>
  <c r="L24" i="6"/>
  <c r="K24" i="6"/>
  <c r="J24" i="6"/>
  <c r="M23" i="6"/>
  <c r="L23" i="6"/>
  <c r="K23" i="6"/>
  <c r="J23" i="6"/>
  <c r="M26" i="20"/>
  <c r="L26" i="20"/>
  <c r="K26" i="20"/>
  <c r="J26" i="20"/>
  <c r="M25" i="20"/>
  <c r="L25" i="20"/>
  <c r="K25" i="20"/>
  <c r="J25" i="20"/>
  <c r="M24" i="15"/>
  <c r="L24" i="15"/>
  <c r="K24" i="15"/>
  <c r="J24" i="15"/>
  <c r="M23" i="15"/>
  <c r="L23" i="15"/>
  <c r="K23" i="15"/>
  <c r="J23" i="15"/>
  <c r="M25" i="5"/>
  <c r="L25" i="5"/>
  <c r="K25" i="5"/>
  <c r="J25" i="5"/>
  <c r="M27" i="3"/>
  <c r="L27" i="3"/>
  <c r="K27" i="3"/>
  <c r="J27" i="3"/>
  <c r="K26" i="3"/>
  <c r="J26" i="3"/>
  <c r="M25" i="3"/>
  <c r="L25" i="3"/>
  <c r="K25" i="3"/>
  <c r="J25" i="3"/>
  <c r="M24" i="3"/>
  <c r="L24" i="3"/>
  <c r="K24" i="3"/>
  <c r="J24" i="3"/>
  <c r="M23" i="3"/>
  <c r="L23" i="3"/>
  <c r="K23" i="3"/>
  <c r="J23" i="3"/>
  <c r="K22" i="3"/>
  <c r="J22" i="3"/>
  <c r="M23" i="2"/>
  <c r="L23" i="2"/>
  <c r="K23" i="2"/>
  <c r="J23" i="2"/>
  <c r="M22" i="2"/>
  <c r="L22" i="2"/>
  <c r="K22" i="2"/>
  <c r="J22" i="2"/>
  <c r="M21" i="2"/>
  <c r="M24" i="2"/>
  <c r="M25" i="2"/>
  <c r="M27" i="2"/>
  <c r="M28" i="2"/>
  <c r="M28" i="3"/>
  <c r="M29" i="3"/>
  <c r="M23" i="13"/>
  <c r="M24" i="13"/>
  <c r="M25" i="13"/>
  <c r="M21" i="12"/>
  <c r="M22" i="12"/>
  <c r="M23" i="12"/>
  <c r="M24" i="12"/>
  <c r="M25" i="12"/>
  <c r="M22" i="17"/>
  <c r="M23" i="17"/>
  <c r="M24" i="17"/>
  <c r="M25" i="17"/>
  <c r="M26" i="17"/>
  <c r="M28" i="17"/>
  <c r="M29" i="17"/>
  <c r="M30" i="17"/>
  <c r="M31" i="17"/>
  <c r="M32" i="17"/>
  <c r="M33" i="17"/>
  <c r="C8" i="1"/>
  <c r="L21" i="2"/>
  <c r="L24" i="2"/>
  <c r="L25" i="2"/>
  <c r="L27" i="2"/>
  <c r="L28" i="2"/>
  <c r="L28" i="3"/>
  <c r="L29" i="3"/>
  <c r="L23" i="13"/>
  <c r="L24" i="13"/>
  <c r="L25" i="13"/>
  <c r="L21" i="12"/>
  <c r="L22" i="12"/>
  <c r="L23" i="12"/>
  <c r="L24" i="12"/>
  <c r="L25" i="12"/>
  <c r="L22" i="17"/>
  <c r="L23" i="17"/>
  <c r="L24" i="17"/>
  <c r="L25" i="17"/>
  <c r="L26" i="17"/>
  <c r="L28" i="17"/>
  <c r="L29" i="17"/>
  <c r="L30" i="17"/>
  <c r="L31" i="17"/>
  <c r="L32" i="17"/>
  <c r="L33" i="17"/>
  <c r="C7" i="1"/>
  <c r="K21" i="12"/>
  <c r="K22" i="12"/>
  <c r="K23" i="12"/>
  <c r="K24" i="12"/>
  <c r="K25" i="12"/>
  <c r="K21" i="17"/>
  <c r="K22" i="17"/>
  <c r="K23" i="17"/>
  <c r="K24" i="17"/>
  <c r="K25" i="17"/>
  <c r="K26" i="17"/>
  <c r="K27" i="17"/>
  <c r="K28" i="17"/>
  <c r="K29" i="17"/>
  <c r="K30" i="17"/>
  <c r="K31" i="17"/>
  <c r="K32" i="17"/>
  <c r="K33" i="17"/>
  <c r="K22" i="10"/>
  <c r="K27" i="10"/>
  <c r="K28" i="10"/>
  <c r="K29" i="10"/>
  <c r="C6" i="1"/>
  <c r="K21" i="2"/>
  <c r="K24" i="2"/>
  <c r="K25" i="2"/>
  <c r="K26" i="2"/>
  <c r="K27" i="2"/>
  <c r="K28" i="2"/>
  <c r="K21" i="3"/>
  <c r="K28" i="3"/>
  <c r="K29" i="3"/>
  <c r="K30" i="3"/>
  <c r="K21" i="13"/>
  <c r="K22" i="13"/>
  <c r="K23" i="13"/>
  <c r="K24" i="13"/>
  <c r="K25" i="13"/>
  <c r="C5" i="1"/>
  <c r="J21" i="2"/>
  <c r="J24" i="2"/>
  <c r="J25" i="2"/>
  <c r="J26" i="2"/>
  <c r="J27" i="2"/>
  <c r="J28" i="2"/>
  <c r="J21" i="3"/>
  <c r="J28" i="3"/>
  <c r="J29" i="3"/>
  <c r="J30" i="3"/>
  <c r="J21" i="13"/>
  <c r="J22" i="13"/>
  <c r="J23" i="13"/>
  <c r="J24" i="13"/>
  <c r="J25" i="13"/>
  <c r="J21" i="12"/>
  <c r="J22" i="12"/>
  <c r="J23" i="12"/>
  <c r="J24" i="12"/>
  <c r="J25" i="12"/>
  <c r="J21" i="17"/>
  <c r="J22" i="17"/>
  <c r="J23" i="17"/>
  <c r="J24" i="17"/>
  <c r="J25" i="17"/>
  <c r="J26" i="17"/>
  <c r="J27" i="17"/>
  <c r="J28" i="17"/>
  <c r="J29" i="17"/>
  <c r="J30" i="17"/>
  <c r="J31" i="17"/>
  <c r="J32" i="17"/>
  <c r="J33" i="17"/>
  <c r="J22" i="10"/>
  <c r="J27" i="10"/>
  <c r="J28" i="10"/>
  <c r="J29" i="10"/>
  <c r="C4" i="1"/>
  <c r="F34" i="16"/>
  <c r="F33" i="16"/>
  <c r="F32" i="16"/>
  <c r="F31" i="16"/>
  <c r="F32" i="11"/>
  <c r="F31" i="11"/>
  <c r="F30" i="11"/>
  <c r="F29" i="11"/>
  <c r="F35" i="20"/>
  <c r="F34" i="20"/>
  <c r="F33" i="20"/>
  <c r="F32" i="20"/>
  <c r="S21" i="1"/>
  <c r="F31" i="19"/>
  <c r="S20" i="1"/>
  <c r="F34" i="7"/>
  <c r="S19" i="1"/>
  <c r="F32" i="10"/>
  <c r="S18" i="1"/>
  <c r="F36" i="17"/>
  <c r="S17" i="1"/>
  <c r="F33" i="8"/>
  <c r="S16" i="1"/>
  <c r="S15" i="1"/>
  <c r="S14" i="1"/>
  <c r="F35" i="14"/>
  <c r="S13" i="1"/>
  <c r="S12" i="1"/>
  <c r="F28" i="9"/>
  <c r="S11" i="1"/>
  <c r="F28" i="12"/>
  <c r="S10" i="1"/>
  <c r="F31" i="6"/>
  <c r="S9" i="1"/>
  <c r="S8" i="1"/>
  <c r="F31" i="15"/>
  <c r="S7" i="1"/>
  <c r="F28" i="13"/>
  <c r="S6" i="1"/>
  <c r="F32" i="5"/>
  <c r="S5" i="1"/>
  <c r="S4" i="1"/>
  <c r="F33" i="3"/>
  <c r="S3" i="1"/>
  <c r="F33" i="2"/>
  <c r="G33" i="2"/>
  <c r="F32" i="2"/>
  <c r="G32" i="2"/>
  <c r="F35" i="3"/>
  <c r="G35" i="3"/>
  <c r="F34" i="3"/>
  <c r="G34" i="3"/>
  <c r="G33" i="3"/>
  <c r="G32" i="4"/>
  <c r="G31" i="4"/>
  <c r="G30" i="4"/>
  <c r="F34" i="5"/>
  <c r="G34" i="5"/>
  <c r="F33" i="5"/>
  <c r="G33" i="5"/>
  <c r="G32" i="5"/>
  <c r="F30" i="13"/>
  <c r="G30" i="13"/>
  <c r="F29" i="13"/>
  <c r="G29" i="13"/>
  <c r="G28" i="13"/>
  <c r="F33" i="15"/>
  <c r="G33" i="15"/>
  <c r="F32" i="15"/>
  <c r="G32" i="15"/>
  <c r="G31" i="15"/>
  <c r="G35" i="20"/>
  <c r="G34" i="20"/>
  <c r="G33" i="20"/>
  <c r="F33" i="6"/>
  <c r="G33" i="6"/>
  <c r="F32" i="6"/>
  <c r="G32" i="6"/>
  <c r="G31" i="6"/>
  <c r="F30" i="12"/>
  <c r="G30" i="12"/>
  <c r="F29" i="12"/>
  <c r="G29" i="12"/>
  <c r="G28" i="12"/>
  <c r="F30" i="9"/>
  <c r="G30" i="9"/>
  <c r="F29" i="9"/>
  <c r="G29" i="9"/>
  <c r="G28" i="9"/>
  <c r="G32" i="11"/>
  <c r="G31" i="11"/>
  <c r="G30" i="11"/>
  <c r="F37" i="14"/>
  <c r="G37" i="14"/>
  <c r="F36" i="14"/>
  <c r="G36" i="14"/>
  <c r="G35" i="14"/>
  <c r="F34" i="18"/>
  <c r="G34" i="18"/>
  <c r="F33" i="18"/>
  <c r="G33" i="18"/>
  <c r="G32" i="18"/>
  <c r="G34" i="16"/>
  <c r="G33" i="16"/>
  <c r="G32" i="16"/>
  <c r="F35" i="8"/>
  <c r="G35" i="8"/>
  <c r="F34" i="8"/>
  <c r="G34" i="8"/>
  <c r="G33" i="8"/>
  <c r="F38" i="17"/>
  <c r="G38" i="17"/>
  <c r="F37" i="17"/>
  <c r="G37" i="17"/>
  <c r="G36" i="17"/>
  <c r="G32" i="10"/>
  <c r="F36" i="7"/>
  <c r="G36" i="7"/>
  <c r="F35" i="7"/>
  <c r="G35" i="7"/>
  <c r="G34" i="7"/>
  <c r="G31" i="19"/>
  <c r="G32" i="21"/>
  <c r="D7" i="21"/>
  <c r="G31" i="21"/>
  <c r="G30" i="21"/>
  <c r="K22" i="4"/>
  <c r="K23" i="4"/>
  <c r="K24" i="4"/>
  <c r="K25" i="4"/>
  <c r="K26" i="4"/>
  <c r="K27" i="4"/>
  <c r="L22" i="4"/>
  <c r="L23" i="4"/>
  <c r="L24" i="4"/>
  <c r="L25" i="4"/>
  <c r="L26" i="4"/>
  <c r="L27" i="4"/>
  <c r="M22" i="4"/>
  <c r="M23" i="4"/>
  <c r="M24" i="4"/>
  <c r="M25" i="4"/>
  <c r="M26" i="4"/>
  <c r="M27" i="4"/>
  <c r="M21" i="4"/>
  <c r="L21" i="4"/>
  <c r="K21" i="4"/>
  <c r="M22" i="5"/>
  <c r="M24" i="5"/>
  <c r="M27" i="5"/>
  <c r="M28" i="5"/>
  <c r="M29" i="5"/>
  <c r="L22" i="5"/>
  <c r="L24" i="5"/>
  <c r="L27" i="5"/>
  <c r="L28" i="5"/>
  <c r="L29" i="5"/>
  <c r="K22" i="5"/>
  <c r="K23" i="5"/>
  <c r="K24" i="5"/>
  <c r="K26" i="5"/>
  <c r="K27" i="5"/>
  <c r="K28" i="5"/>
  <c r="K29" i="5"/>
  <c r="K21" i="5"/>
  <c r="L21" i="5"/>
  <c r="M21" i="5"/>
  <c r="M22" i="15"/>
  <c r="M25" i="15"/>
  <c r="M26" i="15"/>
  <c r="M27" i="15"/>
  <c r="L22" i="15"/>
  <c r="L25" i="15"/>
  <c r="L26" i="15"/>
  <c r="L27" i="15"/>
  <c r="K22" i="15"/>
  <c r="K25" i="15"/>
  <c r="K26" i="15"/>
  <c r="K27" i="15"/>
  <c r="K28" i="15"/>
  <c r="K21" i="15"/>
  <c r="L21" i="15"/>
  <c r="M21" i="15"/>
  <c r="K22" i="20"/>
  <c r="K23" i="20"/>
  <c r="K24" i="20"/>
  <c r="K27" i="20"/>
  <c r="K28" i="20"/>
  <c r="K29" i="20"/>
  <c r="K30" i="20"/>
  <c r="L22" i="20"/>
  <c r="L23" i="20"/>
  <c r="L24" i="20"/>
  <c r="L27" i="20"/>
  <c r="L28" i="20"/>
  <c r="L30" i="20"/>
  <c r="M22" i="20"/>
  <c r="M23" i="20"/>
  <c r="M24" i="20"/>
  <c r="M27" i="20"/>
  <c r="M28" i="20"/>
  <c r="M30" i="20"/>
  <c r="M21" i="20"/>
  <c r="L21" i="20"/>
  <c r="K21" i="20"/>
  <c r="M22" i="6"/>
  <c r="M25" i="6"/>
  <c r="M26" i="6"/>
  <c r="M27" i="6"/>
  <c r="M28" i="6"/>
  <c r="L22" i="6"/>
  <c r="L25" i="6"/>
  <c r="L26" i="6"/>
  <c r="L27" i="6"/>
  <c r="L28" i="6"/>
  <c r="K22" i="6"/>
  <c r="K25" i="6"/>
  <c r="K26" i="6"/>
  <c r="K27" i="6"/>
  <c r="K28" i="6"/>
  <c r="K21" i="6"/>
  <c r="L21" i="6"/>
  <c r="M21" i="6"/>
  <c r="M24" i="9"/>
  <c r="M25" i="9"/>
  <c r="L24" i="9"/>
  <c r="L25" i="9"/>
  <c r="K23" i="9"/>
  <c r="K24" i="9"/>
  <c r="K25" i="9"/>
  <c r="K21" i="9"/>
  <c r="L21" i="9"/>
  <c r="M21" i="9"/>
  <c r="K22" i="11"/>
  <c r="K23" i="11"/>
  <c r="K24" i="11"/>
  <c r="K25" i="11"/>
  <c r="K26" i="11"/>
  <c r="K27" i="11"/>
  <c r="L23" i="11"/>
  <c r="L24" i="11"/>
  <c r="L25" i="11"/>
  <c r="M23" i="11"/>
  <c r="M24" i="11"/>
  <c r="M25" i="11"/>
  <c r="K21" i="11"/>
  <c r="M22" i="14"/>
  <c r="M23" i="14"/>
  <c r="M24" i="14"/>
  <c r="M25" i="14"/>
  <c r="M28" i="14"/>
  <c r="M29" i="14"/>
  <c r="M30" i="14"/>
  <c r="M31" i="14"/>
  <c r="M32" i="14"/>
  <c r="L22" i="14"/>
  <c r="L23" i="14"/>
  <c r="L24" i="14"/>
  <c r="L25" i="14"/>
  <c r="L28" i="14"/>
  <c r="L29" i="14"/>
  <c r="L30" i="14"/>
  <c r="L31" i="14"/>
  <c r="L32" i="14"/>
  <c r="K22" i="14"/>
  <c r="K23" i="14"/>
  <c r="K24" i="14"/>
  <c r="K25" i="14"/>
  <c r="K28" i="14"/>
  <c r="K29" i="14"/>
  <c r="K30" i="14"/>
  <c r="K31" i="14"/>
  <c r="K32" i="14"/>
  <c r="K21" i="14"/>
  <c r="K22" i="18"/>
  <c r="K23" i="18"/>
  <c r="K24" i="18"/>
  <c r="K25" i="18"/>
  <c r="K26" i="18"/>
  <c r="K27" i="18"/>
  <c r="K28" i="18"/>
  <c r="K29" i="18"/>
  <c r="L23" i="18"/>
  <c r="L24" i="18"/>
  <c r="L25" i="18"/>
  <c r="L26" i="18"/>
  <c r="L27" i="18"/>
  <c r="L28" i="18"/>
  <c r="L29" i="18"/>
  <c r="M23" i="18"/>
  <c r="M24" i="18"/>
  <c r="M25" i="18"/>
  <c r="M26" i="18"/>
  <c r="M27" i="18"/>
  <c r="M28" i="18"/>
  <c r="M29" i="18"/>
  <c r="K21" i="18"/>
  <c r="M22" i="16"/>
  <c r="M23" i="16"/>
  <c r="M26" i="16"/>
  <c r="M27" i="16"/>
  <c r="M28" i="16"/>
  <c r="M29" i="16"/>
  <c r="L22" i="16"/>
  <c r="L23" i="16"/>
  <c r="L26" i="16"/>
  <c r="L27" i="16"/>
  <c r="L28" i="16"/>
  <c r="L29" i="16"/>
  <c r="K22" i="16"/>
  <c r="K23" i="16"/>
  <c r="K26" i="16"/>
  <c r="K27" i="16"/>
  <c r="K28" i="16"/>
  <c r="K29" i="16"/>
  <c r="K22" i="8"/>
  <c r="K23" i="8"/>
  <c r="K24" i="8"/>
  <c r="K26" i="8"/>
  <c r="K27" i="8"/>
  <c r="K28" i="8"/>
  <c r="K29" i="8"/>
  <c r="K30" i="8"/>
  <c r="L22" i="8"/>
  <c r="L23" i="8"/>
  <c r="L24" i="8"/>
  <c r="L26" i="8"/>
  <c r="L27" i="8"/>
  <c r="L28" i="8"/>
  <c r="L29" i="8"/>
  <c r="M22" i="8"/>
  <c r="M23" i="8"/>
  <c r="M24" i="8"/>
  <c r="M26" i="8"/>
  <c r="M27" i="8"/>
  <c r="M28" i="8"/>
  <c r="M29" i="8"/>
  <c r="K21" i="8"/>
  <c r="K21" i="10"/>
  <c r="K22" i="7"/>
  <c r="K23" i="7"/>
  <c r="K26" i="7"/>
  <c r="K28" i="7"/>
  <c r="K29" i="7"/>
  <c r="K31" i="7"/>
  <c r="K21" i="7"/>
  <c r="K22" i="19"/>
  <c r="K23" i="19"/>
  <c r="K25" i="19"/>
  <c r="K26" i="19"/>
  <c r="K27" i="19"/>
  <c r="K28" i="19"/>
  <c r="K21" i="19"/>
  <c r="K22" i="21"/>
  <c r="K23" i="21"/>
  <c r="K24" i="21"/>
  <c r="K25" i="21"/>
  <c r="K26" i="21"/>
  <c r="K27" i="21"/>
  <c r="K28" i="21"/>
  <c r="K21" i="21"/>
  <c r="J29" i="16"/>
  <c r="J28" i="16"/>
  <c r="J27" i="16"/>
  <c r="J27" i="11"/>
  <c r="J30" i="20"/>
  <c r="J29" i="20"/>
  <c r="J28" i="20"/>
  <c r="J27" i="20"/>
  <c r="J27" i="4"/>
  <c r="J26" i="4"/>
  <c r="J25" i="4"/>
  <c r="J24" i="4"/>
  <c r="J23" i="4"/>
  <c r="J22" i="4"/>
  <c r="J29" i="5"/>
  <c r="J28" i="5"/>
  <c r="J27" i="5"/>
  <c r="J26" i="5"/>
  <c r="J24" i="5"/>
  <c r="J23" i="5"/>
  <c r="J22" i="5"/>
  <c r="J28" i="6"/>
  <c r="J27" i="6"/>
  <c r="J26" i="6"/>
  <c r="J25" i="6"/>
  <c r="J22" i="6"/>
  <c r="J31" i="7"/>
  <c r="J29" i="7"/>
  <c r="J28" i="7"/>
  <c r="J26" i="7"/>
  <c r="J23" i="7"/>
  <c r="J22" i="7"/>
  <c r="J30" i="8"/>
  <c r="J29" i="8"/>
  <c r="J28" i="8"/>
  <c r="J27" i="8"/>
  <c r="J26" i="8"/>
  <c r="J24" i="8"/>
  <c r="J23" i="8"/>
  <c r="J22" i="8"/>
  <c r="J25" i="9"/>
  <c r="J24" i="9"/>
  <c r="J23" i="9"/>
  <c r="J26" i="11"/>
  <c r="J25" i="11"/>
  <c r="J24" i="11"/>
  <c r="J23" i="11"/>
  <c r="J22" i="11"/>
  <c r="J32" i="14"/>
  <c r="J31" i="14"/>
  <c r="J30" i="14"/>
  <c r="J29" i="14"/>
  <c r="J28" i="14"/>
  <c r="J25" i="14"/>
  <c r="J24" i="14"/>
  <c r="J23" i="14"/>
  <c r="J22" i="14"/>
  <c r="J28" i="15"/>
  <c r="J27" i="15"/>
  <c r="J26" i="15"/>
  <c r="J25" i="15"/>
  <c r="J22" i="15"/>
  <c r="J26" i="16"/>
  <c r="J23" i="16"/>
  <c r="J22" i="16"/>
  <c r="J29" i="18"/>
  <c r="J28" i="18"/>
  <c r="J27" i="18"/>
  <c r="J26" i="18"/>
  <c r="J25" i="18"/>
  <c r="J24" i="18"/>
  <c r="J23" i="18"/>
  <c r="J22" i="18"/>
  <c r="J28" i="19"/>
  <c r="J27" i="19"/>
  <c r="J26" i="19"/>
  <c r="J25" i="19"/>
  <c r="J23" i="19"/>
  <c r="J22" i="19"/>
  <c r="J24" i="20"/>
  <c r="J23" i="20"/>
  <c r="J22" i="20"/>
  <c r="J28" i="21"/>
  <c r="J27" i="21"/>
  <c r="J26" i="21"/>
  <c r="J25" i="21"/>
  <c r="J24" i="21"/>
  <c r="J23" i="21"/>
  <c r="J22" i="21"/>
  <c r="J21" i="21"/>
  <c r="J21" i="20"/>
  <c r="J21" i="19"/>
  <c r="J21" i="18"/>
  <c r="J21" i="15"/>
  <c r="J21" i="14"/>
  <c r="J21" i="11"/>
  <c r="J21" i="10"/>
  <c r="J21" i="9"/>
  <c r="J21" i="8"/>
  <c r="J21" i="7"/>
  <c r="J21" i="6"/>
  <c r="J21" i="5"/>
  <c r="J21" i="4"/>
  <c r="F33" i="7"/>
  <c r="G33" i="7"/>
  <c r="F31" i="5"/>
  <c r="G31" i="5"/>
  <c r="F27" i="9"/>
  <c r="G27" i="9"/>
  <c r="F30" i="21"/>
  <c r="F32" i="21"/>
  <c r="F30" i="19"/>
  <c r="F31" i="10"/>
  <c r="F35" i="17"/>
  <c r="G35" i="17"/>
  <c r="F32" i="8"/>
  <c r="G32" i="8"/>
  <c r="G31" i="16"/>
  <c r="F32" i="18"/>
  <c r="F31" i="18"/>
  <c r="G31" i="18"/>
  <c r="F34" i="14"/>
  <c r="G34" i="14"/>
  <c r="G29" i="11"/>
  <c r="F27" i="12"/>
  <c r="G27" i="12"/>
  <c r="G32" i="20"/>
  <c r="F30" i="15"/>
  <c r="G30" i="15"/>
  <c r="F27" i="13"/>
  <c r="G27" i="13"/>
  <c r="F31" i="21"/>
  <c r="F30" i="6"/>
  <c r="G30" i="6"/>
  <c r="F30" i="4"/>
  <c r="F32" i="4"/>
  <c r="F31" i="4"/>
  <c r="F29" i="4"/>
  <c r="G29" i="4"/>
  <c r="F32" i="3"/>
  <c r="G32" i="3"/>
  <c r="F31" i="2"/>
  <c r="F30" i="2"/>
  <c r="D5" i="21"/>
  <c r="G31" i="2"/>
  <c r="S2" i="1"/>
  <c r="G30" i="2"/>
  <c r="G30" i="19"/>
  <c r="F32" i="19"/>
  <c r="G31" i="10"/>
  <c r="F33" i="10"/>
  <c r="F37" i="7"/>
  <c r="F33" i="11"/>
  <c r="F36" i="3"/>
  <c r="D5" i="19"/>
  <c r="G32" i="19"/>
  <c r="D7" i="19"/>
  <c r="D5" i="7"/>
  <c r="G37" i="7"/>
  <c r="D7" i="7"/>
  <c r="D5" i="10"/>
  <c r="G33" i="10"/>
  <c r="D7" i="10"/>
  <c r="D5" i="11"/>
  <c r="G33" i="11"/>
  <c r="D7" i="11"/>
  <c r="G36" i="3"/>
  <c r="D7" i="3"/>
  <c r="D5" i="3"/>
  <c r="F36" i="20"/>
  <c r="F35" i="16"/>
  <c r="F38" i="14"/>
  <c r="F36" i="8"/>
  <c r="F34" i="6"/>
  <c r="F35" i="5"/>
  <c r="F35" i="18"/>
  <c r="F31" i="12"/>
  <c r="F33" i="4"/>
  <c r="F31" i="9"/>
  <c r="F31" i="13"/>
  <c r="F34" i="15"/>
  <c r="F39" i="17"/>
  <c r="D5" i="17"/>
  <c r="G39" i="17"/>
  <c r="D7" i="17"/>
  <c r="D5" i="8"/>
  <c r="G36" i="8"/>
  <c r="D7" i="8"/>
  <c r="D5" i="16"/>
  <c r="G35" i="16"/>
  <c r="D7" i="16"/>
  <c r="D5" i="18"/>
  <c r="G35" i="18"/>
  <c r="D7" i="18"/>
  <c r="D5" i="14"/>
  <c r="G38" i="14"/>
  <c r="D7" i="14"/>
  <c r="D5" i="9"/>
  <c r="G31" i="9"/>
  <c r="D7" i="9"/>
  <c r="D5" i="12"/>
  <c r="G31" i="12"/>
  <c r="D7" i="12"/>
  <c r="D5" i="6"/>
  <c r="G34" i="6"/>
  <c r="D7" i="6"/>
  <c r="D5" i="20"/>
  <c r="G36" i="20"/>
  <c r="D7" i="20"/>
  <c r="D5" i="15"/>
  <c r="G34" i="15"/>
  <c r="D7" i="15"/>
  <c r="D5" i="13"/>
  <c r="G31" i="13"/>
  <c r="D7" i="13"/>
  <c r="D5" i="5"/>
  <c r="G35" i="5"/>
  <c r="D7" i="5"/>
  <c r="D5" i="4"/>
  <c r="G33" i="4"/>
  <c r="D7" i="4"/>
  <c r="F34" i="2"/>
  <c r="G34" i="2"/>
  <c r="D7" i="2"/>
  <c r="D5" i="2"/>
  <c r="C10" i="1"/>
</calcChain>
</file>

<file path=xl/sharedStrings.xml><?xml version="1.0" encoding="utf-8"?>
<sst xmlns="http://schemas.openxmlformats.org/spreadsheetml/2006/main" count="1623" uniqueCount="336">
  <si>
    <t>Active Device Discovery System</t>
  </si>
  <si>
    <t>Passive Device Discovery System</t>
  </si>
  <si>
    <t>Asset Inventory System</t>
  </si>
  <si>
    <t>ID</t>
  </si>
  <si>
    <t>Critical Security Control Detail</t>
  </si>
  <si>
    <t>Sensor or Baseline</t>
  </si>
  <si>
    <t>All Controls Implemented:</t>
  </si>
  <si>
    <t>All Controls Automated:</t>
  </si>
  <si>
    <t>All Controls Reported:</t>
  </si>
  <si>
    <t>Total Percentage Complete:</t>
  </si>
  <si>
    <t>Software Whitelisting System</t>
  </si>
  <si>
    <t>Software Application Inventory</t>
  </si>
  <si>
    <t>Critical Security Control #16: Account Monitoring and Control</t>
  </si>
  <si>
    <t>Critical Security Control #20: Penetration Tests and Red Team Exercises</t>
  </si>
  <si>
    <t>12.10</t>
  </si>
  <si>
    <t>16.10</t>
  </si>
  <si>
    <t>16.11</t>
  </si>
  <si>
    <t>16.12</t>
  </si>
  <si>
    <t>Patch Management System</t>
  </si>
  <si>
    <t>Web Application Firewall (WAF)</t>
  </si>
  <si>
    <t>Wireless Intrusion Detection System (WIDS)</t>
  </si>
  <si>
    <t>Backup / Recovery System</t>
  </si>
  <si>
    <t>Training / Awareness Education Plans</t>
  </si>
  <si>
    <t>Log Management System / SIEM</t>
  </si>
  <si>
    <t>Network Time Protocol (NTP) Systems</t>
  </si>
  <si>
    <t>Policy Approved</t>
  </si>
  <si>
    <t>All Policies Approved:</t>
  </si>
  <si>
    <t>Level Four</t>
  </si>
  <si>
    <t>Policies Complete</t>
  </si>
  <si>
    <t>Controls 1-5 Implemented</t>
  </si>
  <si>
    <t>All Controls Automated</t>
  </si>
  <si>
    <t>All Controls Reported</t>
  </si>
  <si>
    <t>All Controls Implemented</t>
  </si>
  <si>
    <t>Maturity level:</t>
  </si>
  <si>
    <t>Score:</t>
  </si>
  <si>
    <t>*Rating is on a 0-5 scale.</t>
  </si>
  <si>
    <t>Maturity Rating*:</t>
  </si>
  <si>
    <t>Level Five</t>
  </si>
  <si>
    <t>Level Three</t>
  </si>
  <si>
    <t>Level Two</t>
  </si>
  <si>
    <t>Level One</t>
  </si>
  <si>
    <t>For applications that rely on a database, use standard hardening configuration templates. All systems that are part of critical business processes should also be tested.</t>
  </si>
  <si>
    <t>Manage the network infrastructure across network connections that are separated from the business use of that network, relying on separate VLANs or, preferably, on entirely different physical connectivity for management sessions for network devices.</t>
  </si>
  <si>
    <t>Apply host-based firewalls or port filtering tools on end systems, with a default-deny rule that drops all traffic except those services and ports that are explicitly allowed.</t>
  </si>
  <si>
    <t>Monitor attempts to access deactivated accounts through audit logging.</t>
  </si>
  <si>
    <t>16.13</t>
  </si>
  <si>
    <t>Perform periodic Red Team exercises to test organizational readiness to identify and stop attacks or to respond quickly and effectively.</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</si>
  <si>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</si>
  <si>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EOF Function</t>
  </si>
  <si>
    <t>Identify</t>
  </si>
  <si>
    <t>Detect</t>
  </si>
  <si>
    <t>SCAP Based Vulnerability Management System</t>
  </si>
  <si>
    <t>Network Device Management System</t>
  </si>
  <si>
    <t>Identity &amp; Access Management System</t>
  </si>
  <si>
    <t>This work is licensed under a Creative Commons Attribution-ShareAlike 4.0 International License.</t>
  </si>
  <si>
    <t>Policy Status</t>
  </si>
  <si>
    <t>No Policy</t>
  </si>
  <si>
    <t>Informal Policy</t>
  </si>
  <si>
    <t>Partial Written Policy</t>
  </si>
  <si>
    <t>Written Policy</t>
  </si>
  <si>
    <t>Approved Written Policy</t>
  </si>
  <si>
    <t>Implementation Status</t>
  </si>
  <si>
    <t>Not Implemented</t>
  </si>
  <si>
    <t>Implemented on Some Systems</t>
  </si>
  <si>
    <t>Implemented on All Systems</t>
  </si>
  <si>
    <t>Parts of Policy Implemented</t>
  </si>
  <si>
    <t>Automation Status</t>
  </si>
  <si>
    <t>Not Automated</t>
  </si>
  <si>
    <t>Parts of Policy Automated</t>
  </si>
  <si>
    <t>Automated on Some Systems</t>
  </si>
  <si>
    <t>Automated on All Systems</t>
  </si>
  <si>
    <t>Reporting Status</t>
  </si>
  <si>
    <t>Not Reported</t>
  </si>
  <si>
    <t>Parts of Policy Reported</t>
  </si>
  <si>
    <t>Reported on Some Systems</t>
  </si>
  <si>
    <t>Reported on All Systems</t>
  </si>
  <si>
    <t>DO NOT CHANGE THESE VALUES</t>
  </si>
  <si>
    <t>Instructions - Read me first.</t>
  </si>
  <si>
    <t>Field Definitions</t>
  </si>
  <si>
    <t>This is the ID number of the specific critical security control sub-control reference as included in the Critical Security Controls documentation.</t>
  </si>
  <si>
    <t>Policy Defined</t>
  </si>
  <si>
    <t>Control Implemented</t>
  </si>
  <si>
    <t>Control Automated</t>
  </si>
  <si>
    <t>Control Reported to Business</t>
  </si>
  <si>
    <t>The purpose for this tool is to provide organizations with a simple tool for performing an initial assessment of their information assurance maturity level based on the controls defined by the Critical Security Controls and the Council on Cybersecurity. Any questions about how this tool works or suggestions can be directed to info@auditscripts.com. In order to use this tool, the assessor must only complete the answers to the drop down menu questions lists on the pages labeled CSC #1 - CSC #20. By choosing a drop down choice for each critical control,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Critical Security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</si>
  <si>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This is the detail behind each specific sub-control as defined by the Critical Security Controls documentation.</t>
  </si>
  <si>
    <t>This standards for "Executive Order Framework (EOF)" function. These functions were defined by NIST in the EOF and act as control characteristics.</t>
  </si>
  <si>
    <t>This is the type of technical system or baseline that we believe is necessary in order to implement the specific sub control.</t>
  </si>
  <si>
    <t>This question determines whether the organization currently has a policy defined that indicates that they should be implementing the defined sub control.</t>
  </si>
  <si>
    <t>This question determines whether or not the organization currently has implemented this sub control and to what degree the control has been implemented.</t>
  </si>
  <si>
    <t>This question determines whether or not the organization currently has automated the implementation of this sub control and to what degree the control has been automated.</t>
  </si>
  <si>
    <t>This question determines whether or not the organization is reporting this sub control to business representatives and to what degree the control has been reported.</t>
  </si>
  <si>
    <t>Network Level Authentication (NLA)</t>
  </si>
  <si>
    <t>Critical Security Control #6: Maintenance, Monitoring, and Analysis of Audit Logs</t>
  </si>
  <si>
    <t>Critical Security Control #8: Malware Defenses</t>
  </si>
  <si>
    <t>Critical Security Control #9: Limitation and Control of Network Ports</t>
  </si>
  <si>
    <t>Critical Security Control #10: Data Recovery Capability</t>
  </si>
  <si>
    <t>Critical Security Control #11: Secure Configurations for Network Devices</t>
  </si>
  <si>
    <t>Critical Security Control #12: Boundary Defense</t>
  </si>
  <si>
    <t>Critical Security Control #13: Data Protection</t>
  </si>
  <si>
    <t>Critical Security Control #14: Controlled Access Based on the Need to Know</t>
  </si>
  <si>
    <t>Critical Security Control #15: Wireless Access Control</t>
  </si>
  <si>
    <t>Critical Security Control #18: Application Software Security</t>
  </si>
  <si>
    <t>Critical Security Control #19: Incident Response and Management</t>
  </si>
  <si>
    <t>System Configuration Enforcement System</t>
  </si>
  <si>
    <t>Log all URL requests from each of the organization's systems, whether onsite or a mobile device, in order to identify potentially malicious activity and assist incident handlers with identifying potentially compromised systems.</t>
  </si>
  <si>
    <t>Install the latest stable version of any security-related updates on all network devices.</t>
  </si>
  <si>
    <t>Ensure that all accounts have an expiration date that is monitored and enforced.</t>
  </si>
  <si>
    <t>Ensure that all account usernames and authentication credentials are transmitted across networks using encrypted channels.</t>
  </si>
  <si>
    <t>Any user or system accounts used to perform penetration testing should be controlled and monitored to make sure they are only being used for legitimate purposes, and are removed or restored to normal function after testing is over.</t>
  </si>
  <si>
    <t>Create a test bed that mimics a production environment for specific penetration tests and Red Team attacks against elements that are not typically tested in production, such as attacks against supervisory control and data acquisition and other control systems.</t>
  </si>
  <si>
    <t>Dedicated Administration Systems</t>
  </si>
  <si>
    <t>Protect</t>
  </si>
  <si>
    <t>Public Key Infrastruture (PKI)</t>
  </si>
  <si>
    <t>Implemented on Most Systems</t>
  </si>
  <si>
    <t>Automated on Most Systems</t>
  </si>
  <si>
    <t>Reported on Most Systems</t>
  </si>
  <si>
    <t>Not Applicable</t>
  </si>
  <si>
    <t>Control Automated or Technically Enforced</t>
  </si>
  <si>
    <t>Risk Accepted:</t>
  </si>
  <si>
    <t>Risk Addressed:</t>
  </si>
  <si>
    <t>CSC #1</t>
  </si>
  <si>
    <t>CSC #2</t>
  </si>
  <si>
    <t>CSC #3</t>
  </si>
  <si>
    <t>CSC #4</t>
  </si>
  <si>
    <t>CSC #5</t>
  </si>
  <si>
    <t>CSC #6</t>
  </si>
  <si>
    <t>CSC #7</t>
  </si>
  <si>
    <t>CSC #8</t>
  </si>
  <si>
    <t>CSC #9</t>
  </si>
  <si>
    <t>CSC #10</t>
  </si>
  <si>
    <t>CSC #11</t>
  </si>
  <si>
    <t>CSC #12</t>
  </si>
  <si>
    <t>CSC #13</t>
  </si>
  <si>
    <t>CSC #14</t>
  </si>
  <si>
    <t>CSC #15</t>
  </si>
  <si>
    <t>CSC #16</t>
  </si>
  <si>
    <t>CSC #17</t>
  </si>
  <si>
    <t>CSC #18</t>
  </si>
  <si>
    <t>CSC #19</t>
  </si>
  <si>
    <t>CSC #20</t>
  </si>
  <si>
    <t>Description:</t>
  </si>
  <si>
    <t>Utilize an active discovery tool to identify devices connected to the organization's network and update the hardware asset inventory.</t>
  </si>
  <si>
    <t>Utilize a passive discovery tool to identify devices connected to the organization's network and automatically update the organization's hardware asset inventory.</t>
  </si>
  <si>
    <t>Use Dynamic Host Configuration Protocol (DHCP) logging on all DHCP servers or IP address management tools to update the organization's hardware asset inventory.</t>
  </si>
  <si>
    <t>Maintain an accurate and up-to-date inventory of all technology assets with the potential to store or process information. This inventory shall include all hardware assets, whether connected to the organization's network or not.</t>
  </si>
  <si>
    <t>Ensure that the hardware asset inventory records the network address, hardware address, machine name, data asset owner, and department for each asset and whether the hardware asset has been approved to connect to the network.</t>
  </si>
  <si>
    <t>Ensure that unauthorized assets are either removed from the network, quarantined or the inventory is updated in a timely manner.</t>
  </si>
  <si>
    <t>Utilize port level access control, following 802.1x standards, to control which devices can authenticate to the network. The authentication system shall be tied into the hardware asset inventory data to ensure only authorized devices can connect to the network.</t>
  </si>
  <si>
    <t>Use client certificates to authenticate hardware assets connecting to the organization's trusted network.</t>
  </si>
  <si>
    <t>Maintain an up-to-date list of all authorized software that is required in the enterprise for any business purpose on any business system.</t>
  </si>
  <si>
    <t>Ensure that only software applications or operating systems currently supported by the software's vendor are added to the organization's authorized software inventory. Unsupported software should be tagged as unsupported in the inventory system.</t>
  </si>
  <si>
    <t>Utilize software inventory tools throughout the organization to automate the documentation of all software on business systems.</t>
  </si>
  <si>
    <t>The software inventory system should track the name, version, publisher, and install date for all software, including operating systems authorized by the organization.</t>
  </si>
  <si>
    <t>The software inventory system should be tied into the hardware asset inventory so all devices and associated software are tracked from a single location.</t>
  </si>
  <si>
    <t>Ensure that unauthorized software is either removed or the inventory is updated in a timely manner.</t>
  </si>
  <si>
    <t>Utilize application whitelisting technology on all assets to ensure that only authorized software executes and all unauthorized software is blocked from executing on assets.</t>
  </si>
  <si>
    <t>The organization's application whitelisting software must ensure that only authorized software libraries (such as *.dll, *.ocx, *.so, etc) are allowed to load into a system process.</t>
  </si>
  <si>
    <t>The organization's application whitelisting software must ensure that only authorized, digitally signed scripts (such as *.ps1, *.py, macros, etc) are allowed to run on a system.</t>
  </si>
  <si>
    <t>Physically or logically segregated systems should be used to isolate and run software that is required for business operations but incur higher risk for the organization.</t>
  </si>
  <si>
    <t>2.10</t>
  </si>
  <si>
    <t>Network Firewall / Acess Control System</t>
  </si>
  <si>
    <t>Utilize an up-to-date SCAP-compliant vulnerability scanning tool to automatically scan all systems on the network on a weekly or more frequent basis to identify all potential vulnerabilities on the organization's systems.</t>
  </si>
  <si>
    <t>Perform authenticated vulnerability scanning with agents running locally on each system or with remote scanners that are configured with elevated rights on the system being tested.</t>
  </si>
  <si>
    <t>Use a dedicated account for authenticated vulnerability scans, which should not be used for any other administrative activities and should be tied to specific machines at specific IP addresses.</t>
  </si>
  <si>
    <t>Deploy automated software update tools in order to ensure that the operating systems are running the most recent security updates provided by the software vendor.</t>
  </si>
  <si>
    <t>Deploy automated software update tools in order to ensure that third-party software on all systems is running the most recent security updates provided by the software vendor.</t>
  </si>
  <si>
    <t>Regularly compare the results from back-to-back vulnerability scans to verify that vulnerabilities have been remediated in a timely manner.</t>
  </si>
  <si>
    <t>Utilize a risk-rating process to prioritize the remediation of discovered vulnerabilities.</t>
  </si>
  <si>
    <t>Use automated tools to inventory all administrative accounts, including domain and local accounts, to ensure that only authorized individuals have elevated privileges.</t>
  </si>
  <si>
    <t>Before deploying any new asset, change all default passwords to have values consistent with administrative level accounts.</t>
  </si>
  <si>
    <t>Ensure that all users with administrative account access use a dedicated or secondary account for elevated activities. This account should only be used for administrative activities and not internet browsing, email, or similar activities.</t>
  </si>
  <si>
    <t>Where multi-factor authentication is not supported (such as local administrator, root, or service accounts), accounts will use passwords that are unique to that system.</t>
  </si>
  <si>
    <t>Use multi-factor authentication and encrypted channels for all administrative account access.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</si>
  <si>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</si>
  <si>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Limit access to scripting tools (such as Microsoft PowerShell and Python) to only administrative or development users with the need to access those capabilities.</t>
  </si>
  <si>
    <t>Configure systems to issue a log entry and alert when an account is added to or removed from any group assigned administrative privileges.</t>
  </si>
  <si>
    <t>Configure systems to issue a log entry and alert on unsuccessful logins to an administrative account.</t>
  </si>
  <si>
    <t>Privileged Account Management System</t>
  </si>
  <si>
    <t>Multi-Factor Authentication System</t>
  </si>
  <si>
    <t>Maintain documented, standard security configuration standards for all authorized operating systems and software.</t>
  </si>
  <si>
    <t>Maintain secure images or templates for all systems in the enterprise based on the organization's approved configuration standards. Any new system deployment or existing system that becomes compromised should be imaged using one of those images or templates.</t>
  </si>
  <si>
    <t>Store the master images and templates on securely configured servers, validated with integrity monitoring tools, to ensure that only authorized changes to the images are possible.</t>
  </si>
  <si>
    <t>Deploy system configuration management tools that will automatically enforce and redeploy configuration settings to systems at regularly scheduled intervals.</t>
  </si>
  <si>
    <t>Utilize a Security Content Automation Protocol (SCAP) compliant configuration monitoring system to verify all security configuration elements, catalog approved exceptions, and alert when unauthorized changes occur.</t>
  </si>
  <si>
    <t>System Configuration Baselines &amp; Images</t>
  </si>
  <si>
    <t>Use at least three synchronized time sources from which all servers and network devices retrieve time information on a regular basis so that timestamps in logs are consistent.</t>
  </si>
  <si>
    <t>Ensure that local logging has been enabled on all systems and networking devices.</t>
  </si>
  <si>
    <t>Enable system logging to include detailed information such as a event source, date, user, timestamp, source addresses, destination addresses, and other useful elements.</t>
  </si>
  <si>
    <t>Ensure that all systems that store logs have adequate storage space for the logs generated.</t>
  </si>
  <si>
    <t>Ensure that appropriate logs are being aggregated to a central log management system for analysis and review.</t>
  </si>
  <si>
    <t>Deploy Security Information and Event Management (SIEM) or log analytic tool for log correlation and analysis.</t>
  </si>
  <si>
    <t>On a regular basis, review logs to identify anomalies or abnormal events.</t>
  </si>
  <si>
    <t>On a regular basis, tune your SIEM system to better identify actionable events and decrease event noise.</t>
  </si>
  <si>
    <t>Ensure that only fully supported web browsers and email clients are allowed to execute in the organization, ideally only using the latest version of the browsers and email clients provided by the vendor.</t>
  </si>
  <si>
    <t>Uninstall or disable any unauthorized browser or email client plugins or add-on applications.</t>
  </si>
  <si>
    <t>Ensure that only authorized scripting languages are able to run in all web browsers and email clients.</t>
  </si>
  <si>
    <t>Enforce network-based URL filters that limit a system's ability to connect to websites not approved by the organization. This filtering shall be enforced for each of the organization's systems, whether they are physically at an organization's facilities or not.</t>
  </si>
  <si>
    <t>Subscribe to URL categorization services to ensure that they are up-to-date with the most recent website category definitions available. Uncategorized sites shall be blocked by default.</t>
  </si>
  <si>
    <t>Use DNS filtering services to help block access to known malicious domains.</t>
  </si>
  <si>
    <t>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</si>
  <si>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Block all e-mail attachments entering the organization's e-mail gateway if the file types are unnecessary for the organization's business.</t>
  </si>
  <si>
    <t>Use sandboxing to analyze and block inbound email attachments with malicious behavior.</t>
  </si>
  <si>
    <t>7.10</t>
  </si>
  <si>
    <t>Network URL Filtering System</t>
  </si>
  <si>
    <t>DNS Domain Filtering System</t>
  </si>
  <si>
    <t>Anti-Spam Gateway</t>
  </si>
  <si>
    <t>Utilize centrally managed anti-malware software to continuously monitor and defend each of the organization's workstations and servers.</t>
  </si>
  <si>
    <t>Ensure that the organization's anti-malware software updates its scanning engine and signature database on a regular basis.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</si>
  <si>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</si>
  <si>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Configure devices so that they automatically conduct an anti-malware scan of removable media when inserted or connected.</t>
  </si>
  <si>
    <t>Configure devices to not auto-run content from removable media.</t>
  </si>
  <si>
    <t>Send all malware detection events to enterprise anti-malware administration tools and event log servers for analysis and alerting.</t>
  </si>
  <si>
    <t>Enable Domain Name System (DNS) query logging to detect hostname lookups for known malicious domains.</t>
  </si>
  <si>
    <t>Enable command-line audit logging for command shells, such as Microsoft Powershell and Bash.</t>
  </si>
  <si>
    <t>Endpoint Protection System</t>
  </si>
  <si>
    <t>Associate active ports, services and protocols to the hardware assets in the asset inventory.</t>
  </si>
  <si>
    <t>Ensure that only network ports, protocols, and services listening on a system with validated business needs, are running on each system.</t>
  </si>
  <si>
    <t>Perform automated port scans on a regular basis against all systems and alert if unauthorized ports are detected on a system.</t>
  </si>
  <si>
    <t>Place application firewalls in front of any critical servers to verify and validate the traffic going to the server. Any unauthorized traffic should be blocked and logged.</t>
  </si>
  <si>
    <t>Host Based Firewall</t>
  </si>
  <si>
    <t>Application Aware Firewall</t>
  </si>
  <si>
    <t>Ensure that all system data is automatically backed up on regular basis.</t>
  </si>
  <si>
    <t>Ensure that each of the organization's key systems are backed up as a complete system, through processes such as imaging, to enable the quick recovery of an entire system.</t>
  </si>
  <si>
    <t>Test data integrity on backup media on a regular basis by performing a data restoration process to ensure that the backup is properly working.</t>
  </si>
  <si>
    <t>Ensure that backups are properly protected via physical security or encryption when they are stored, as well as when they are moved across the network. This includes remote backups and cloud services.</t>
  </si>
  <si>
    <t>Ensure that all backups have at least one backup destination that is not continuously addressable through operating system calls.</t>
  </si>
  <si>
    <t>Maintain standard, documented security configuration standards for all authorized network devices.</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</si>
  <si>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</si>
  <si>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Compare all network device configuration against approved security configurations defined for each network device in use and alert when any deviations are discovered.</t>
  </si>
  <si>
    <t>Manage all network devices using multi-factor authentication and encrypted sessions.</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</si>
  <si>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</si>
  <si>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Maintain an up-to-date inventory of all of the organization's network boundaries.</t>
  </si>
  <si>
    <t>Perform regular scans from outside each trusted network boundary to detect any unauthorized connections which are accessible across the boundary.</t>
  </si>
  <si>
    <t>Deny communications with known malicious or unused Internet IP addresses and limit access only to trusted and necessary IP address ranges at each of the organization's network boundaries,.</t>
  </si>
  <si>
    <t>Deny communication over unauthorized TCP or UDP ports or application traffic to ensure that only authorized protocols are allowed to cross the network boundary in or out of the network at each of the organization's network boundaries.</t>
  </si>
  <si>
    <t>Configure monitoring systems to record network packets passing through the boundary at each of the organization's network boundaries.</t>
  </si>
  <si>
    <t>Deploy network-based Intrusion Detection Systems (IDS) sensors to look for unusual attack mechanisms and detect compromise of these systems at each of the organization's network boundaries.</t>
  </si>
  <si>
    <t>Deploy network-based Intrusion Prevention Systems (IPS) to block malicious network traffic at each of the organization's network boundaries.</t>
  </si>
  <si>
    <t>Enable the collection of NetFlow and logging data on all network boundary devices.</t>
  </si>
  <si>
    <t>Ensure that all network traffic to or from the Internet passes through an authenticated application layer proxy that is configured to filter unauthorized connections.</t>
  </si>
  <si>
    <t>Decrypt all encrypted network traffic at the boundary proxy prior to analyzing the content. However, the organization may use whitelists of allowed sites that can be accessed through the proxy without decrypting the traffic.</t>
  </si>
  <si>
    <t>Require all remote login access to the organization's network to encrypt data in transit and use multi-factor authentication.</t>
  </si>
  <si>
    <t>Scan all enterprise devices remotely logging into the organization's network prior to accessing the network to ensure that each of the organization's security policies has been enforced in the same manner as local network devices.</t>
  </si>
  <si>
    <t>Network Packet Capture System</t>
  </si>
  <si>
    <t>Network Based Intruston Detection System (NIDS)</t>
  </si>
  <si>
    <t>Network Based Intrusion Prevention System (IPS)</t>
  </si>
  <si>
    <t>Maintain an inventory of all sensitive information stored, processed, or transmitted by the organization's technology systems, including those located onsite or at a remote service provider.</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</si>
  <si>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</si>
  <si>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Deploy an automated tool on network perimeters that monitors for unauthorized transfer of sensitive information and blocks such transfers while alerting information security professionals.</t>
  </si>
  <si>
    <t>Only allow access to authorized cloud storage or email providers.</t>
  </si>
  <si>
    <t>Monitor all traffic leaving the organization and detect any unauthorized use of encryption.</t>
  </si>
  <si>
    <t>Utilize approved whole disk encryption software to encrypt the hard drive of all mobile devices.</t>
  </si>
  <si>
    <t>If USB storage devices are required, enterprise software should be used that can configure systems to allow the use of specific devices. An inventory of such devices should be maintained.</t>
  </si>
  <si>
    <t>Configure systems not to write data to external removable media, if there is no business need for supporting such devices.</t>
  </si>
  <si>
    <t>If USB storage devices are required, all data stored on such devices must be encrypted while at rest.</t>
  </si>
  <si>
    <t>Data Inventory / Classification System</t>
  </si>
  <si>
    <t>Network Based Data Loss Prevention (DLP) System</t>
  </si>
  <si>
    <t>Whole Disk Encryption System</t>
  </si>
  <si>
    <t>Segment the network based on the label or classification level of the information stored on the servers, locate all sensitive information on separated Virtual Local Area Networks (VLANs).</t>
  </si>
  <si>
    <t>Enable firewall filtering between VLANs to ensure that only authorized systems are able to communicate with other systems necessary to fulfill their specific responsibilities.</t>
  </si>
  <si>
    <t>Disable all workstation to workstation communication to limit an attacker's ability to move laterally and compromise neighboring systems, through technologies such as Private VLANs or microsegmentation.</t>
  </si>
  <si>
    <t>Encrypt all sensitive information in transit.</t>
  </si>
  <si>
    <t>Utilize an active discovery tool to identify all sensitive information stored, processed, or transmitted by the organization's technology systems, including those located onsite or at a remote service provider and update the organization's sensitive information inventory.</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</si>
  <si>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</si>
  <si>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Use an automated tool, such as host-based Data Loss Prevention, to enforce access controls to data even when data is copied off a system.</t>
  </si>
  <si>
    <t>Encrypt all sensitive information at rest using a tool that requires a secondary authentication mechanism not integrated into the operating system, in order to access the information.</t>
  </si>
  <si>
    <t>Enforce detailed audit logging for access to sensitive data or changes to sensitive data (utilizing tools such as File Integrity Monitoring or Security Information and Event Monitoring).</t>
  </si>
  <si>
    <t>Host Based Data Loss Prevention (DLP) System</t>
  </si>
  <si>
    <t>Maintain an inventory of authorized wireless access points connected to the wired network.</t>
  </si>
  <si>
    <t>Configure network vulnerability scanning tools to detect and alert on unauthorized wireless access points connected to the wired network.</t>
  </si>
  <si>
    <t>Use a wireless intrusion detection system (WIDS) to detect and alert on unauthorized wireless access points connected to the network.</t>
  </si>
  <si>
    <t>Disable wireless access on devices that do not have a business purpose for wireless access.</t>
  </si>
  <si>
    <t>Configure wireless access on client machines that do have an essential wireless business purpose, to allow access only to authorized wireless networks and to restrict access to other wireless networks.</t>
  </si>
  <si>
    <t>Disable peer-to-peer (adhoc) wireless network capabilities on wireless clients.</t>
  </si>
  <si>
    <t>Leverage the Advanced Encryption Standard (AES) to encrypt wireless data in transit.</t>
  </si>
  <si>
    <t>Ensure that wireless networks use authentication protocols such as Extensible Authentication Protocol-Transport Layer Security (EAP/TLS), that requires mutual, multi-factor authentication.</t>
  </si>
  <si>
    <t>Disable wireless peripheral access of devices (such as Bluetooth and NFC), unless such access is required for a business purpose.</t>
  </si>
  <si>
    <t>Create a separate wireless network for personal or untrusted devices. Enterprise access from this network should be treated as untrusted and filtered and audited accordingly.</t>
  </si>
  <si>
    <t>Maintain an inventory of each of the organization's authentication systems, including those located onsite or at a remote service provider.</t>
  </si>
  <si>
    <t>Configure access for all accounts through as few centralized points of authentication as possible, including network, security, and cloud systems.</t>
  </si>
  <si>
    <t>Require multi-factor authentication for all user accounts, on all systems, whether managed onsite or by a third-party provider.</t>
  </si>
  <si>
    <t>Encrypt or hash with a salt all authentication credentials when stored.</t>
  </si>
  <si>
    <t>Maintain an inventory of all accounts organized by authentication system.</t>
  </si>
  <si>
    <t>Disable any account that cannot be associated with a business process or business owner.</t>
  </si>
  <si>
    <t>Automatically disable dormant accounts after a set period of inactivity.</t>
  </si>
  <si>
    <t>Automatically lock workstation sessions after a standard period of inactivity.</t>
  </si>
  <si>
    <t>Alert when users deviate from normal login behavior, such as time-of-day, workstation location and duration.</t>
  </si>
  <si>
    <t>Perform a skills gap analysis to understand the skills and behaviors workforce members are not adhering to, using this information to build a baseline education roadmap.</t>
  </si>
  <si>
    <t>Deliver training to address the skills gap identified to positively impact workforce members' security behavior.</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</si>
  <si>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</si>
  <si>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Ensure that the organization's security awareness program is updated frequently (at least annually) to address new technologies, threats, standards and business requirements.</t>
  </si>
  <si>
    <t>Train workforce members on the importance of enabling and utilizing secure authentication.</t>
  </si>
  <si>
    <t>Train the workforce on how to identify different forms of social engineering attacks, such as phishing, phone scams and impersonation calls.</t>
  </si>
  <si>
    <t>Train workforce on how to identify and properly store, transfer, archive and destroy sensitive information.</t>
  </si>
  <si>
    <t>Train workforce members to be aware of causes for unintentional data exposures, such as losing their mobile devices or emailing the wrong person due to autocomplete in email.</t>
  </si>
  <si>
    <t>Train employees to be able to identify the most common indicators of an incident and be able to report such an incident.</t>
  </si>
  <si>
    <t>Establish secure coding practices appropriate to the programming language and development environment being used.</t>
  </si>
  <si>
    <t>For in-house developed software, ensure that explicit error checking is performed and documented for all input, including for size, data type, and acceptable ranges or formats.</t>
  </si>
  <si>
    <t>Verify that the version of all software acquired from outside your organization is still supported by the developer or appropriately hardened based on developer security recommendations.</t>
  </si>
  <si>
    <t>Only use up-to-date and trusted third-party components for the software developed by the organization.</t>
  </si>
  <si>
    <t>Use only standardized and extensively reviewed encryption algorithms.</t>
  </si>
  <si>
    <t>Ensure that all software development personnel receive training in writing secure code for their specific development environment and responsibilities.</t>
  </si>
  <si>
    <t>Apply static and dynamic analysis tools to verify that secure coding practices are being adhered to for internally developed software.</t>
  </si>
  <si>
    <t>Establish a process to accept and address reports of software vulnerabilities, including providing a means for external entities to contact your security group.</t>
  </si>
  <si>
    <t>Maintain separate environments for production and nonproduction systems. Developers should not have unmonitored access to production environments.</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</si>
  <si>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</si>
  <si>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Secure Coding Standards</t>
  </si>
  <si>
    <t>Software Vulnerability Scanning Tool</t>
  </si>
  <si>
    <t>18.10</t>
  </si>
  <si>
    <t>Ensure that there are written incident response plans that defines roles of personnel as well as phases of incident handling/management.</t>
  </si>
  <si>
    <t>Assign job titles and duties for handling computer and network incidents to specific individuals and ensure tracking and documentation throughout the incident through resolution.</t>
  </si>
  <si>
    <t>Designate management personnel, as well as backups, who will support the incident handling process by acting in key decision-making roles.</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</si>
  <si>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</si>
  <si>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Assemble and maintain information on third-party contact information to be used to report a security incident, such as Law Enforcement, relevant government departments, vendors, and ISAC partners.</t>
  </si>
  <si>
    <t>Publish information for all workforce members, regarding reporting computer anomalies and incidents to the incident handling team. Such information should be included in routine employee awareness activities.</t>
  </si>
  <si>
    <t>Plan and conduct routine incident response exercises and scenarios for the workforce involved in the incident response to maintain awareness and comfort in responding to real world threats. Exercises should test communication channels, decision making, and incident responders technical capabilities using tools and data available to them.</t>
  </si>
  <si>
    <t>Create incident scoring and prioritization schema based on known or potential impact to your organization. Utilize score to define frequency of status updates and escalation procedures.</t>
  </si>
  <si>
    <t>Incident Management Plans</t>
  </si>
  <si>
    <t>Establish a program for penetration tests that includes a full scope of blended attacks, such as wireless, client-based, and web application attacks.</t>
  </si>
  <si>
    <t>Conduct regular external and internal penetration tests to identify vulnerabilities and attack vectors that can be used to exploit enterprise systems successfully.</t>
  </si>
  <si>
    <t>Use vulnerability scanning and penetration testing tools in concert. The results of vulnerability scanning assessments should be used as a starting point to guide and focus penetration testing efforts.</t>
  </si>
  <si>
    <t>Wherever possible, ensure that Red Teams results are documented using open, machine-readable standards (e.g., SCAP). Devise a scoring method for determining the results of Red Team exercises so that results can be compared over time.</t>
  </si>
  <si>
    <t>Penetration Testing Plans</t>
  </si>
  <si>
    <t>Critical Security Control #17: Implement a Security Awareness and Training Program</t>
  </si>
  <si>
    <t>Critical Security Control #7: Email and Web Browser Protections</t>
  </si>
  <si>
    <t>Critical Security Control #5: Secure Configuration for Hardware and Software</t>
  </si>
  <si>
    <t>Critical Security Control #4: Controlled Use of Administrative Privileges</t>
  </si>
  <si>
    <t>Critical Security Control #3: Continuous Vulnerability Management</t>
  </si>
  <si>
    <t>Critical Security Control #2: Inventory and Control of Software Assets</t>
  </si>
  <si>
    <t>Critical Security Control #1: Inventory and Control of Hardware Assets</t>
  </si>
  <si>
    <t>Critical Security Controls Initial Assessment Tool (v7.0a)</t>
  </si>
  <si>
    <t>Respond</t>
  </si>
  <si>
    <t>NIST CSF</t>
  </si>
  <si>
    <t>15.10</t>
  </si>
  <si>
    <t>Establish and follow an automated process for revoking system access by disabling accounts immediately upon termination or change of responsibilities of an employee or contractor. Disabling these accounts, instead of deleting accounts, allows preservation of audit trails.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</si>
</sst>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sz val="11"/>
      <color rgb="FF4374B7"/>
      <name val="Inherit"/>
    </font>
    <font>
      <u/>
      <sz val="11"/>
      <color theme="10"/>
      <name val="Calibri"/>
      <family val="2"/>
      <scheme val="minor"/>
    </font>
    <font>
      <sz val="11"/>
      <name val="Calibri"/>
      <family val="2"/>
      <scheme val="minor"/>
    </font>
    <font>
      <b/>
      <sz val="14"/>
      <color theme="0"/>
      <name val="Calibri"/>
      <family val="2"/>
      <scheme val="minor"/>
    </font>
    <font>
      <sz val="11"/>
      <color theme="0"/>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rgb="FFC00000"/>
        <bgColor indexed="64"/>
      </patternFill>
    </fill>
    <fill>
      <patternFill patternType="solid">
        <fgColor rgb="FF007054"/>
        <bgColor indexed="64"/>
      </patternFill>
    </fill>
    <fill>
      <patternFill patternType="solid">
        <fgColor rgb="FFE74C3C"/>
        <bgColor indexed="64"/>
      </patternFill>
    </fill>
    <fill>
      <patternFill patternType="solid">
        <fgColor theme="0" tint="-0.249977111117893"/>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49">
    <xf numFmtId="0" fontId="0" fillId="0" borderId="0" xfId="0"/>
    <xf numFmtId="0" fontId="0" fillId="0" borderId="0" xfId="0" applyAlignment="1">
      <alignment wrapText="1"/>
    </xf>
    <xf numFmtId="0" fontId="0" fillId="0" borderId="0" xfId="0" applyAlignment="1">
      <alignment horizontal="center"/>
    </xf>
    <xf numFmtId="0" fontId="0" fillId="0" borderId="0" xfId="0"/>
    <xf numFmtId="0" fontId="0" fillId="0" borderId="0" xfId="0" applyAlignment="1">
      <alignment horizontal="center" vertical="center"/>
    </xf>
    <xf numFmtId="0" fontId="0" fillId="0" borderId="0" xfId="0" applyAlignment="1">
      <alignment horizontal="center" vertical="center" wrapText="1"/>
    </xf>
    <xf numFmtId="9" fontId="0" fillId="0" borderId="0" xfId="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xf>
    <xf numFmtId="0" fontId="3" fillId="2" borderId="0" xfId="0" applyFont="1" applyFill="1" applyAlignment="1">
      <alignment horizontal="center"/>
    </xf>
    <xf numFmtId="0" fontId="3" fillId="0" borderId="0" xfId="0" applyFont="1" applyAlignment="1">
      <alignment horizontal="center" vertical="center"/>
    </xf>
    <xf numFmtId="0" fontId="3" fillId="0" borderId="0" xfId="0" quotePrefix="1"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left" vertical="center"/>
    </xf>
    <xf numFmtId="0" fontId="2" fillId="3" borderId="0" xfId="0" applyFont="1" applyFill="1" applyAlignment="1">
      <alignment horizontal="center"/>
    </xf>
    <xf numFmtId="9" fontId="0" fillId="0" borderId="0" xfId="1" applyFont="1" applyAlignment="1">
      <alignment horizontal="center"/>
    </xf>
    <xf numFmtId="9" fontId="0" fillId="0" borderId="0" xfId="0" applyNumberFormat="1" applyAlignment="1">
      <alignment horizontal="center"/>
    </xf>
    <xf numFmtId="0" fontId="3" fillId="0" borderId="0" xfId="0" applyFont="1" applyAlignment="1">
      <alignment horizontal="center" vertical="center"/>
    </xf>
    <xf numFmtId="0" fontId="0" fillId="0" borderId="0" xfId="0" applyAlignment="1">
      <alignment horizontal="left" wrapText="1"/>
    </xf>
    <xf numFmtId="0" fontId="3"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left" wrapText="1"/>
    </xf>
    <xf numFmtId="0" fontId="7" fillId="0" borderId="0" xfId="0" applyFont="1" applyAlignment="1">
      <alignment wrapText="1"/>
    </xf>
    <xf numFmtId="0" fontId="7" fillId="0" borderId="0" xfId="0" applyFont="1" applyAlignment="1">
      <alignment horizontal="left" vertical="center" wrapText="1"/>
    </xf>
    <xf numFmtId="0" fontId="7" fillId="0" borderId="0" xfId="0" applyFont="1" applyAlignment="1">
      <alignment vertical="center" wrapText="1"/>
    </xf>
    <xf numFmtId="0" fontId="2" fillId="4" borderId="0" xfId="0" applyFont="1" applyFill="1" applyAlignment="1">
      <alignment horizontal="center"/>
    </xf>
    <xf numFmtId="0" fontId="2" fillId="4" borderId="0" xfId="0" applyFont="1" applyFill="1" applyAlignment="1">
      <alignment horizontal="center" vertical="center"/>
    </xf>
    <xf numFmtId="0" fontId="8" fillId="4" borderId="1" xfId="0" applyFont="1" applyFill="1" applyBorder="1"/>
    <xf numFmtId="0" fontId="0" fillId="6" borderId="0" xfId="0" applyFill="1" applyAlignment="1">
      <alignment horizontal="center" vertical="center"/>
    </xf>
    <xf numFmtId="0" fontId="2" fillId="4" borderId="0" xfId="0" applyFont="1" applyFill="1" applyAlignment="1">
      <alignment horizontal="center" vertical="center" wrapText="1"/>
    </xf>
    <xf numFmtId="0" fontId="0" fillId="0" borderId="0" xfId="0" applyAlignment="1">
      <alignment vertical="center"/>
    </xf>
    <xf numFmtId="0" fontId="2" fillId="5" borderId="0" xfId="0" applyFont="1" applyFill="1" applyAlignment="1">
      <alignment horizontal="center"/>
    </xf>
    <xf numFmtId="9" fontId="2" fillId="5" borderId="0" xfId="0" applyNumberFormat="1" applyFont="1" applyFill="1" applyAlignment="1">
      <alignment horizontal="center"/>
    </xf>
    <xf numFmtId="9" fontId="2" fillId="4" borderId="0" xfId="0" applyNumberFormat="1" applyFont="1" applyFill="1" applyAlignment="1">
      <alignment horizontal="center"/>
    </xf>
    <xf numFmtId="2" fontId="8" fillId="4" borderId="2" xfId="0" applyNumberFormat="1" applyFont="1" applyFill="1" applyBorder="1" applyAlignment="1">
      <alignment horizontal="center"/>
    </xf>
    <xf numFmtId="0" fontId="9" fillId="0" borderId="0" xfId="0" applyFont="1" applyAlignment="1">
      <alignment horizontal="center"/>
    </xf>
    <xf numFmtId="9" fontId="9" fillId="0" borderId="0" xfId="0" applyNumberFormat="1" applyFont="1" applyAlignment="1">
      <alignment horizontal="center"/>
    </xf>
    <xf numFmtId="0" fontId="9" fillId="0" borderId="0" xfId="0" applyFont="1"/>
    <xf numFmtId="0" fontId="0" fillId="0" borderId="0" xfId="0" applyAlignment="1">
      <alignment horizontal="left" wrapText="1"/>
    </xf>
    <xf numFmtId="0" fontId="3" fillId="0" borderId="0" xfId="0" applyFont="1" applyAlignment="1">
      <alignment horizontal="center" vertical="center"/>
    </xf>
    <xf numFmtId="0" fontId="0" fillId="0" borderId="0" xfId="0" applyAlignment="1">
      <alignment horizontal="left"/>
    </xf>
    <xf numFmtId="0" fontId="4" fillId="4" borderId="0" xfId="0" applyFont="1" applyFill="1" applyAlignment="1">
      <alignment horizontal="center" vertical="center"/>
    </xf>
    <xf numFmtId="0" fontId="2" fillId="4" borderId="0" xfId="0" applyFont="1" applyFill="1" applyAlignment="1">
      <alignment horizontal="center"/>
    </xf>
    <xf numFmtId="0" fontId="0" fillId="0" borderId="0" xfId="0" applyAlignment="1">
      <alignment horizontal="left" wrapText="1"/>
    </xf>
    <xf numFmtId="0" fontId="3" fillId="0" borderId="0" xfId="0" applyFont="1" applyAlignment="1">
      <alignment horizontal="center"/>
    </xf>
    <xf numFmtId="0" fontId="6" fillId="0" borderId="0" xfId="2" applyAlignment="1">
      <alignment horizontal="center" vertical="center"/>
    </xf>
    <xf numFmtId="0" fontId="6" fillId="0" borderId="0" xfId="2" applyAlignment="1">
      <alignment horizontal="center"/>
    </xf>
  </cellXfs>
  <cellStyles count="3">
    <cellStyle name="Hyperlink" xfId="2" builtinId="8"/>
    <cellStyle name="Normal" xfId="0" builtinId="0"/>
    <cellStyle name="Percent" xfId="1" builtinId="5"/>
  </cellStyles>
  <dxfs count="760">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s>
  <tableStyles count="0" defaultTableStyle="TableStyleMedium2" defaultPivotStyle="PivotStyleLight16"/>
  <colors>
    <mruColors>
      <color rgb="FF007054"/>
      <color rgb="FFE74C3C"/>
      <color rgb="FF27AE60"/>
      <color rgb="FFE67E22"/>
      <color rgb="FFF39C12"/>
      <color rgb="FFF1C40F"/>
      <color rgb="FF27B060"/>
      <color rgb="FFEE7164"/>
      <color rgb="FFEB5A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Dashboard!$C$3</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Dashboard!$B$4:$B$8</c:f>
              <c:strCache>
                <c:ptCount val="5"/>
                <c:pt idx="0">
                  <c:v>Policies Complete</c:v>
                </c:pt>
                <c:pt idx="1">
                  <c:v>Controls 1-5 Implemented</c:v>
                </c:pt>
                <c:pt idx="2">
                  <c:v>All Controls Implemented</c:v>
                </c:pt>
                <c:pt idx="3">
                  <c:v>All Controls Automated</c:v>
                </c:pt>
                <c:pt idx="4">
                  <c:v>All Controls Reported</c:v>
                </c:pt>
              </c:strCache>
            </c:strRef>
          </c:cat>
          <c:val>
            <c:numRef>
              <c:f>Dashboard!$C$4:$C$8</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692A-4F1F-AE7A-A06A2C8620E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0CC-42A4-8023-10BE61945EA0}"/>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0CC-42A4-8023-10BE61945EA0}"/>
              </c:ext>
            </c:extLst>
          </c:dPt>
          <c:val>
            <c:numRef>
              <c:f>('CSC #8'!$D$5,'CSC #8'!$D$7)</c:f>
              <c:numCache>
                <c:formatCode>0%</c:formatCode>
                <c:ptCount val="2"/>
                <c:pt idx="0">
                  <c:v>0</c:v>
                </c:pt>
                <c:pt idx="1">
                  <c:v>1</c:v>
                </c:pt>
              </c:numCache>
            </c:numRef>
          </c:val>
          <c:extLst>
            <c:ext xmlns:c16="http://schemas.microsoft.com/office/drawing/2014/chart" uri="{C3380CC4-5D6E-409C-BE32-E72D297353CC}">
              <c16:uniqueId val="{00000004-10CC-42A4-8023-10BE61945E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84F-4144-B8DC-27F135556C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B84F-4144-B8DC-27F135556C8A}"/>
              </c:ext>
            </c:extLst>
          </c:dPt>
          <c:val>
            <c:numRef>
              <c:f>('CSC #9'!$D$5,'CSC #9'!$D$7)</c:f>
              <c:numCache>
                <c:formatCode>0%</c:formatCode>
                <c:ptCount val="2"/>
                <c:pt idx="0">
                  <c:v>0</c:v>
                </c:pt>
                <c:pt idx="1">
                  <c:v>1</c:v>
                </c:pt>
              </c:numCache>
            </c:numRef>
          </c:val>
          <c:extLst>
            <c:ext xmlns:c16="http://schemas.microsoft.com/office/drawing/2014/chart" uri="{C3380CC4-5D6E-409C-BE32-E72D297353CC}">
              <c16:uniqueId val="{00000004-B84F-4144-B8DC-27F135556C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82D-4B86-8D62-DFD90BDE3FD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82D-4B86-8D62-DFD90BDE3FD5}"/>
              </c:ext>
            </c:extLst>
          </c:dPt>
          <c:val>
            <c:numRef>
              <c:f>('CSC #10'!$D$5,'CSC #10'!$D$7)</c:f>
              <c:numCache>
                <c:formatCode>0%</c:formatCode>
                <c:ptCount val="2"/>
                <c:pt idx="0">
                  <c:v>0</c:v>
                </c:pt>
                <c:pt idx="1">
                  <c:v>1</c:v>
                </c:pt>
              </c:numCache>
            </c:numRef>
          </c:val>
          <c:extLst>
            <c:ext xmlns:c16="http://schemas.microsoft.com/office/drawing/2014/chart" uri="{C3380CC4-5D6E-409C-BE32-E72D297353CC}">
              <c16:uniqueId val="{00000004-582D-4B86-8D62-DFD90BDE3F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CF7-4A02-8142-7D7F6E0E2D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CF7-4A02-8142-7D7F6E0E2D8A}"/>
              </c:ext>
            </c:extLst>
          </c:dPt>
          <c:val>
            <c:numRef>
              <c:f>('CSC #11'!$D$5,'CSC #11'!$D$7)</c:f>
              <c:numCache>
                <c:formatCode>0%</c:formatCode>
                <c:ptCount val="2"/>
                <c:pt idx="0">
                  <c:v>0</c:v>
                </c:pt>
                <c:pt idx="1">
                  <c:v>1</c:v>
                </c:pt>
              </c:numCache>
            </c:numRef>
          </c:val>
          <c:extLst>
            <c:ext xmlns:c16="http://schemas.microsoft.com/office/drawing/2014/chart" uri="{C3380CC4-5D6E-409C-BE32-E72D297353CC}">
              <c16:uniqueId val="{00000004-1CF7-4A02-8142-7D7F6E0E2D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6F7-4C40-8B00-079CF4020804}"/>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6F7-4C40-8B00-079CF4020804}"/>
              </c:ext>
            </c:extLst>
          </c:dPt>
          <c:val>
            <c:numRef>
              <c:f>('CSC #12'!$D$5,'CSC #12'!$D$7)</c:f>
              <c:numCache>
                <c:formatCode>0%</c:formatCode>
                <c:ptCount val="2"/>
                <c:pt idx="0">
                  <c:v>0</c:v>
                </c:pt>
                <c:pt idx="1">
                  <c:v>1</c:v>
                </c:pt>
              </c:numCache>
            </c:numRef>
          </c:val>
          <c:extLst>
            <c:ext xmlns:c16="http://schemas.microsoft.com/office/drawing/2014/chart" uri="{C3380CC4-5D6E-409C-BE32-E72D297353CC}">
              <c16:uniqueId val="{00000004-26F7-4C40-8B00-079CF40208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EB2F-4B04-904E-2E02E0D7953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EB2F-4B04-904E-2E02E0D79535}"/>
              </c:ext>
            </c:extLst>
          </c:dPt>
          <c:val>
            <c:numRef>
              <c:f>('CSC #13'!$D$5,'CSC #13'!$D$7)</c:f>
              <c:numCache>
                <c:formatCode>0%</c:formatCode>
                <c:ptCount val="2"/>
                <c:pt idx="0">
                  <c:v>0</c:v>
                </c:pt>
                <c:pt idx="1">
                  <c:v>1</c:v>
                </c:pt>
              </c:numCache>
            </c:numRef>
          </c:val>
          <c:extLst>
            <c:ext xmlns:c16="http://schemas.microsoft.com/office/drawing/2014/chart" uri="{C3380CC4-5D6E-409C-BE32-E72D297353CC}">
              <c16:uniqueId val="{00000004-EB2F-4B04-904E-2E02E0D795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443-430D-9916-CC87CAB4E0E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443-430D-9916-CC87CAB4E0ED}"/>
              </c:ext>
            </c:extLst>
          </c:dPt>
          <c:val>
            <c:numRef>
              <c:f>('CSC #14'!$D$5,'CSC #14'!$D$7)</c:f>
              <c:numCache>
                <c:formatCode>0%</c:formatCode>
                <c:ptCount val="2"/>
                <c:pt idx="0">
                  <c:v>0</c:v>
                </c:pt>
                <c:pt idx="1">
                  <c:v>1</c:v>
                </c:pt>
              </c:numCache>
            </c:numRef>
          </c:val>
          <c:extLst>
            <c:ext xmlns:c16="http://schemas.microsoft.com/office/drawing/2014/chart" uri="{C3380CC4-5D6E-409C-BE32-E72D297353CC}">
              <c16:uniqueId val="{00000004-6443-430D-9916-CC87CAB4E0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9F55-4508-ADDD-D839A6787E0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9F55-4508-ADDD-D839A6787E03}"/>
              </c:ext>
            </c:extLst>
          </c:dPt>
          <c:val>
            <c:numRef>
              <c:f>('CSC #15'!$D$5,'CSC #15'!$D$7)</c:f>
              <c:numCache>
                <c:formatCode>0%</c:formatCode>
                <c:ptCount val="2"/>
                <c:pt idx="0">
                  <c:v>0</c:v>
                </c:pt>
                <c:pt idx="1">
                  <c:v>1</c:v>
                </c:pt>
              </c:numCache>
            </c:numRef>
          </c:val>
          <c:extLst>
            <c:ext xmlns:c16="http://schemas.microsoft.com/office/drawing/2014/chart" uri="{C3380CC4-5D6E-409C-BE32-E72D297353CC}">
              <c16:uniqueId val="{00000004-9F55-4508-ADDD-D839A6787E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597-4B5B-8943-50271B6D707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597-4B5B-8943-50271B6D707B}"/>
              </c:ext>
            </c:extLst>
          </c:dPt>
          <c:val>
            <c:numRef>
              <c:f>('CSC #16'!$D$5,'CSC #16'!$D$7)</c:f>
              <c:numCache>
                <c:formatCode>0%</c:formatCode>
                <c:ptCount val="2"/>
                <c:pt idx="0">
                  <c:v>0</c:v>
                </c:pt>
                <c:pt idx="1">
                  <c:v>1</c:v>
                </c:pt>
              </c:numCache>
            </c:numRef>
          </c:val>
          <c:extLst>
            <c:ext xmlns:c16="http://schemas.microsoft.com/office/drawing/2014/chart" uri="{C3380CC4-5D6E-409C-BE32-E72D297353CC}">
              <c16:uniqueId val="{00000004-4597-4B5B-8943-50271B6D70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D162-41C8-9745-0DDB76033B2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D162-41C8-9745-0DDB76033B23}"/>
              </c:ext>
            </c:extLst>
          </c:dPt>
          <c:val>
            <c:numRef>
              <c:f>('CSC #17'!$D$5,'CSC #17'!$D$7)</c:f>
              <c:numCache>
                <c:formatCode>0%</c:formatCode>
                <c:ptCount val="2"/>
                <c:pt idx="0">
                  <c:v>0</c:v>
                </c:pt>
                <c:pt idx="1">
                  <c:v>1</c:v>
                </c:pt>
              </c:numCache>
            </c:numRef>
          </c:val>
          <c:extLst>
            <c:ext xmlns:c16="http://schemas.microsoft.com/office/drawing/2014/chart" uri="{C3380CC4-5D6E-409C-BE32-E72D297353CC}">
              <c16:uniqueId val="{00000004-D162-41C8-9745-0DDB76033B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CSC Implementation Percentage by Control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Dashboard!$R$2:$R$21</c:f>
              <c:strCache>
                <c:ptCount val="20"/>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pt idx="18">
                  <c:v>CSC #19</c:v>
                </c:pt>
                <c:pt idx="19">
                  <c:v>CSC #20</c:v>
                </c:pt>
              </c:strCache>
            </c:strRef>
          </c:cat>
          <c:val>
            <c:numRef>
              <c:f>Dashboard!$S$2:$S$21</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CD54-4EB0-A8BF-44341277029C}"/>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E36-4079-AC34-4908382216E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E36-4079-AC34-4908382216EB}"/>
              </c:ext>
            </c:extLst>
          </c:dPt>
          <c:val>
            <c:numRef>
              <c:f>('CSC #18'!$D$5,'CSC #18'!$D$7)</c:f>
              <c:numCache>
                <c:formatCode>0%</c:formatCode>
                <c:ptCount val="2"/>
                <c:pt idx="0">
                  <c:v>0</c:v>
                </c:pt>
                <c:pt idx="1">
                  <c:v>1</c:v>
                </c:pt>
              </c:numCache>
            </c:numRef>
          </c:val>
          <c:extLst>
            <c:ext xmlns:c16="http://schemas.microsoft.com/office/drawing/2014/chart" uri="{C3380CC4-5D6E-409C-BE32-E72D297353CC}">
              <c16:uniqueId val="{00000004-6E36-4079-AC34-4908382216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B70-4170-AC22-5D8C1FF6F70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BB70-4170-AC22-5D8C1FF6F70D}"/>
              </c:ext>
            </c:extLst>
          </c:dPt>
          <c:val>
            <c:numRef>
              <c:f>('CSC #19'!$D$5,'CSC #19'!$D$7)</c:f>
              <c:numCache>
                <c:formatCode>0%</c:formatCode>
                <c:ptCount val="2"/>
                <c:pt idx="0">
                  <c:v>0</c:v>
                </c:pt>
                <c:pt idx="1">
                  <c:v>1</c:v>
                </c:pt>
              </c:numCache>
            </c:numRef>
          </c:val>
          <c:extLst>
            <c:ext xmlns:c16="http://schemas.microsoft.com/office/drawing/2014/chart" uri="{C3380CC4-5D6E-409C-BE32-E72D297353CC}">
              <c16:uniqueId val="{00000004-BB70-4170-AC22-5D8C1FF6F70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1214-48F6-93EB-21976BBA3F81}"/>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214-48F6-93EB-21976BBA3F81}"/>
              </c:ext>
            </c:extLst>
          </c:dPt>
          <c:val>
            <c:numRef>
              <c:f>('CSC #20'!$D$5,'CSC #20'!$D$7)</c:f>
              <c:numCache>
                <c:formatCode>0%</c:formatCode>
                <c:ptCount val="2"/>
                <c:pt idx="0">
                  <c:v>0</c:v>
                </c:pt>
                <c:pt idx="1">
                  <c:v>1</c:v>
                </c:pt>
              </c:numCache>
            </c:numRef>
          </c:val>
          <c:extLst>
            <c:ext xmlns:c16="http://schemas.microsoft.com/office/drawing/2014/chart" uri="{C3380CC4-5D6E-409C-BE32-E72D297353CC}">
              <c16:uniqueId val="{00000004-1214-48F6-93EB-21976BBA3F8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93B-4986-B276-F0F4F209CE02}"/>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2-B93B-4986-B276-F0F4F209CE02}"/>
              </c:ext>
            </c:extLst>
          </c:dPt>
          <c:val>
            <c:numRef>
              <c:f>('CSC #1'!$D$5,'CSC #1'!$D$7)</c:f>
              <c:numCache>
                <c:formatCode>0%</c:formatCode>
                <c:ptCount val="2"/>
                <c:pt idx="0">
                  <c:v>0</c:v>
                </c:pt>
                <c:pt idx="1">
                  <c:v>1</c:v>
                </c:pt>
              </c:numCache>
            </c:numRef>
          </c:val>
          <c:extLst>
            <c:ext xmlns:c16="http://schemas.microsoft.com/office/drawing/2014/chart" uri="{C3380CC4-5D6E-409C-BE32-E72D297353CC}">
              <c16:uniqueId val="{00000000-B93B-4986-B276-F0F4F209CE0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0EB2-4EFB-957E-9CF7F2FB07A9}"/>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0EB2-4EFB-957E-9CF7F2FB07A9}"/>
              </c:ext>
            </c:extLst>
          </c:dPt>
          <c:val>
            <c:numRef>
              <c:f>('CSC #2'!$D$5,'CSC #2'!$D$7)</c:f>
              <c:numCache>
                <c:formatCode>0%</c:formatCode>
                <c:ptCount val="2"/>
                <c:pt idx="0">
                  <c:v>0</c:v>
                </c:pt>
                <c:pt idx="1">
                  <c:v>1</c:v>
                </c:pt>
              </c:numCache>
            </c:numRef>
          </c:val>
          <c:extLst>
            <c:ext xmlns:c16="http://schemas.microsoft.com/office/drawing/2014/chart" uri="{C3380CC4-5D6E-409C-BE32-E72D297353CC}">
              <c16:uniqueId val="{00000004-0EB2-4EFB-957E-9CF7F2FB07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215-40AA-AF35-884F67EA1B5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215-40AA-AF35-884F67EA1B5C}"/>
              </c:ext>
            </c:extLst>
          </c:dPt>
          <c:val>
            <c:numRef>
              <c:f>('CSC #3'!$D$5,'CSC #3'!$D$7)</c:f>
              <c:numCache>
                <c:formatCode>0%</c:formatCode>
                <c:ptCount val="2"/>
                <c:pt idx="0">
                  <c:v>0</c:v>
                </c:pt>
                <c:pt idx="1">
                  <c:v>1</c:v>
                </c:pt>
              </c:numCache>
            </c:numRef>
          </c:val>
          <c:extLst>
            <c:ext xmlns:c16="http://schemas.microsoft.com/office/drawing/2014/chart" uri="{C3380CC4-5D6E-409C-BE32-E72D297353CC}">
              <c16:uniqueId val="{00000004-5215-40AA-AF35-884F67EA1B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770-451F-BD3C-E5099CFEF6E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770-451F-BD3C-E5099CFEF6EC}"/>
              </c:ext>
            </c:extLst>
          </c:dPt>
          <c:val>
            <c:numRef>
              <c:f>('CSC #4'!$D$5,'CSC #4'!$D$7)</c:f>
              <c:numCache>
                <c:formatCode>0%</c:formatCode>
                <c:ptCount val="2"/>
                <c:pt idx="0">
                  <c:v>0</c:v>
                </c:pt>
                <c:pt idx="1">
                  <c:v>1</c:v>
                </c:pt>
              </c:numCache>
            </c:numRef>
          </c:val>
          <c:extLst>
            <c:ext xmlns:c16="http://schemas.microsoft.com/office/drawing/2014/chart" uri="{C3380CC4-5D6E-409C-BE32-E72D297353CC}">
              <c16:uniqueId val="{00000004-2770-451F-BD3C-E5099CFEF6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#5</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2C3-49DF-A7AE-C874291F02DF}"/>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2C3-49DF-A7AE-C874291F02DF}"/>
              </c:ext>
            </c:extLst>
          </c:dPt>
          <c:val>
            <c:numRef>
              <c:f>('CSC #5'!$D$5,'CSC #5'!$D$7)</c:f>
              <c:numCache>
                <c:formatCode>0%</c:formatCode>
                <c:ptCount val="2"/>
                <c:pt idx="0">
                  <c:v>0</c:v>
                </c:pt>
                <c:pt idx="1">
                  <c:v>1</c:v>
                </c:pt>
              </c:numCache>
            </c:numRef>
          </c:val>
          <c:extLst>
            <c:ext xmlns:c16="http://schemas.microsoft.com/office/drawing/2014/chart" uri="{C3380CC4-5D6E-409C-BE32-E72D297353CC}">
              <c16:uniqueId val="{00000004-12C3-49DF-A7AE-C874291F02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F37-498C-B94B-8800AAAAFB0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F37-498C-B94B-8800AAAAFB05}"/>
              </c:ext>
            </c:extLst>
          </c:dPt>
          <c:val>
            <c:numRef>
              <c:f>('CSC #6'!$D$5,'CSC #6'!$D$7)</c:f>
              <c:numCache>
                <c:formatCode>0%</c:formatCode>
                <c:ptCount val="2"/>
                <c:pt idx="0">
                  <c:v>0</c:v>
                </c:pt>
                <c:pt idx="1">
                  <c:v>1</c:v>
                </c:pt>
              </c:numCache>
            </c:numRef>
          </c:val>
          <c:extLst>
            <c:ext xmlns:c16="http://schemas.microsoft.com/office/drawing/2014/chart" uri="{C3380CC4-5D6E-409C-BE32-E72D297353CC}">
              <c16:uniqueId val="{00000004-4F37-498C-B94B-8800AAAAFB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FB0F-43C6-A17F-AF2C4A04A3F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FB0F-43C6-A17F-AF2C4A04A3FD}"/>
              </c:ext>
            </c:extLst>
          </c:dPt>
          <c:val>
            <c:numRef>
              <c:f>('CSC #7'!$D$5,'CSC #7'!$D$7)</c:f>
              <c:numCache>
                <c:formatCode>0%</c:formatCode>
                <c:ptCount val="2"/>
                <c:pt idx="0">
                  <c:v>0</c:v>
                </c:pt>
                <c:pt idx="1">
                  <c:v>1</c:v>
                </c:pt>
              </c:numCache>
            </c:numRef>
          </c:val>
          <c:extLst>
            <c:ext xmlns:c16="http://schemas.microsoft.com/office/drawing/2014/chart" uri="{C3380CC4-5D6E-409C-BE32-E72D297353CC}">
              <c16:uniqueId val="{00000004-FB0F-43C6-A17F-AF2C4A04A3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chart" Target="../charts/chart1.xml"/><Relationship Id="rId5" Type="http://schemas.openxmlformats.org/officeDocument/2006/relationships/chart" Target="../charts/chart2.xml"/><Relationship Id="rId4" Type="http://schemas.openxmlformats.org/officeDocument/2006/relationships/image" Target="../media/image1.jp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15</xdr:col>
      <xdr:colOff>488949</xdr:colOff>
      <xdr:row>0</xdr:row>
      <xdr:rowOff>115690</xdr:rowOff>
    </xdr:from>
    <xdr:to>
      <xdr:col>15</xdr:col>
      <xdr:colOff>2006688</xdr:colOff>
      <xdr:row>0</xdr:row>
      <xdr:rowOff>615950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32949" y="115690"/>
          <a:ext cx="1517739" cy="500260"/>
        </a:xfrm>
        <a:prstGeom prst="rect">
          <a:avLst/>
        </a:prstGeom>
      </xdr:spPr>
    </xdr:pic>
    <xdr:clientData/>
  </xdr:twoCellAnchor>
  <xdr:twoCellAnchor editAs="oneCell">
    <xdr:from>
      <xdr:col>0</xdr:col>
      <xdr:colOff>196850</xdr:colOff>
      <xdr:row>0</xdr:row>
      <xdr:rowOff>120650</xdr:rowOff>
    </xdr:from>
    <xdr:to>
      <xdr:col>3</xdr:col>
      <xdr:colOff>603627</xdr:colOff>
      <xdr:row>0</xdr:row>
      <xdr:rowOff>618080</xdr:rowOff>
    </xdr:to>
    <xdr:pic>
      <xdr:nvPicPr>
        <xdr:cNvPr id="6" name="Picture 5"/>
        <xdr:cNvPicPr>
          <a:picLocks noChangeAspect="1"/>
        </xdr:cNvPicPr>
      </xdr:nvPicPr>
      <xdr:blipFill>
        <a:blip xmlns:r="http://schemas.openxmlformats.org/officeDocument/2006/relationships" r:embed="rId2"/>
        <a:stretch>
          <a:fillRect/>
        </a:stretch>
      </xdr:blipFill>
      <xdr:spPr>
        <a:xfrm>
          <a:off x="196850" y="120650"/>
          <a:ext cx="2235577" cy="497430"/>
        </a:xfrm>
        <a:prstGeom prst="rect">
          <a:avLst/>
        </a:prstGeom>
      </xdr:spPr>
    </xdr:pic>
    <xdr:clientData/>
  </xdr:twoCellAnchor>
  <xdr:twoCellAnchor editAs="oneCell">
    <xdr:from>
      <xdr:col>1</xdr:col>
      <xdr:colOff>219711</xdr:colOff>
      <xdr:row>16</xdr:row>
      <xdr:rowOff>35560</xdr:rowOff>
    </xdr:from>
    <xdr:to>
      <xdr:col>2</xdr:col>
      <xdr:colOff>190501</xdr:colOff>
      <xdr:row>16</xdr:row>
      <xdr:rowOff>334596</xdr:rowOff>
    </xdr:to>
    <xdr:pic>
      <xdr:nvPicPr>
        <xdr:cNvPr id="7" name="Picture 6" descr="Creative Commons Licens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9311" y="4779010"/>
          <a:ext cx="580390" cy="299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35</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4023360</xdr:colOff>
      <xdr:row>32</xdr:row>
      <xdr:rowOff>60960</xdr:rowOff>
    </xdr:from>
    <xdr:to>
      <xdr:col>2</xdr:col>
      <xdr:colOff>6192</xdr:colOff>
      <xdr:row>32</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611188</xdr:colOff>
      <xdr:row>0</xdr:row>
      <xdr:rowOff>134938</xdr:rowOff>
    </xdr:from>
    <xdr:to>
      <xdr:col>1</xdr:col>
      <xdr:colOff>2227640</xdr:colOff>
      <xdr:row>0</xdr:row>
      <xdr:rowOff>632368</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11188" y="134938"/>
          <a:ext cx="2235577" cy="497430"/>
        </a:xfrm>
        <a:prstGeom prst="rect">
          <a:avLst/>
        </a:prstGeom>
      </xdr:spPr>
    </xdr:pic>
    <xdr:clientData/>
  </xdr:twoCellAnchor>
  <xdr:twoCellAnchor editAs="oneCell">
    <xdr:from>
      <xdr:col>7</xdr:col>
      <xdr:colOff>15875</xdr:colOff>
      <xdr:row>0</xdr:row>
      <xdr:rowOff>119062</xdr:rowOff>
    </xdr:from>
    <xdr:to>
      <xdr:col>7</xdr:col>
      <xdr:colOff>1533614</xdr:colOff>
      <xdr:row>0</xdr:row>
      <xdr:rowOff>619322</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3"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4023360</xdr:colOff>
      <xdr:row>32</xdr:row>
      <xdr:rowOff>60960</xdr:rowOff>
    </xdr:from>
    <xdr:to>
      <xdr:col>2</xdr:col>
      <xdr:colOff>6192</xdr:colOff>
      <xdr:row>32</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119063</xdr:rowOff>
    </xdr:from>
    <xdr:to>
      <xdr:col>1</xdr:col>
      <xdr:colOff>2235577</xdr:colOff>
      <xdr:row>0</xdr:row>
      <xdr:rowOff>616493</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19125" y="119063"/>
          <a:ext cx="2235577" cy="497430"/>
        </a:xfrm>
        <a:prstGeom prst="rect">
          <a:avLst/>
        </a:prstGeom>
      </xdr:spPr>
    </xdr:pic>
    <xdr:clientData/>
  </xdr:twoCellAnchor>
  <xdr:twoCellAnchor editAs="oneCell">
    <xdr:from>
      <xdr:col>7</xdr:col>
      <xdr:colOff>7937</xdr:colOff>
      <xdr:row>0</xdr:row>
      <xdr:rowOff>134938</xdr:rowOff>
    </xdr:from>
    <xdr:to>
      <xdr:col>7</xdr:col>
      <xdr:colOff>1525676</xdr:colOff>
      <xdr:row>0</xdr:row>
      <xdr:rowOff>635198</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4023360</xdr:colOff>
      <xdr:row>34</xdr:row>
      <xdr:rowOff>60960</xdr:rowOff>
    </xdr:from>
    <xdr:to>
      <xdr:col>2</xdr:col>
      <xdr:colOff>6192</xdr:colOff>
      <xdr:row>34</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4023360</xdr:colOff>
      <xdr:row>39</xdr:row>
      <xdr:rowOff>60960</xdr:rowOff>
    </xdr:from>
    <xdr:to>
      <xdr:col>2</xdr:col>
      <xdr:colOff>6192</xdr:colOff>
      <xdr:row>39</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2406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4023360</xdr:colOff>
      <xdr:row>36</xdr:row>
      <xdr:rowOff>60960</xdr:rowOff>
    </xdr:from>
    <xdr:to>
      <xdr:col>2</xdr:col>
      <xdr:colOff>6192</xdr:colOff>
      <xdr:row>36</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7</xdr:col>
      <xdr:colOff>7938</xdr:colOff>
      <xdr:row>0</xdr:row>
      <xdr:rowOff>127000</xdr:rowOff>
    </xdr:from>
    <xdr:to>
      <xdr:col>7</xdr:col>
      <xdr:colOff>1525677</xdr:colOff>
      <xdr:row>0</xdr:row>
      <xdr:rowOff>627260</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4023360</xdr:colOff>
      <xdr:row>36</xdr:row>
      <xdr:rowOff>60960</xdr:rowOff>
    </xdr:from>
    <xdr:to>
      <xdr:col>2</xdr:col>
      <xdr:colOff>6192</xdr:colOff>
      <xdr:row>36</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611187</xdr:colOff>
      <xdr:row>0</xdr:row>
      <xdr:rowOff>127000</xdr:rowOff>
    </xdr:from>
    <xdr:to>
      <xdr:col>1</xdr:col>
      <xdr:colOff>2227639</xdr:colOff>
      <xdr:row>0</xdr:row>
      <xdr:rowOff>624430</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11187" y="127000"/>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4023360</xdr:colOff>
      <xdr:row>40</xdr:row>
      <xdr:rowOff>60960</xdr:rowOff>
    </xdr:from>
    <xdr:to>
      <xdr:col>2</xdr:col>
      <xdr:colOff>6192</xdr:colOff>
      <xdr:row>40</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127000</xdr:rowOff>
    </xdr:from>
    <xdr:to>
      <xdr:col>1</xdr:col>
      <xdr:colOff>2235577</xdr:colOff>
      <xdr:row>0</xdr:row>
      <xdr:rowOff>624430</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7</xdr:col>
      <xdr:colOff>0</xdr:colOff>
      <xdr:row>0</xdr:row>
      <xdr:rowOff>134938</xdr:rowOff>
    </xdr:from>
    <xdr:to>
      <xdr:col>7</xdr:col>
      <xdr:colOff>1517739</xdr:colOff>
      <xdr:row>0</xdr:row>
      <xdr:rowOff>635198</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95500"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4023360</xdr:colOff>
      <xdr:row>34</xdr:row>
      <xdr:rowOff>60960</xdr:rowOff>
    </xdr:from>
    <xdr:to>
      <xdr:col>2</xdr:col>
      <xdr:colOff>6192</xdr:colOff>
      <xdr:row>34</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134938</xdr:rowOff>
    </xdr:from>
    <xdr:to>
      <xdr:col>1</xdr:col>
      <xdr:colOff>2243515</xdr:colOff>
      <xdr:row>0</xdr:row>
      <xdr:rowOff>632368</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27063" y="134938"/>
          <a:ext cx="2235577" cy="497430"/>
        </a:xfrm>
        <a:prstGeom prst="rect">
          <a:avLst/>
        </a:prstGeom>
      </xdr:spPr>
    </xdr:pic>
    <xdr:clientData/>
  </xdr:twoCellAnchor>
  <xdr:twoCellAnchor editAs="oneCell">
    <xdr:from>
      <xdr:col>7</xdr:col>
      <xdr:colOff>7937</xdr:colOff>
      <xdr:row>0</xdr:row>
      <xdr:rowOff>134937</xdr:rowOff>
    </xdr:from>
    <xdr:to>
      <xdr:col>7</xdr:col>
      <xdr:colOff>1525676</xdr:colOff>
      <xdr:row>0</xdr:row>
      <xdr:rowOff>635197</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7620</xdr:rowOff>
    </xdr:from>
    <xdr:to>
      <xdr:col>15</xdr:col>
      <xdr:colOff>601980</xdr:colOff>
      <xdr:row>11</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708660</xdr:colOff>
      <xdr:row>29</xdr:row>
      <xdr:rowOff>45720</xdr:rowOff>
    </xdr:from>
    <xdr:to>
      <xdr:col>2</xdr:col>
      <xdr:colOff>0</xdr:colOff>
      <xdr:row>29</xdr:row>
      <xdr:rowOff>342900</xdr:rowOff>
    </xdr:to>
    <xdr:pic>
      <xdr:nvPicPr>
        <xdr:cNvPr id="12" name="Picture 11" descr="Creative Commons Licen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3060" y="889254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254000</xdr:colOff>
      <xdr:row>0</xdr:row>
      <xdr:rowOff>127000</xdr:rowOff>
    </xdr:from>
    <xdr:to>
      <xdr:col>1</xdr:col>
      <xdr:colOff>1562477</xdr:colOff>
      <xdr:row>0</xdr:row>
      <xdr:rowOff>624430</xdr:rowOff>
    </xdr:to>
    <xdr:pic>
      <xdr:nvPicPr>
        <xdr:cNvPr id="7" name="Picture 6"/>
        <xdr:cNvPicPr>
          <a:picLocks noChangeAspect="1"/>
        </xdr:cNvPicPr>
      </xdr:nvPicPr>
      <xdr:blipFill>
        <a:blip xmlns:r="http://schemas.openxmlformats.org/officeDocument/2006/relationships" r:embed="rId3"/>
        <a:stretch>
          <a:fillRect/>
        </a:stretch>
      </xdr:blipFill>
      <xdr:spPr>
        <a:xfrm>
          <a:off x="254000" y="127000"/>
          <a:ext cx="2235577" cy="497430"/>
        </a:xfrm>
        <a:prstGeom prst="rect">
          <a:avLst/>
        </a:prstGeom>
      </xdr:spPr>
    </xdr:pic>
    <xdr:clientData/>
  </xdr:twoCellAnchor>
  <xdr:twoCellAnchor editAs="oneCell">
    <xdr:from>
      <xdr:col>13</xdr:col>
      <xdr:colOff>23812</xdr:colOff>
      <xdr:row>0</xdr:row>
      <xdr:rowOff>127000</xdr:rowOff>
    </xdr:from>
    <xdr:to>
      <xdr:col>15</xdr:col>
      <xdr:colOff>319176</xdr:colOff>
      <xdr:row>0</xdr:row>
      <xdr:rowOff>627260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47187" y="127000"/>
          <a:ext cx="1517739" cy="500260"/>
        </a:xfrm>
        <a:prstGeom prst="rect">
          <a:avLst/>
        </a:prstGeom>
      </xdr:spPr>
    </xdr:pic>
    <xdr:clientData/>
  </xdr:twoCellAnchor>
  <xdr:twoCellAnchor>
    <xdr:from>
      <xdr:col>1</xdr:col>
      <xdr:colOff>7938</xdr:colOff>
      <xdr:row>13</xdr:row>
      <xdr:rowOff>174625</xdr:rowOff>
    </xdr:from>
    <xdr:to>
      <xdr:col>16</xdr:col>
      <xdr:colOff>0</xdr:colOff>
      <xdr:row>28</xdr:row>
      <xdr:rowOff>15874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6192</xdr:colOff>
      <xdr:row>38</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4023360</xdr:colOff>
      <xdr:row>33</xdr:row>
      <xdr:rowOff>60960</xdr:rowOff>
    </xdr:from>
    <xdr:to>
      <xdr:col>2</xdr:col>
      <xdr:colOff>6192</xdr:colOff>
      <xdr:row>33</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611188</xdr:colOff>
      <xdr:row>0</xdr:row>
      <xdr:rowOff>127000</xdr:rowOff>
    </xdr:from>
    <xdr:to>
      <xdr:col>1</xdr:col>
      <xdr:colOff>2227640</xdr:colOff>
      <xdr:row>0</xdr:row>
      <xdr:rowOff>624430</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11188" y="127000"/>
          <a:ext cx="2235577" cy="497430"/>
        </a:xfrm>
        <a:prstGeom prst="rect">
          <a:avLst/>
        </a:prstGeom>
      </xdr:spPr>
    </xdr:pic>
    <xdr:clientData/>
  </xdr:twoCellAnchor>
  <xdr:twoCellAnchor editAs="oneCell">
    <xdr:from>
      <xdr:col>7</xdr:col>
      <xdr:colOff>7937</xdr:colOff>
      <xdr:row>0</xdr:row>
      <xdr:rowOff>134938</xdr:rowOff>
    </xdr:from>
    <xdr:to>
      <xdr:col>7</xdr:col>
      <xdr:colOff>1525676</xdr:colOff>
      <xdr:row>0</xdr:row>
      <xdr:rowOff>635198</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4023360</xdr:colOff>
      <xdr:row>33</xdr:row>
      <xdr:rowOff>60960</xdr:rowOff>
    </xdr:from>
    <xdr:to>
      <xdr:col>2</xdr:col>
      <xdr:colOff>6192</xdr:colOff>
      <xdr:row>33</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3809</xdr:colOff>
      <xdr:row>35</xdr:row>
      <xdr:rowOff>358140</xdr:rowOff>
    </xdr:to>
    <xdr:pic>
      <xdr:nvPicPr>
        <xdr:cNvPr id="13" name="Picture 12"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4" name="Picture 13"/>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6</xdr:col>
      <xdr:colOff>1857374</xdr:colOff>
      <xdr:row>0</xdr:row>
      <xdr:rowOff>134937</xdr:rowOff>
    </xdr:from>
    <xdr:to>
      <xdr:col>7</xdr:col>
      <xdr:colOff>1509801</xdr:colOff>
      <xdr:row>0</xdr:row>
      <xdr:rowOff>635197</xdr:rowOff>
    </xdr:to>
    <xdr:pic>
      <xdr:nvPicPr>
        <xdr:cNvPr id="15" name="Picture 1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46312" y="134937"/>
          <a:ext cx="1517739" cy="500260"/>
        </a:xfrm>
        <a:prstGeom prst="rect">
          <a:avLst/>
        </a:prstGeom>
      </xdr:spPr>
    </xdr:pic>
    <xdr:clientData/>
  </xdr:twoCellAnchor>
  <xdr:twoCellAnchor>
    <xdr:from>
      <xdr:col>0</xdr:col>
      <xdr:colOff>607219</xdr:colOff>
      <xdr:row>1</xdr:row>
      <xdr:rowOff>180180</xdr:rowOff>
    </xdr:from>
    <xdr:to>
      <xdr:col>1</xdr:col>
      <xdr:colOff>4568031</xdr:colOff>
      <xdr:row>17</xdr:row>
      <xdr:rowOff>2380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8" name="Picture 17"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5" name="Picture 14"/>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7</xdr:col>
      <xdr:colOff>15874</xdr:colOff>
      <xdr:row>0</xdr:row>
      <xdr:rowOff>127000</xdr:rowOff>
    </xdr:from>
    <xdr:to>
      <xdr:col>7</xdr:col>
      <xdr:colOff>1533613</xdr:colOff>
      <xdr:row>0</xdr:row>
      <xdr:rowOff>627260</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2"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4023360</xdr:colOff>
      <xdr:row>34</xdr:row>
      <xdr:rowOff>60960</xdr:rowOff>
    </xdr:from>
    <xdr:to>
      <xdr:col>2</xdr:col>
      <xdr:colOff>6192</xdr:colOff>
      <xdr:row>34</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15875</xdr:colOff>
      <xdr:row>0</xdr:row>
      <xdr:rowOff>134937</xdr:rowOff>
    </xdr:from>
    <xdr:to>
      <xdr:col>7</xdr:col>
      <xdr:colOff>1533614</xdr:colOff>
      <xdr:row>0</xdr:row>
      <xdr:rowOff>635197</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17688"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4023360</xdr:colOff>
      <xdr:row>36</xdr:row>
      <xdr:rowOff>60960</xdr:rowOff>
    </xdr:from>
    <xdr:to>
      <xdr:col>2</xdr:col>
      <xdr:colOff>6192</xdr:colOff>
      <xdr:row>36</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119063</xdr:rowOff>
    </xdr:from>
    <xdr:to>
      <xdr:col>1</xdr:col>
      <xdr:colOff>2243515</xdr:colOff>
      <xdr:row>0</xdr:row>
      <xdr:rowOff>616493</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27063" y="119063"/>
          <a:ext cx="2235577" cy="497430"/>
        </a:xfrm>
        <a:prstGeom prst="rect">
          <a:avLst/>
        </a:prstGeom>
      </xdr:spPr>
    </xdr:pic>
    <xdr:clientData/>
  </xdr:twoCellAnchor>
  <xdr:twoCellAnchor editAs="oneCell">
    <xdr:from>
      <xdr:col>7</xdr:col>
      <xdr:colOff>-1</xdr:colOff>
      <xdr:row>0</xdr:row>
      <xdr:rowOff>119063</xdr:rowOff>
    </xdr:from>
    <xdr:to>
      <xdr:col>7</xdr:col>
      <xdr:colOff>1517738</xdr:colOff>
      <xdr:row>0</xdr:row>
      <xdr:rowOff>619323</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85937" y="119063"/>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4023360</xdr:colOff>
      <xdr:row>32</xdr:row>
      <xdr:rowOff>60960</xdr:rowOff>
    </xdr:from>
    <xdr:to>
      <xdr:col>2</xdr:col>
      <xdr:colOff>6192</xdr:colOff>
      <xdr:row>32</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6</xdr:col>
      <xdr:colOff>1738312</xdr:colOff>
      <xdr:row>0</xdr:row>
      <xdr:rowOff>127000</xdr:rowOff>
    </xdr:from>
    <xdr:to>
      <xdr:col>7</xdr:col>
      <xdr:colOff>1509801</xdr:colOff>
      <xdr:row>0</xdr:row>
      <xdr:rowOff>627260</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7012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35</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7</xdr:col>
      <xdr:colOff>7937</xdr:colOff>
      <xdr:row>0</xdr:row>
      <xdr:rowOff>119062</xdr:rowOff>
    </xdr:from>
    <xdr:to>
      <xdr:col>7</xdr:col>
      <xdr:colOff>1525676</xdr:colOff>
      <xdr:row>0</xdr:row>
      <xdr:rowOff>619322</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97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creativecommons.org/licenses/by-sa/4.0/"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creativecommons.org/licenses/by-sa/4.0/"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creativecommons.org/licenses/by-sa/4.0/"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creativecommons.org/licenses/by-sa/4.0/"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creativecommons.org/licenses/by-sa/4.0/"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creativecommons.org/licenses/by-sa/4.0/"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creativecommons.org/licenses/by-sa/4.0/"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creativecommons.org/licenses/by-sa/4.0/"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creativecommons.org/licenses/by-sa/4.0/"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reativecommons.org/licenses/by-sa/4.0/"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creativecommons.org/licenses/by-sa/4.0/"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creativecommons.org/licenses/by-sa/4.0/"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creativecommons.org/licenses/by-sa/4.0/"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creativecommons.org/licenses/by-sa/4.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creativecommons.org/licenses/by-sa/4.0/"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creativecommons.org/licenses/by-sa/4.0/"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creativecommons.org/licenses/by-sa/4.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creativecommons.org/licenses/by-sa/4.0/"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creativecommons.org/licenses/by-sa/4.0/"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7"/>
  <sheetViews>
    <sheetView zoomScale="80" zoomScaleNormal="80" workbookViewId="0">
      <selection activeCell="A4" sqref="A4:P4"/>
    </sheetView>
  </sheetViews>
  <sheetFormatPr defaultRowHeight="14.4"/>
  <cols>
    <col min="16" max="16" width="37" customWidth="1"/>
  </cols>
  <sheetData>
    <row r="1" spans="1:16" s="3" customFormat="1" ht="59.55" customHeight="1">
      <c r="A1" s="43" t="s">
        <v>331</v>
      </c>
      <c r="B1" s="43"/>
      <c r="C1" s="43"/>
      <c r="D1" s="43"/>
      <c r="E1" s="43"/>
      <c r="F1" s="43"/>
      <c r="G1" s="43"/>
      <c r="H1" s="43"/>
      <c r="I1" s="43"/>
      <c r="J1" s="43"/>
      <c r="K1" s="43"/>
      <c r="L1" s="43"/>
      <c r="M1" s="43"/>
      <c r="N1" s="43"/>
      <c r="O1" s="43"/>
      <c r="P1" s="43"/>
    </row>
    <row r="3" spans="1:16">
      <c r="A3" s="44" t="s">
        <v>77</v>
      </c>
      <c r="B3" s="44"/>
      <c r="C3" s="44"/>
      <c r="D3" s="44"/>
      <c r="E3" s="44"/>
      <c r="F3" s="44"/>
      <c r="G3" s="44"/>
      <c r="H3" s="44"/>
      <c r="I3" s="44"/>
      <c r="J3" s="44"/>
      <c r="K3" s="44"/>
      <c r="L3" s="44"/>
      <c r="M3" s="44"/>
      <c r="N3" s="44"/>
      <c r="O3" s="44"/>
      <c r="P3" s="44"/>
    </row>
    <row r="4" spans="1:16" ht="126.75" customHeight="1">
      <c r="A4" s="45" t="s">
        <v>84</v>
      </c>
      <c r="B4" s="45"/>
      <c r="C4" s="45"/>
      <c r="D4" s="45"/>
      <c r="E4" s="45"/>
      <c r="F4" s="45"/>
      <c r="G4" s="45"/>
      <c r="H4" s="45"/>
      <c r="I4" s="45"/>
      <c r="J4" s="45"/>
      <c r="K4" s="45"/>
      <c r="L4" s="45"/>
      <c r="M4" s="45"/>
      <c r="N4" s="45"/>
      <c r="O4" s="45"/>
      <c r="P4" s="45"/>
    </row>
    <row r="6" spans="1:16">
      <c r="A6" s="44" t="s">
        <v>78</v>
      </c>
      <c r="B6" s="44"/>
      <c r="C6" s="44"/>
      <c r="D6" s="44"/>
      <c r="E6" s="44"/>
      <c r="F6" s="44"/>
      <c r="G6" s="44"/>
      <c r="H6" s="44"/>
      <c r="I6" s="44"/>
      <c r="J6" s="44"/>
      <c r="K6" s="44"/>
      <c r="L6" s="44"/>
      <c r="M6" s="44"/>
      <c r="N6" s="44"/>
      <c r="O6" s="44"/>
      <c r="P6" s="44"/>
    </row>
    <row r="7" spans="1:16">
      <c r="A7" s="46" t="s">
        <v>3</v>
      </c>
      <c r="B7" s="46"/>
      <c r="C7" s="46"/>
      <c r="D7" s="42" t="s">
        <v>79</v>
      </c>
      <c r="E7" s="42"/>
      <c r="F7" s="42"/>
      <c r="G7" s="42"/>
      <c r="H7" s="42"/>
      <c r="I7" s="42"/>
      <c r="J7" s="42"/>
      <c r="K7" s="42"/>
      <c r="L7" s="42"/>
      <c r="M7" s="42"/>
      <c r="N7" s="42"/>
      <c r="O7" s="42"/>
      <c r="P7" s="42"/>
    </row>
    <row r="8" spans="1:16">
      <c r="A8" s="46" t="s">
        <v>4</v>
      </c>
      <c r="B8" s="46"/>
      <c r="C8" s="46"/>
      <c r="D8" s="42" t="s">
        <v>85</v>
      </c>
      <c r="E8" s="42"/>
      <c r="F8" s="42"/>
      <c r="G8" s="42"/>
      <c r="H8" s="42"/>
      <c r="I8" s="42"/>
      <c r="J8" s="42"/>
      <c r="K8" s="42"/>
      <c r="L8" s="42"/>
      <c r="M8" s="42"/>
      <c r="N8" s="42"/>
      <c r="O8" s="42"/>
      <c r="P8" s="42"/>
    </row>
    <row r="9" spans="1:16">
      <c r="A9" s="46" t="s">
        <v>48</v>
      </c>
      <c r="B9" s="46"/>
      <c r="C9" s="46"/>
      <c r="D9" s="42" t="s">
        <v>86</v>
      </c>
      <c r="E9" s="42"/>
      <c r="F9" s="42"/>
      <c r="G9" s="42"/>
      <c r="H9" s="42"/>
      <c r="I9" s="42"/>
      <c r="J9" s="42"/>
      <c r="K9" s="42"/>
      <c r="L9" s="42"/>
      <c r="M9" s="42"/>
      <c r="N9" s="42"/>
      <c r="O9" s="42"/>
      <c r="P9" s="42"/>
    </row>
    <row r="10" spans="1:16">
      <c r="A10" s="46" t="s">
        <v>5</v>
      </c>
      <c r="B10" s="46"/>
      <c r="C10" s="46"/>
      <c r="D10" s="42" t="s">
        <v>87</v>
      </c>
      <c r="E10" s="42"/>
      <c r="F10" s="42"/>
      <c r="G10" s="42"/>
      <c r="H10" s="42"/>
      <c r="I10" s="42"/>
      <c r="J10" s="42"/>
      <c r="K10" s="42"/>
      <c r="L10" s="42"/>
      <c r="M10" s="42"/>
      <c r="N10" s="42"/>
      <c r="O10" s="42"/>
      <c r="P10" s="42"/>
    </row>
    <row r="11" spans="1:16">
      <c r="A11" s="46" t="s">
        <v>25</v>
      </c>
      <c r="B11" s="46"/>
      <c r="C11" s="46"/>
      <c r="D11" s="42" t="s">
        <v>88</v>
      </c>
      <c r="E11" s="42"/>
      <c r="F11" s="42"/>
      <c r="G11" s="42"/>
      <c r="H11" s="42"/>
      <c r="I11" s="42"/>
      <c r="J11" s="42"/>
      <c r="K11" s="42"/>
      <c r="L11" s="42"/>
      <c r="M11" s="42"/>
      <c r="N11" s="42"/>
      <c r="O11" s="42"/>
      <c r="P11" s="42"/>
    </row>
    <row r="12" spans="1:16">
      <c r="A12" s="46" t="s">
        <v>81</v>
      </c>
      <c r="B12" s="46"/>
      <c r="C12" s="46"/>
      <c r="D12" s="42" t="s">
        <v>89</v>
      </c>
      <c r="E12" s="42"/>
      <c r="F12" s="42"/>
      <c r="G12" s="42"/>
      <c r="H12" s="42"/>
      <c r="I12" s="42"/>
      <c r="J12" s="42"/>
      <c r="K12" s="42"/>
      <c r="L12" s="42"/>
      <c r="M12" s="42"/>
      <c r="N12" s="42"/>
      <c r="O12" s="42"/>
      <c r="P12" s="42"/>
    </row>
    <row r="13" spans="1:16">
      <c r="A13" s="46" t="s">
        <v>82</v>
      </c>
      <c r="B13" s="46"/>
      <c r="C13" s="46"/>
      <c r="D13" s="42" t="s">
        <v>90</v>
      </c>
      <c r="E13" s="42"/>
      <c r="F13" s="42"/>
      <c r="G13" s="42"/>
      <c r="H13" s="42"/>
      <c r="I13" s="42"/>
      <c r="J13" s="42"/>
      <c r="K13" s="42"/>
      <c r="L13" s="42"/>
      <c r="M13" s="42"/>
      <c r="N13" s="42"/>
      <c r="O13" s="42"/>
      <c r="P13" s="42"/>
    </row>
    <row r="14" spans="1:16">
      <c r="A14" s="46" t="s">
        <v>83</v>
      </c>
      <c r="B14" s="46"/>
      <c r="C14" s="46"/>
      <c r="D14" s="42" t="s">
        <v>91</v>
      </c>
      <c r="E14" s="42"/>
      <c r="F14" s="42"/>
      <c r="G14" s="42"/>
      <c r="H14" s="42"/>
      <c r="I14" s="42"/>
      <c r="J14" s="42"/>
      <c r="K14" s="42"/>
      <c r="L14" s="42"/>
      <c r="M14" s="42"/>
      <c r="N14" s="42"/>
      <c r="O14" s="42"/>
      <c r="P14" s="42"/>
    </row>
    <row r="17" spans="1:15" s="3" customFormat="1" ht="30" customHeight="1">
      <c r="A17" s="47" t="s">
        <v>54</v>
      </c>
      <c r="B17" s="47"/>
      <c r="C17" s="47"/>
      <c r="D17" s="47"/>
      <c r="E17" s="47"/>
      <c r="F17" s="47"/>
      <c r="G17" s="47"/>
      <c r="H17" s="47"/>
      <c r="I17" s="47"/>
      <c r="J17" s="47"/>
      <c r="K17" s="47"/>
      <c r="L17" s="47"/>
      <c r="M17" s="47"/>
      <c r="N17" s="47"/>
      <c r="O17" s="47"/>
    </row>
  </sheetData>
  <mergeCells count="21">
    <mergeCell ref="A17:O17"/>
    <mergeCell ref="A13:C13"/>
    <mergeCell ref="A14:C14"/>
    <mergeCell ref="D14:P14"/>
    <mergeCell ref="D13:P13"/>
    <mergeCell ref="D12:P12"/>
    <mergeCell ref="A1:P1"/>
    <mergeCell ref="A3:P3"/>
    <mergeCell ref="A4:P4"/>
    <mergeCell ref="D7:P7"/>
    <mergeCell ref="A12:C12"/>
    <mergeCell ref="A7:C7"/>
    <mergeCell ref="A8:C8"/>
    <mergeCell ref="A9:C9"/>
    <mergeCell ref="A10:C10"/>
    <mergeCell ref="A11:C11"/>
    <mergeCell ref="D11:P11"/>
    <mergeCell ref="D10:P10"/>
    <mergeCell ref="D9:P9"/>
    <mergeCell ref="D8:P8"/>
    <mergeCell ref="A6:P6"/>
  </mergeCells>
  <hyperlinks>
    <hyperlink ref="A17" r:id="rId1" display="http://creativecommons.org/licenses/by-sa/4.0/"/>
  </hyperlinks>
  <pageMargins left="0.7" right="0.7" top="0.75" bottom="0.75" header="0.3" footer="0.3"/>
  <pageSetup scale="72"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
  <sheetViews>
    <sheetView zoomScale="80" zoomScaleNormal="80" workbookViewId="0">
      <selection activeCell="C20" sqref="C20"/>
    </sheetView>
  </sheetViews>
  <sheetFormatPr defaultColWidth="8.77734375" defaultRowHeight="14.4"/>
  <cols>
    <col min="1" max="1" width="8.77734375" style="3"/>
    <col min="2" max="2" width="71.21875" style="3" customWidth="1"/>
    <col min="3" max="3" width="19.77734375" style="4" bestFit="1" customWidth="1"/>
    <col min="4" max="4" width="38"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94</v>
      </c>
      <c r="B1" s="43"/>
      <c r="C1" s="43"/>
      <c r="D1" s="43"/>
      <c r="E1" s="43"/>
      <c r="F1" s="43"/>
      <c r="G1" s="43"/>
      <c r="H1" s="43"/>
    </row>
    <row r="3" spans="1:8">
      <c r="C3" s="3"/>
    </row>
    <row r="4" spans="1:8">
      <c r="C4" s="3"/>
    </row>
    <row r="5" spans="1:8">
      <c r="C5" s="27" t="s">
        <v>120</v>
      </c>
      <c r="D5" s="35">
        <f>F34</f>
        <v>0</v>
      </c>
    </row>
    <row r="6" spans="1:8">
      <c r="C6" s="3"/>
    </row>
    <row r="7" spans="1:8">
      <c r="C7" s="33" t="s">
        <v>119</v>
      </c>
      <c r="D7" s="34">
        <f>G34</f>
        <v>1</v>
      </c>
    </row>
    <row r="20" spans="1:13" s="32" customFormat="1" ht="28.8">
      <c r="A20" s="28" t="s">
        <v>3</v>
      </c>
      <c r="B20" s="28" t="s">
        <v>4</v>
      </c>
      <c r="C20" s="28" t="s">
        <v>333</v>
      </c>
      <c r="D20" s="28" t="s">
        <v>5</v>
      </c>
      <c r="E20" s="28" t="s">
        <v>80</v>
      </c>
      <c r="F20" s="28" t="s">
        <v>81</v>
      </c>
      <c r="G20" s="31" t="s">
        <v>118</v>
      </c>
      <c r="H20" s="28" t="s">
        <v>83</v>
      </c>
    </row>
    <row r="21" spans="1:13" ht="28.8">
      <c r="A21" s="7">
        <v>8.1</v>
      </c>
      <c r="B21" s="24" t="s">
        <v>207</v>
      </c>
      <c r="C21" s="5" t="s">
        <v>112</v>
      </c>
      <c r="D21" s="5" t="s">
        <v>215</v>
      </c>
      <c r="E21" s="6" t="s">
        <v>56</v>
      </c>
      <c r="F21" s="6" t="s">
        <v>62</v>
      </c>
      <c r="G21" s="6" t="s">
        <v>67</v>
      </c>
      <c r="H21" s="6" t="s">
        <v>72</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f>IF(G21="Not Automated",0,IF(G21="Parts of Policy Automated",0.25,IF(G21="Automated on Some Systems",0.5,IF(G21="Automated on Most Systems",0.75,IF(G21="Automated on All Systems",1,"INVALID")))))</f>
        <v>0</v>
      </c>
      <c r="M21" s="17">
        <f>IF(H21="Not Reported",0,IF(H21="Parts of Policy Reported",0.25,IF(H21="Reported on Some Systems",0.5,IF(H21="Reported on Most Systems",0.75,IF(H21="Reported on All Systems",1,"INVALID")))))</f>
        <v>0</v>
      </c>
    </row>
    <row r="22" spans="1:13" ht="28.8">
      <c r="A22" s="7">
        <v>8.1999999999999993</v>
      </c>
      <c r="B22" s="24" t="s">
        <v>208</v>
      </c>
      <c r="C22" s="5" t="s">
        <v>112</v>
      </c>
      <c r="D22" s="5" t="s">
        <v>215</v>
      </c>
      <c r="E22" s="6" t="s">
        <v>56</v>
      </c>
      <c r="F22" s="6" t="s">
        <v>62</v>
      </c>
      <c r="G22" s="6" t="s">
        <v>67</v>
      </c>
      <c r="H22" s="6" t="s">
        <v>72</v>
      </c>
      <c r="J22" s="17">
        <f t="shared" ref="J22:J28" si="0">IF(E22="No Policy",0,IF(E22="Informal Policy",0.25,IF(E22="Partial Written Policy",0.5,IF(E22="Written Policy",0.75,IF(E22="Approved Written Policy",1,"INVALID")))))</f>
        <v>0</v>
      </c>
      <c r="K22" s="17">
        <f t="shared" ref="K22:K28" si="1">IF(F22="Not Implemented",0,IF(F22="Parts of Policy Implemented",0.25,IF(F22="Implemented on Some Systems",0.5,IF(F22="Implemented on Most Systems",0.75,IF(F22="Implemented on All Systems",1,"INVALID")))))</f>
        <v>0</v>
      </c>
      <c r="L22" s="17">
        <f t="shared" ref="L22:L28" si="2">IF(G22="Not Automated",0,IF(G22="Parts of Policy Automated",0.25,IF(G22="Automated on Some Systems",0.5,IF(G22="Automated on Most Systems",0.75,IF(G22="Automated on All Systems",1,"INVALID")))))</f>
        <v>0</v>
      </c>
      <c r="M22" s="17">
        <f t="shared" ref="M22:M28" si="3">IF(H22="Not Reported",0,IF(H22="Parts of Policy Reported",0.25,IF(H22="Reported on Some Systems",0.5,IF(H22="Reported on Most Systems",0.75,IF(H22="Reported on All Systems",1,"INVALID")))))</f>
        <v>0</v>
      </c>
    </row>
    <row r="23" spans="1:13" ht="57.6">
      <c r="A23" s="7">
        <v>8.3000000000000007</v>
      </c>
      <c r="B23" s="24" t="s">
        <v>209</v>
      </c>
      <c r="C23" s="5" t="s">
        <v>112</v>
      </c>
      <c r="D23" s="5" t="s">
        <v>104</v>
      </c>
      <c r="E23" s="6" t="s">
        <v>56</v>
      </c>
      <c r="F23" s="6" t="s">
        <v>62</v>
      </c>
      <c r="G23" s="6" t="s">
        <v>67</v>
      </c>
      <c r="H23" s="6" t="s">
        <v>72</v>
      </c>
      <c r="J23" s="17">
        <f t="shared" ref="J23:J24" si="4">IF(E23="No Policy",0,IF(E23="Informal Policy",0.25,IF(E23="Partial Written Policy",0.5,IF(E23="Written Policy",0.75,IF(E23="Approved Written Policy",1,"INVALID")))))</f>
        <v>0</v>
      </c>
      <c r="K23" s="17">
        <f t="shared" ref="K23:K24" si="5">IF(F23="Not Implemented",0,IF(F23="Parts of Policy Implemented",0.25,IF(F23="Implemented on Some Systems",0.5,IF(F23="Implemented on Most Systems",0.75,IF(F23="Implemented on All Systems",1,"INVALID")))))</f>
        <v>0</v>
      </c>
      <c r="L23" s="17">
        <f t="shared" ref="L23:L24" si="6">IF(G23="Not Automated",0,IF(G23="Parts of Policy Automated",0.25,IF(G23="Automated on Some Systems",0.5,IF(G23="Automated on Most Systems",0.75,IF(G23="Automated on All Systems",1,"INVALID")))))</f>
        <v>0</v>
      </c>
      <c r="M23" s="17">
        <f t="shared" ref="M23:M24" si="7">IF(H23="Not Reported",0,IF(H23="Parts of Policy Reported",0.25,IF(H23="Reported on Some Systems",0.5,IF(H23="Reported on Most Systems",0.75,IF(H23="Reported on All Systems",1,"INVALID")))))</f>
        <v>0</v>
      </c>
    </row>
    <row r="24" spans="1:13" ht="28.8">
      <c r="A24" s="7">
        <v>8.4</v>
      </c>
      <c r="B24" s="24" t="s">
        <v>210</v>
      </c>
      <c r="C24" s="5" t="s">
        <v>50</v>
      </c>
      <c r="D24" s="5" t="s">
        <v>215</v>
      </c>
      <c r="E24" s="6" t="s">
        <v>56</v>
      </c>
      <c r="F24" s="6" t="s">
        <v>62</v>
      </c>
      <c r="G24" s="6" t="s">
        <v>67</v>
      </c>
      <c r="H24" s="6" t="s">
        <v>72</v>
      </c>
      <c r="J24" s="17">
        <f t="shared" si="4"/>
        <v>0</v>
      </c>
      <c r="K24" s="17">
        <f t="shared" si="5"/>
        <v>0</v>
      </c>
      <c r="L24" s="17">
        <f t="shared" si="6"/>
        <v>0</v>
      </c>
      <c r="M24" s="17">
        <f t="shared" si="7"/>
        <v>0</v>
      </c>
    </row>
    <row r="25" spans="1:13">
      <c r="A25" s="7">
        <v>8.5</v>
      </c>
      <c r="B25" s="24" t="s">
        <v>211</v>
      </c>
      <c r="C25" s="5" t="s">
        <v>112</v>
      </c>
      <c r="D25" s="5" t="s">
        <v>104</v>
      </c>
      <c r="E25" s="6" t="s">
        <v>56</v>
      </c>
      <c r="F25" s="6" t="s">
        <v>62</v>
      </c>
      <c r="G25" s="6" t="s">
        <v>67</v>
      </c>
      <c r="H25" s="6" t="s">
        <v>72</v>
      </c>
      <c r="J25" s="17">
        <f t="shared" si="0"/>
        <v>0</v>
      </c>
      <c r="K25" s="17">
        <f t="shared" si="1"/>
        <v>0</v>
      </c>
      <c r="L25" s="17">
        <f t="shared" si="2"/>
        <v>0</v>
      </c>
      <c r="M25" s="17">
        <f t="shared" si="3"/>
        <v>0</v>
      </c>
    </row>
    <row r="26" spans="1:13" ht="28.8">
      <c r="A26" s="7">
        <v>8.6</v>
      </c>
      <c r="B26" s="24" t="s">
        <v>212</v>
      </c>
      <c r="C26" s="5" t="s">
        <v>50</v>
      </c>
      <c r="D26" s="5" t="s">
        <v>215</v>
      </c>
      <c r="E26" s="6" t="s">
        <v>56</v>
      </c>
      <c r="F26" s="6" t="s">
        <v>62</v>
      </c>
      <c r="G26" s="6" t="s">
        <v>67</v>
      </c>
      <c r="H26" s="6" t="s">
        <v>72</v>
      </c>
      <c r="J26" s="17">
        <f t="shared" si="0"/>
        <v>0</v>
      </c>
      <c r="K26" s="17">
        <f t="shared" si="1"/>
        <v>0</v>
      </c>
      <c r="L26" s="17">
        <f t="shared" si="2"/>
        <v>0</v>
      </c>
      <c r="M26" s="17">
        <f t="shared" si="3"/>
        <v>0</v>
      </c>
    </row>
    <row r="27" spans="1:13" ht="28.8">
      <c r="A27" s="41">
        <v>8.6999999999999993</v>
      </c>
      <c r="B27" s="23" t="s">
        <v>213</v>
      </c>
      <c r="C27" s="5" t="s">
        <v>50</v>
      </c>
      <c r="D27" s="5" t="s">
        <v>205</v>
      </c>
      <c r="E27" s="6" t="s">
        <v>56</v>
      </c>
      <c r="F27" s="6" t="s">
        <v>62</v>
      </c>
      <c r="G27" s="6" t="s">
        <v>67</v>
      </c>
      <c r="H27" s="6" t="s">
        <v>72</v>
      </c>
      <c r="J27" s="17">
        <f t="shared" si="0"/>
        <v>0</v>
      </c>
      <c r="K27" s="17">
        <f t="shared" si="1"/>
        <v>0</v>
      </c>
      <c r="L27" s="17">
        <f t="shared" si="2"/>
        <v>0</v>
      </c>
      <c r="M27" s="17">
        <f t="shared" si="3"/>
        <v>0</v>
      </c>
    </row>
    <row r="28" spans="1:13" ht="28.8">
      <c r="A28" s="41">
        <v>8.8000000000000007</v>
      </c>
      <c r="B28" s="23" t="s">
        <v>214</v>
      </c>
      <c r="C28" s="5" t="s">
        <v>50</v>
      </c>
      <c r="D28" s="4" t="s">
        <v>23</v>
      </c>
      <c r="E28" s="6" t="s">
        <v>56</v>
      </c>
      <c r="F28" s="6" t="s">
        <v>62</v>
      </c>
      <c r="G28" s="6" t="s">
        <v>67</v>
      </c>
      <c r="H28" s="6" t="s">
        <v>72</v>
      </c>
      <c r="J28" s="17">
        <f t="shared" si="0"/>
        <v>0</v>
      </c>
      <c r="K28" s="17">
        <f t="shared" si="1"/>
        <v>0</v>
      </c>
      <c r="L28" s="17">
        <f t="shared" si="2"/>
        <v>0</v>
      </c>
      <c r="M28" s="17">
        <f t="shared" si="3"/>
        <v>0</v>
      </c>
    </row>
    <row r="29" spans="1:13">
      <c r="A29" s="7"/>
      <c r="B29" s="1"/>
    </row>
    <row r="30" spans="1:13" hidden="1">
      <c r="A30" s="8"/>
      <c r="B30" s="1"/>
      <c r="D30" s="2" t="s">
        <v>26</v>
      </c>
      <c r="F30" s="18">
        <f>AVERAGE(J21:J28)</f>
        <v>0</v>
      </c>
      <c r="G30" s="18">
        <f>1-F30</f>
        <v>1</v>
      </c>
    </row>
    <row r="31" spans="1:13" hidden="1">
      <c r="D31" s="5" t="s">
        <v>6</v>
      </c>
      <c r="E31" s="5"/>
      <c r="F31" s="18">
        <f>AVERAGE(K21:K28)</f>
        <v>0</v>
      </c>
      <c r="G31" s="18">
        <f>1-F31</f>
        <v>1</v>
      </c>
    </row>
    <row r="32" spans="1:13" hidden="1">
      <c r="D32" s="5" t="s">
        <v>7</v>
      </c>
      <c r="E32" s="5"/>
      <c r="F32" s="18">
        <f>AVERAGE(L21:L28)</f>
        <v>0</v>
      </c>
      <c r="G32" s="18">
        <f>1-F32</f>
        <v>1</v>
      </c>
    </row>
    <row r="33" spans="1:15" hidden="1">
      <c r="D33" s="5" t="s">
        <v>8</v>
      </c>
      <c r="E33" s="5"/>
      <c r="F33" s="18">
        <f>AVERAGE(M21:M28)</f>
        <v>0</v>
      </c>
      <c r="G33" s="18">
        <f>1-F33</f>
        <v>1</v>
      </c>
    </row>
    <row r="34" spans="1:15" hidden="1">
      <c r="D34" s="5" t="s">
        <v>9</v>
      </c>
      <c r="E34" s="5"/>
      <c r="F34" s="18">
        <f>AVERAGE(F30:F33)</f>
        <v>0</v>
      </c>
      <c r="G34" s="18">
        <f>1-F34</f>
        <v>1</v>
      </c>
    </row>
    <row r="36" spans="1:15" ht="30" customHeight="1">
      <c r="A36" s="47" t="s">
        <v>54</v>
      </c>
      <c r="B36" s="47"/>
      <c r="C36" s="47"/>
      <c r="D36" s="47"/>
      <c r="E36" s="47"/>
      <c r="F36" s="47"/>
      <c r="G36" s="47"/>
      <c r="H36" s="47"/>
      <c r="I36" s="47"/>
      <c r="J36" s="47"/>
      <c r="K36" s="47"/>
      <c r="L36" s="47"/>
      <c r="M36" s="47"/>
      <c r="N36" s="47"/>
      <c r="O36" s="47"/>
    </row>
  </sheetData>
  <mergeCells count="2">
    <mergeCell ref="A1:H1"/>
    <mergeCell ref="A36:O36"/>
  </mergeCells>
  <hyperlinks>
    <hyperlink ref="A36"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1B05FA6B-49F3-4A0E-AD70-305A50ACA259}">
            <xm:f>Values!$A$8</xm:f>
            <x14:dxf>
              <fill>
                <patternFill>
                  <bgColor rgb="FF27AE60"/>
                </patternFill>
              </fill>
            </x14:dxf>
          </x14:cfRule>
          <x14:cfRule type="cellIs" priority="37" operator="equal" id="{923938AD-FBF5-4283-937D-9E0292EEA6B8}">
            <xm:f>Values!$A$7</xm:f>
            <x14:dxf>
              <fill>
                <patternFill>
                  <bgColor rgb="FFF1C40F"/>
                </patternFill>
              </fill>
            </x14:dxf>
          </x14:cfRule>
          <x14:cfRule type="cellIs" priority="38" operator="equal" id="{C33BC0CC-7132-4D30-80A2-A2FBEA2AFC20}">
            <xm:f>Values!$A$6</xm:f>
            <x14:dxf>
              <fill>
                <patternFill>
                  <bgColor rgb="FFF39C12"/>
                </patternFill>
              </fill>
            </x14:dxf>
          </x14:cfRule>
          <x14:cfRule type="cellIs" priority="39" operator="equal" id="{FF8CFE07-8962-4C99-A84A-212E407FA128}">
            <xm:f>Values!$A$5</xm:f>
            <x14:dxf>
              <fill>
                <patternFill>
                  <bgColor rgb="FFE67E22"/>
                </patternFill>
              </fill>
            </x14:dxf>
          </x14:cfRule>
          <x14:cfRule type="cellIs" priority="40" operator="equal" id="{DECB278B-FF94-4B65-8585-28C025CA4334}">
            <xm:f>Values!$A$4</xm:f>
            <x14:dxf>
              <fill>
                <patternFill>
                  <bgColor rgb="FFE74C3C"/>
                </patternFill>
              </fill>
            </x14:dxf>
          </x14:cfRule>
          <xm:sqref>E21:E22 E25:E28</xm:sqref>
        </x14:conditionalFormatting>
        <x14:conditionalFormatting xmlns:xm="http://schemas.microsoft.com/office/excel/2006/main">
          <x14:cfRule type="cellIs" priority="21" operator="equal" id="{FA804580-6319-4598-A119-1579AEEE17D6}">
            <xm:f>Values!$A$15</xm:f>
            <x14:dxf>
              <fill>
                <patternFill>
                  <bgColor rgb="FF27AE60"/>
                </patternFill>
              </fill>
            </x14:dxf>
          </x14:cfRule>
          <x14:cfRule type="cellIs" priority="32" operator="equal" id="{6B9B0821-3CF3-49FA-9E6D-4890395D4377}">
            <xm:f>Values!$A$14</xm:f>
            <x14:dxf>
              <fill>
                <patternFill>
                  <bgColor rgb="FFF1C40F"/>
                </patternFill>
              </fill>
            </x14:dxf>
          </x14:cfRule>
          <x14:cfRule type="cellIs" priority="33" operator="equal" id="{4F195063-B53C-449F-9430-845F143B219B}">
            <xm:f>Values!$A$13</xm:f>
            <x14:dxf>
              <fill>
                <patternFill>
                  <bgColor rgb="FFF39C12"/>
                </patternFill>
              </fill>
            </x14:dxf>
          </x14:cfRule>
          <x14:cfRule type="cellIs" priority="34" operator="equal" id="{AD3F7DAE-DD2D-44B8-8D32-78661E93A79C}">
            <xm:f>Values!$A$12</xm:f>
            <x14:dxf>
              <fill>
                <patternFill>
                  <bgColor rgb="FFE67E22"/>
                </patternFill>
              </fill>
            </x14:dxf>
          </x14:cfRule>
          <x14:cfRule type="cellIs" priority="35" operator="equal" id="{CDE8B36A-45C0-4451-97F6-1EF119B8C12F}">
            <xm:f>Values!$A$11</xm:f>
            <x14:dxf>
              <fill>
                <patternFill>
                  <bgColor rgb="FFE74C3C"/>
                </patternFill>
              </fill>
            </x14:dxf>
          </x14:cfRule>
          <xm:sqref>F21:F22 F25:F28</xm:sqref>
        </x14:conditionalFormatting>
        <x14:conditionalFormatting xmlns:xm="http://schemas.microsoft.com/office/excel/2006/main">
          <x14:cfRule type="cellIs" priority="22" operator="equal" id="{5FDCB951-F339-4848-8FCA-C2FA1749D234}">
            <xm:f>Values!$A$22</xm:f>
            <x14:dxf>
              <fill>
                <patternFill>
                  <bgColor rgb="FF27B060"/>
                </patternFill>
              </fill>
            </x14:dxf>
          </x14:cfRule>
          <x14:cfRule type="cellIs" priority="28" operator="equal" id="{BEF82385-87F7-489F-AF48-662ED1EBECA0}">
            <xm:f>Values!$A$21</xm:f>
            <x14:dxf>
              <fill>
                <patternFill>
                  <bgColor rgb="FFF1C40F"/>
                </patternFill>
              </fill>
            </x14:dxf>
          </x14:cfRule>
          <x14:cfRule type="cellIs" priority="29" operator="equal" id="{2A605354-20D9-4690-B1E0-ECC838D897CD}">
            <xm:f>Values!$A$20</xm:f>
            <x14:dxf>
              <fill>
                <patternFill>
                  <bgColor rgb="FFF39C12"/>
                </patternFill>
              </fill>
            </x14:dxf>
          </x14:cfRule>
          <x14:cfRule type="cellIs" priority="30" operator="equal" id="{ED71BE30-91DA-4032-8BC2-4AEEDE8647FC}">
            <xm:f>Values!$A$19</xm:f>
            <x14:dxf>
              <fill>
                <patternFill>
                  <bgColor rgb="FFE67E22"/>
                </patternFill>
              </fill>
            </x14:dxf>
          </x14:cfRule>
          <x14:cfRule type="cellIs" priority="31" operator="equal" id="{AEE606B1-2311-4AEF-A7E4-779C32F56B93}">
            <xm:f>Values!$A$18</xm:f>
            <x14:dxf>
              <fill>
                <patternFill>
                  <bgColor rgb="FFE74C3C"/>
                </patternFill>
              </fill>
            </x14:dxf>
          </x14:cfRule>
          <xm:sqref>G21:G22 G25:G28</xm:sqref>
        </x14:conditionalFormatting>
        <x14:conditionalFormatting xmlns:xm="http://schemas.microsoft.com/office/excel/2006/main">
          <x14:cfRule type="cellIs" priority="23" operator="equal" id="{A136D273-4719-4D9B-8EC0-B223C75A8D7A}">
            <xm:f>Values!$A$29</xm:f>
            <x14:dxf>
              <fill>
                <patternFill>
                  <bgColor rgb="FF27AE60"/>
                </patternFill>
              </fill>
            </x14:dxf>
          </x14:cfRule>
          <x14:cfRule type="cellIs" priority="25" operator="equal" id="{461E5D10-FCDB-4C5B-A7FF-C494B2F3F853}">
            <xm:f>Values!$A$27</xm:f>
            <x14:dxf>
              <fill>
                <patternFill>
                  <bgColor rgb="FFF39C12"/>
                </patternFill>
              </fill>
            </x14:dxf>
          </x14:cfRule>
          <x14:cfRule type="cellIs" priority="26" operator="equal" id="{39C109FF-9242-4F91-9146-5E46BA7458E1}">
            <xm:f>Values!$A$26</xm:f>
            <x14:dxf>
              <fill>
                <patternFill>
                  <bgColor rgb="FFE67E22"/>
                </patternFill>
              </fill>
            </x14:dxf>
          </x14:cfRule>
          <x14:cfRule type="cellIs" priority="27" operator="equal" id="{40FCCCDF-7BB1-41E6-AA11-890A2702CCFD}">
            <xm:f>Values!$A$25</xm:f>
            <x14:dxf>
              <fill>
                <patternFill>
                  <bgColor rgb="FFE74C3C"/>
                </patternFill>
              </fill>
            </x14:dxf>
          </x14:cfRule>
          <xm:sqref>H21:H22 H25:H28</xm:sqref>
        </x14:conditionalFormatting>
        <x14:conditionalFormatting xmlns:xm="http://schemas.microsoft.com/office/excel/2006/main">
          <x14:cfRule type="cellIs" priority="24" operator="equal" id="{E70ABB0D-CA87-4C97-A7BB-10AD35EE2507}">
            <xm:f>Values!$A$28</xm:f>
            <x14:dxf>
              <fill>
                <patternFill>
                  <bgColor rgb="FFF1C40F"/>
                </patternFill>
              </fill>
            </x14:dxf>
          </x14:cfRule>
          <xm:sqref>H21:H22 H25:H28</xm:sqref>
        </x14:conditionalFormatting>
        <x14:conditionalFormatting xmlns:xm="http://schemas.microsoft.com/office/excel/2006/main">
          <x14:cfRule type="cellIs" priority="16" operator="equal" id="{EF2B71D2-4729-4B9B-8F99-1F46DAA82905}">
            <xm:f>Values!$A$8</xm:f>
            <x14:dxf>
              <fill>
                <patternFill>
                  <bgColor rgb="FF27AE60"/>
                </patternFill>
              </fill>
            </x14:dxf>
          </x14:cfRule>
          <x14:cfRule type="cellIs" priority="17" operator="equal" id="{6B8BC780-8E17-4D53-86A9-2B768137A7B1}">
            <xm:f>Values!$A$7</xm:f>
            <x14:dxf>
              <fill>
                <patternFill>
                  <bgColor rgb="FFF1C40F"/>
                </patternFill>
              </fill>
            </x14:dxf>
          </x14:cfRule>
          <x14:cfRule type="cellIs" priority="18" operator="equal" id="{934C03B2-6984-4723-A989-7B8EED64EF5C}">
            <xm:f>Values!$A$6</xm:f>
            <x14:dxf>
              <fill>
                <patternFill>
                  <bgColor rgb="FFF39C12"/>
                </patternFill>
              </fill>
            </x14:dxf>
          </x14:cfRule>
          <x14:cfRule type="cellIs" priority="19" operator="equal" id="{D3AEC0F2-50AF-4915-AF16-42C9D1E56B83}">
            <xm:f>Values!$A$5</xm:f>
            <x14:dxf>
              <fill>
                <patternFill>
                  <bgColor rgb="FFE67E22"/>
                </patternFill>
              </fill>
            </x14:dxf>
          </x14:cfRule>
          <x14:cfRule type="cellIs" priority="20" operator="equal" id="{7972EBDD-EF34-406B-88E7-35C7A300064D}">
            <xm:f>Values!$A$4</xm:f>
            <x14:dxf>
              <fill>
                <patternFill>
                  <bgColor rgb="FFE74C3C"/>
                </patternFill>
              </fill>
            </x14:dxf>
          </x14:cfRule>
          <xm:sqref>E23:E24</xm:sqref>
        </x14:conditionalFormatting>
        <x14:conditionalFormatting xmlns:xm="http://schemas.microsoft.com/office/excel/2006/main">
          <x14:cfRule type="cellIs" priority="1" operator="equal" id="{D13660E3-21DD-469D-AE8C-B1D41B55C31F}">
            <xm:f>Values!$A$15</xm:f>
            <x14:dxf>
              <fill>
                <patternFill>
                  <bgColor rgb="FF27AE60"/>
                </patternFill>
              </fill>
            </x14:dxf>
          </x14:cfRule>
          <x14:cfRule type="cellIs" priority="12" operator="equal" id="{C42C6F02-4DD0-409E-85BE-FAA752D036B7}">
            <xm:f>Values!$A$14</xm:f>
            <x14:dxf>
              <fill>
                <patternFill>
                  <bgColor rgb="FFF1C40F"/>
                </patternFill>
              </fill>
            </x14:dxf>
          </x14:cfRule>
          <x14:cfRule type="cellIs" priority="13" operator="equal" id="{15B77A8F-1E4B-4024-9C29-A5D0A684190A}">
            <xm:f>Values!$A$13</xm:f>
            <x14:dxf>
              <fill>
                <patternFill>
                  <bgColor rgb="FFF39C12"/>
                </patternFill>
              </fill>
            </x14:dxf>
          </x14:cfRule>
          <x14:cfRule type="cellIs" priority="14" operator="equal" id="{17C12917-8DB7-4D00-A0E9-9FF9586FEF25}">
            <xm:f>Values!$A$12</xm:f>
            <x14:dxf>
              <fill>
                <patternFill>
                  <bgColor rgb="FFE67E22"/>
                </patternFill>
              </fill>
            </x14:dxf>
          </x14:cfRule>
          <x14:cfRule type="cellIs" priority="15" operator="equal" id="{B2290806-66DB-4FC1-AA0F-4A375791BD64}">
            <xm:f>Values!$A$11</xm:f>
            <x14:dxf>
              <fill>
                <patternFill>
                  <bgColor rgb="FFE74C3C"/>
                </patternFill>
              </fill>
            </x14:dxf>
          </x14:cfRule>
          <xm:sqref>F23:F24</xm:sqref>
        </x14:conditionalFormatting>
        <x14:conditionalFormatting xmlns:xm="http://schemas.microsoft.com/office/excel/2006/main">
          <x14:cfRule type="cellIs" priority="2" operator="equal" id="{59E27EA0-36E9-4EAB-B2C0-508041517D41}">
            <xm:f>Values!$A$22</xm:f>
            <x14:dxf>
              <fill>
                <patternFill>
                  <bgColor rgb="FF27B060"/>
                </patternFill>
              </fill>
            </x14:dxf>
          </x14:cfRule>
          <x14:cfRule type="cellIs" priority="8" operator="equal" id="{E1D9DFE6-2167-4EE9-863E-F5E7D4A8B129}">
            <xm:f>Values!$A$21</xm:f>
            <x14:dxf>
              <fill>
                <patternFill>
                  <bgColor rgb="FFF1C40F"/>
                </patternFill>
              </fill>
            </x14:dxf>
          </x14:cfRule>
          <x14:cfRule type="cellIs" priority="9" operator="equal" id="{6650B6E4-CD32-4F04-B44B-CF915B11975D}">
            <xm:f>Values!$A$20</xm:f>
            <x14:dxf>
              <fill>
                <patternFill>
                  <bgColor rgb="FFF39C12"/>
                </patternFill>
              </fill>
            </x14:dxf>
          </x14:cfRule>
          <x14:cfRule type="cellIs" priority="10" operator="equal" id="{15634BBC-7438-45A2-9B91-E6DCB9E2BF33}">
            <xm:f>Values!$A$19</xm:f>
            <x14:dxf>
              <fill>
                <patternFill>
                  <bgColor rgb="FFE67E22"/>
                </patternFill>
              </fill>
            </x14:dxf>
          </x14:cfRule>
          <x14:cfRule type="cellIs" priority="11" operator="equal" id="{F3DECA94-8FEA-4E16-AFDA-8C1F470008F6}">
            <xm:f>Values!$A$18</xm:f>
            <x14:dxf>
              <fill>
                <patternFill>
                  <bgColor rgb="FFE74C3C"/>
                </patternFill>
              </fill>
            </x14:dxf>
          </x14:cfRule>
          <xm:sqref>G23:G24</xm:sqref>
        </x14:conditionalFormatting>
        <x14:conditionalFormatting xmlns:xm="http://schemas.microsoft.com/office/excel/2006/main">
          <x14:cfRule type="cellIs" priority="3" operator="equal" id="{97C0FC29-9BFE-4E44-BD39-16BC09EB7808}">
            <xm:f>Values!$A$29</xm:f>
            <x14:dxf>
              <fill>
                <patternFill>
                  <bgColor rgb="FF27AE60"/>
                </patternFill>
              </fill>
            </x14:dxf>
          </x14:cfRule>
          <x14:cfRule type="cellIs" priority="5" operator="equal" id="{44140B6E-980C-4FAD-8DC7-9B06E60D8CA3}">
            <xm:f>Values!$A$27</xm:f>
            <x14:dxf>
              <fill>
                <patternFill>
                  <bgColor rgb="FFF39C12"/>
                </patternFill>
              </fill>
            </x14:dxf>
          </x14:cfRule>
          <x14:cfRule type="cellIs" priority="6" operator="equal" id="{B3360011-E09E-41DB-8EC4-566DECC5ECAF}">
            <xm:f>Values!$A$26</xm:f>
            <x14:dxf>
              <fill>
                <patternFill>
                  <bgColor rgb="FFE67E22"/>
                </patternFill>
              </fill>
            </x14:dxf>
          </x14:cfRule>
          <x14:cfRule type="cellIs" priority="7" operator="equal" id="{0A2F300B-6A8E-48FD-9FBA-9C59A65F9A4F}">
            <xm:f>Values!$A$25</xm:f>
            <x14:dxf>
              <fill>
                <patternFill>
                  <bgColor rgb="FFE74C3C"/>
                </patternFill>
              </fill>
            </x14:dxf>
          </x14:cfRule>
          <xm:sqref>H23:H24</xm:sqref>
        </x14:conditionalFormatting>
        <x14:conditionalFormatting xmlns:xm="http://schemas.microsoft.com/office/excel/2006/main">
          <x14:cfRule type="cellIs" priority="4" operator="equal" id="{5C7221AD-E4D1-43C9-9543-F4AB0164B591}">
            <xm:f>Values!$A$28</xm:f>
            <x14:dxf>
              <fill>
                <patternFill>
                  <bgColor rgb="FFF1C40F"/>
                </patternFill>
              </fill>
            </x14:dxf>
          </x14:cfRule>
          <xm:sqref>H23:H24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H21:H28</xm:sqref>
        </x14:dataValidation>
        <x14:dataValidation type="list" allowBlank="1" showInputMessage="1" showErrorMessage="1">
          <x14:formula1>
            <xm:f>Values!$A$18:$A$22</xm:f>
          </x14:formula1>
          <xm:sqref>G21:G28</xm:sqref>
        </x14:dataValidation>
        <x14:dataValidation type="list" allowBlank="1" showInputMessage="1" showErrorMessage="1">
          <x14:formula1>
            <xm:f>Values!$A$11:$A$15</xm:f>
          </x14:formula1>
          <xm:sqref>F21:F28</xm:sqref>
        </x14:dataValidation>
        <x14:dataValidation type="list" allowBlank="1" showInputMessage="1" showErrorMessage="1">
          <x14:formula1>
            <xm:f>Values!$A$4:$A$8</xm:f>
          </x14:formula1>
          <xm:sqref>E21:E28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3"/>
  <sheetViews>
    <sheetView zoomScale="80" zoomScaleNormal="80" workbookViewId="0">
      <selection activeCell="C20" sqref="C20"/>
    </sheetView>
  </sheetViews>
  <sheetFormatPr defaultColWidth="8.77734375" defaultRowHeight="14.4"/>
  <cols>
    <col min="1" max="1" width="8.77734375" style="3"/>
    <col min="2" max="2" width="71.21875" style="3" customWidth="1"/>
    <col min="3" max="3" width="19.77734375" style="4" bestFit="1" customWidth="1"/>
    <col min="4" max="4" width="3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95</v>
      </c>
      <c r="B1" s="43"/>
      <c r="C1" s="43"/>
      <c r="D1" s="43"/>
      <c r="E1" s="43"/>
      <c r="F1" s="43"/>
      <c r="G1" s="43"/>
      <c r="H1" s="43"/>
    </row>
    <row r="3" spans="1:8">
      <c r="C3" s="3"/>
    </row>
    <row r="4" spans="1:8">
      <c r="C4" s="3"/>
    </row>
    <row r="5" spans="1:8">
      <c r="C5" s="27" t="s">
        <v>120</v>
      </c>
      <c r="D5" s="35">
        <f>F31</f>
        <v>0</v>
      </c>
    </row>
    <row r="6" spans="1:8">
      <c r="C6" s="3"/>
    </row>
    <row r="7" spans="1:8">
      <c r="C7" s="33" t="s">
        <v>119</v>
      </c>
      <c r="D7" s="34">
        <f>G31</f>
        <v>1</v>
      </c>
    </row>
    <row r="20" spans="1:13" s="32" customFormat="1" ht="28.8">
      <c r="A20" s="28" t="s">
        <v>3</v>
      </c>
      <c r="B20" s="28" t="s">
        <v>4</v>
      </c>
      <c r="C20" s="28" t="s">
        <v>333</v>
      </c>
      <c r="D20" s="28" t="s">
        <v>5</v>
      </c>
      <c r="E20" s="28" t="s">
        <v>80</v>
      </c>
      <c r="F20" s="28" t="s">
        <v>81</v>
      </c>
      <c r="G20" s="31" t="s">
        <v>118</v>
      </c>
      <c r="H20" s="28" t="s">
        <v>83</v>
      </c>
    </row>
    <row r="21" spans="1:13" ht="28.8">
      <c r="A21" s="22">
        <v>9.1</v>
      </c>
      <c r="B21" s="25" t="s">
        <v>216</v>
      </c>
      <c r="C21" s="5" t="s">
        <v>49</v>
      </c>
      <c r="D21" s="5" t="s">
        <v>51</v>
      </c>
      <c r="E21" s="6" t="s">
        <v>56</v>
      </c>
      <c r="F21" s="6" t="s">
        <v>62</v>
      </c>
      <c r="G21" s="6" t="s">
        <v>67</v>
      </c>
      <c r="H21" s="6" t="s">
        <v>72</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f>IF(G21="Not Automated",0,IF(G21="Parts of Policy Automated",0.25,IF(G21="Automated on Some Systems",0.5,IF(G21="Automated on Most Systems",0.75,IF(G21="Automated on All Systems",1,"INVALID")))))</f>
        <v>0</v>
      </c>
      <c r="M21" s="17">
        <f>IF(H21="Not Reported",0,IF(H21="Parts of Policy Reported",0.25,IF(H21="Reported on Some Systems",0.5,IF(H21="Reported on Most Systems",0.75,IF(H21="Reported on All Systems",1,"INVALID")))))</f>
        <v>0</v>
      </c>
    </row>
    <row r="22" spans="1:13" ht="28.8">
      <c r="A22" s="7">
        <v>9.1999999999999993</v>
      </c>
      <c r="B22" s="25" t="s">
        <v>217</v>
      </c>
      <c r="C22" s="5" t="s">
        <v>112</v>
      </c>
      <c r="D22" s="5" t="s">
        <v>51</v>
      </c>
      <c r="E22" s="6" t="s">
        <v>56</v>
      </c>
      <c r="F22" s="6" t="s">
        <v>62</v>
      </c>
      <c r="G22" s="6" t="s">
        <v>67</v>
      </c>
      <c r="H22" s="6" t="s">
        <v>72</v>
      </c>
      <c r="J22" s="17">
        <f t="shared" ref="J22:J25" si="0">IF(E22="No Policy",0,IF(E22="Informal Policy",0.25,IF(E22="Partial Written Policy",0.5,IF(E22="Written Policy",0.75,IF(E22="Approved Written Policy",1,"INVALID")))))</f>
        <v>0</v>
      </c>
      <c r="K22" s="17">
        <f t="shared" ref="K22:K25" si="1">IF(F22="Not Implemented",0,IF(F22="Parts of Policy Implemented",0.25,IF(F22="Implemented on Some Systems",0.5,IF(F22="Implemented on Most Systems",0.75,IF(F22="Implemented on All Systems",1,"INVALID")))))</f>
        <v>0</v>
      </c>
      <c r="L22" s="17">
        <f t="shared" ref="L22:L25" si="2">IF(G22="Not Automated",0,IF(G22="Parts of Policy Automated",0.25,IF(G22="Automated on Some Systems",0.5,IF(G22="Automated on Most Systems",0.75,IF(G22="Automated on All Systems",1,"INVALID")))))</f>
        <v>0</v>
      </c>
      <c r="M22" s="17">
        <f t="shared" ref="M22:M25" si="3">IF(H22="Not Reported",0,IF(H22="Parts of Policy Reported",0.25,IF(H22="Reported on Some Systems",0.5,IF(H22="Reported on Most Systems",0.75,IF(H22="Reported on All Systems",1,"INVALID")))))</f>
        <v>0</v>
      </c>
    </row>
    <row r="23" spans="1:13" ht="28.8">
      <c r="A23" s="22">
        <v>9.3000000000000007</v>
      </c>
      <c r="B23" s="25" t="s">
        <v>218</v>
      </c>
      <c r="C23" s="5" t="s">
        <v>50</v>
      </c>
      <c r="D23" s="5" t="s">
        <v>51</v>
      </c>
      <c r="E23" s="6" t="s">
        <v>56</v>
      </c>
      <c r="F23" s="6" t="s">
        <v>62</v>
      </c>
      <c r="G23" s="6" t="s">
        <v>67</v>
      </c>
      <c r="H23" s="6" t="s">
        <v>72</v>
      </c>
      <c r="J23" s="17">
        <f t="shared" si="0"/>
        <v>0</v>
      </c>
      <c r="K23" s="17">
        <f t="shared" si="1"/>
        <v>0</v>
      </c>
      <c r="L23" s="17">
        <f t="shared" si="2"/>
        <v>0</v>
      </c>
      <c r="M23" s="17">
        <f t="shared" si="3"/>
        <v>0</v>
      </c>
    </row>
    <row r="24" spans="1:13" ht="28.8">
      <c r="A24" s="7">
        <v>9.4</v>
      </c>
      <c r="B24" s="25" t="s">
        <v>43</v>
      </c>
      <c r="C24" s="5" t="s">
        <v>112</v>
      </c>
      <c r="D24" s="5" t="s">
        <v>220</v>
      </c>
      <c r="E24" s="6" t="s">
        <v>56</v>
      </c>
      <c r="F24" s="6" t="s">
        <v>62</v>
      </c>
      <c r="G24" s="6" t="s">
        <v>67</v>
      </c>
      <c r="H24" s="6" t="s">
        <v>72</v>
      </c>
      <c r="J24" s="17">
        <f t="shared" si="0"/>
        <v>0</v>
      </c>
      <c r="K24" s="17">
        <f t="shared" si="1"/>
        <v>0</v>
      </c>
      <c r="L24" s="17">
        <f t="shared" si="2"/>
        <v>0</v>
      </c>
      <c r="M24" s="17">
        <f t="shared" si="3"/>
        <v>0</v>
      </c>
    </row>
    <row r="25" spans="1:13" ht="28.8">
      <c r="A25" s="7">
        <v>9.5</v>
      </c>
      <c r="B25" s="25" t="s">
        <v>219</v>
      </c>
      <c r="C25" s="5" t="s">
        <v>112</v>
      </c>
      <c r="D25" s="5" t="s">
        <v>221</v>
      </c>
      <c r="E25" s="6" t="s">
        <v>56</v>
      </c>
      <c r="F25" s="6" t="s">
        <v>62</v>
      </c>
      <c r="G25" s="6" t="s">
        <v>67</v>
      </c>
      <c r="H25" s="6" t="s">
        <v>72</v>
      </c>
      <c r="J25" s="17">
        <f t="shared" si="0"/>
        <v>0</v>
      </c>
      <c r="K25" s="17">
        <f t="shared" si="1"/>
        <v>0</v>
      </c>
      <c r="L25" s="17">
        <f t="shared" si="2"/>
        <v>0</v>
      </c>
      <c r="M25" s="17">
        <f t="shared" si="3"/>
        <v>0</v>
      </c>
    </row>
    <row r="27" spans="1:13" hidden="1">
      <c r="D27" s="2" t="s">
        <v>26</v>
      </c>
      <c r="F27" s="18">
        <f>AVERAGE(J21:J25)</f>
        <v>0</v>
      </c>
      <c r="G27" s="18">
        <f>1-F27</f>
        <v>1</v>
      </c>
    </row>
    <row r="28" spans="1:13" hidden="1">
      <c r="D28" s="5" t="s">
        <v>6</v>
      </c>
      <c r="E28" s="5"/>
      <c r="F28" s="18">
        <f>AVERAGE(K21:K25)</f>
        <v>0</v>
      </c>
      <c r="G28" s="18">
        <f>1-F28</f>
        <v>1</v>
      </c>
    </row>
    <row r="29" spans="1:13" hidden="1">
      <c r="D29" s="5" t="s">
        <v>7</v>
      </c>
      <c r="E29" s="5"/>
      <c r="F29" s="18">
        <f>AVERAGE(L21:L25)</f>
        <v>0</v>
      </c>
      <c r="G29" s="18">
        <f>1-F29</f>
        <v>1</v>
      </c>
    </row>
    <row r="30" spans="1:13" hidden="1">
      <c r="D30" s="5" t="s">
        <v>8</v>
      </c>
      <c r="E30" s="5"/>
      <c r="F30" s="18">
        <f>AVERAGE(M21:M25)</f>
        <v>0</v>
      </c>
      <c r="G30" s="18">
        <f>1-F30</f>
        <v>1</v>
      </c>
    </row>
    <row r="31" spans="1:13" hidden="1">
      <c r="D31" s="5" t="s">
        <v>9</v>
      </c>
      <c r="E31" s="5"/>
      <c r="F31" s="18">
        <f>AVERAGE(F27:F30)</f>
        <v>0</v>
      </c>
      <c r="G31" s="18">
        <f>1-F31</f>
        <v>1</v>
      </c>
    </row>
    <row r="33" spans="1:15" ht="30" customHeight="1">
      <c r="A33" s="47" t="s">
        <v>54</v>
      </c>
      <c r="B33" s="47"/>
      <c r="C33" s="47"/>
      <c r="D33" s="47"/>
      <c r="E33" s="47"/>
      <c r="F33" s="47"/>
      <c r="G33" s="47"/>
      <c r="H33" s="47"/>
      <c r="I33" s="47"/>
      <c r="J33" s="47"/>
      <c r="K33" s="47"/>
      <c r="L33" s="47"/>
      <c r="M33" s="47"/>
      <c r="N33" s="47"/>
      <c r="O33" s="47"/>
    </row>
  </sheetData>
  <mergeCells count="2">
    <mergeCell ref="A33:O33"/>
    <mergeCell ref="A1:H1"/>
  </mergeCells>
  <hyperlinks>
    <hyperlink ref="A33"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BFC4ADF2-D5BC-40ED-B51C-BE4894A840DF}">
            <xm:f>Values!$A$8</xm:f>
            <x14:dxf>
              <fill>
                <patternFill>
                  <bgColor rgb="FF27AE60"/>
                </patternFill>
              </fill>
            </x14:dxf>
          </x14:cfRule>
          <x14:cfRule type="cellIs" priority="17" operator="equal" id="{EA59A580-CE1A-4810-ABED-F26AC7F2281B}">
            <xm:f>Values!$A$7</xm:f>
            <x14:dxf>
              <fill>
                <patternFill>
                  <bgColor rgb="FFF1C40F"/>
                </patternFill>
              </fill>
            </x14:dxf>
          </x14:cfRule>
          <x14:cfRule type="cellIs" priority="18" operator="equal" id="{02C81F9E-8284-42E4-BA5B-915534E33775}">
            <xm:f>Values!$A$6</xm:f>
            <x14:dxf>
              <fill>
                <patternFill>
                  <bgColor rgb="FFF39C12"/>
                </patternFill>
              </fill>
            </x14:dxf>
          </x14:cfRule>
          <x14:cfRule type="cellIs" priority="19" operator="equal" id="{27D0CC48-CE4E-4173-ACB7-46D26D1CA15C}">
            <xm:f>Values!$A$5</xm:f>
            <x14:dxf>
              <fill>
                <patternFill>
                  <bgColor rgb="FFE67E22"/>
                </patternFill>
              </fill>
            </x14:dxf>
          </x14:cfRule>
          <x14:cfRule type="cellIs" priority="20" operator="equal" id="{C265A58B-D9F5-4DAB-AEFA-FFB4ED891E09}">
            <xm:f>Values!$A$4</xm:f>
            <x14:dxf>
              <fill>
                <patternFill>
                  <bgColor rgb="FFE74C3C"/>
                </patternFill>
              </fill>
            </x14:dxf>
          </x14:cfRule>
          <xm:sqref>E21:E25</xm:sqref>
        </x14:conditionalFormatting>
        <x14:conditionalFormatting xmlns:xm="http://schemas.microsoft.com/office/excel/2006/main">
          <x14:cfRule type="cellIs" priority="1" operator="equal" id="{CC020C50-F945-482F-9CED-E9E95C6C8575}">
            <xm:f>Values!$A$15</xm:f>
            <x14:dxf>
              <fill>
                <patternFill>
                  <bgColor rgb="FF27AE60"/>
                </patternFill>
              </fill>
            </x14:dxf>
          </x14:cfRule>
          <x14:cfRule type="cellIs" priority="12" operator="equal" id="{4F0347F5-EBD3-4144-9B16-474B9DCB75CA}">
            <xm:f>Values!$A$14</xm:f>
            <x14:dxf>
              <fill>
                <patternFill>
                  <bgColor rgb="FFF1C40F"/>
                </patternFill>
              </fill>
            </x14:dxf>
          </x14:cfRule>
          <x14:cfRule type="cellIs" priority="13" operator="equal" id="{A3701E90-7726-4F6B-A3AD-31E55DB9664A}">
            <xm:f>Values!$A$13</xm:f>
            <x14:dxf>
              <fill>
                <patternFill>
                  <bgColor rgb="FFF39C12"/>
                </patternFill>
              </fill>
            </x14:dxf>
          </x14:cfRule>
          <x14:cfRule type="cellIs" priority="14" operator="equal" id="{CF4C47A8-5E80-47D2-9D44-FBFAD83E66C8}">
            <xm:f>Values!$A$12</xm:f>
            <x14:dxf>
              <fill>
                <patternFill>
                  <bgColor rgb="FFE67E22"/>
                </patternFill>
              </fill>
            </x14:dxf>
          </x14:cfRule>
          <x14:cfRule type="cellIs" priority="15" operator="equal" id="{A5CAC884-9B0E-439F-ADDC-F0C1894EEDE1}">
            <xm:f>Values!$A$11</xm:f>
            <x14:dxf>
              <fill>
                <patternFill>
                  <bgColor rgb="FFE74C3C"/>
                </patternFill>
              </fill>
            </x14:dxf>
          </x14:cfRule>
          <xm:sqref>F21:F25</xm:sqref>
        </x14:conditionalFormatting>
        <x14:conditionalFormatting xmlns:xm="http://schemas.microsoft.com/office/excel/2006/main">
          <x14:cfRule type="cellIs" priority="2" operator="equal" id="{89133B4A-1F96-4E72-B20F-3040D95C4EB3}">
            <xm:f>Values!$A$22</xm:f>
            <x14:dxf>
              <fill>
                <patternFill>
                  <bgColor rgb="FF27B060"/>
                </patternFill>
              </fill>
            </x14:dxf>
          </x14:cfRule>
          <x14:cfRule type="cellIs" priority="8" operator="equal" id="{53A927A3-980A-4E40-9D07-0D6634811347}">
            <xm:f>Values!$A$21</xm:f>
            <x14:dxf>
              <fill>
                <patternFill>
                  <bgColor rgb="FFF1C40F"/>
                </patternFill>
              </fill>
            </x14:dxf>
          </x14:cfRule>
          <x14:cfRule type="cellIs" priority="9" operator="equal" id="{D0D27A33-351A-4E98-AD3F-EE89740AE627}">
            <xm:f>Values!$A$20</xm:f>
            <x14:dxf>
              <fill>
                <patternFill>
                  <bgColor rgb="FFF39C12"/>
                </patternFill>
              </fill>
            </x14:dxf>
          </x14:cfRule>
          <x14:cfRule type="cellIs" priority="10" operator="equal" id="{778EE1E9-EDE3-4198-A7B4-7612444B7862}">
            <xm:f>Values!$A$19</xm:f>
            <x14:dxf>
              <fill>
                <patternFill>
                  <bgColor rgb="FFE67E22"/>
                </patternFill>
              </fill>
            </x14:dxf>
          </x14:cfRule>
          <x14:cfRule type="cellIs" priority="11" operator="equal" id="{3BDCB6EA-B591-466A-A2D7-C10A301F957D}">
            <xm:f>Values!$A$18</xm:f>
            <x14:dxf>
              <fill>
                <patternFill>
                  <bgColor rgb="FFE74C3C"/>
                </patternFill>
              </fill>
            </x14:dxf>
          </x14:cfRule>
          <xm:sqref>G21:G25</xm:sqref>
        </x14:conditionalFormatting>
        <x14:conditionalFormatting xmlns:xm="http://schemas.microsoft.com/office/excel/2006/main">
          <x14:cfRule type="cellIs" priority="3" operator="equal" id="{634C7FD8-EC4C-4213-9E9D-8BD994DD665B}">
            <xm:f>Values!$A$29</xm:f>
            <x14:dxf>
              <fill>
                <patternFill>
                  <bgColor rgb="FF27AE60"/>
                </patternFill>
              </fill>
            </x14:dxf>
          </x14:cfRule>
          <x14:cfRule type="cellIs" priority="5" operator="equal" id="{FA5E6445-3D99-4EB6-B6CD-AD6065D17E49}">
            <xm:f>Values!$A$27</xm:f>
            <x14:dxf>
              <fill>
                <patternFill>
                  <bgColor rgb="FFF39C12"/>
                </patternFill>
              </fill>
            </x14:dxf>
          </x14:cfRule>
          <x14:cfRule type="cellIs" priority="6" operator="equal" id="{0394A798-F989-44D4-B4AF-36D35A268A4E}">
            <xm:f>Values!$A$26</xm:f>
            <x14:dxf>
              <fill>
                <patternFill>
                  <bgColor rgb="FFE67E22"/>
                </patternFill>
              </fill>
            </x14:dxf>
          </x14:cfRule>
          <x14:cfRule type="cellIs" priority="7" operator="equal" id="{69957A92-0944-4F4E-B331-75CAB398E635}">
            <xm:f>Values!$A$25</xm:f>
            <x14:dxf>
              <fill>
                <patternFill>
                  <bgColor rgb="FFE74C3C"/>
                </patternFill>
              </fill>
            </x14:dxf>
          </x14:cfRule>
          <xm:sqref>H21:H25</xm:sqref>
        </x14:conditionalFormatting>
        <x14:conditionalFormatting xmlns:xm="http://schemas.microsoft.com/office/excel/2006/main">
          <x14:cfRule type="cellIs" priority="4" operator="equal" id="{94C094EF-BA84-4B2F-BD6D-6EA13732CAE2}">
            <xm:f>Values!$A$28</xm:f>
            <x14:dxf>
              <fill>
                <patternFill>
                  <bgColor rgb="FFF1C40F"/>
                </patternFill>
              </fill>
            </x14:dxf>
          </x14:cfRule>
          <xm:sqref>H21:H25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H21:H25</xm:sqref>
        </x14:dataValidation>
        <x14:dataValidation type="list" allowBlank="1" showInputMessage="1" showErrorMessage="1">
          <x14:formula1>
            <xm:f>Values!$A$18:$A$22</xm:f>
          </x14:formula1>
          <xm:sqref>G21:G25</xm:sqref>
        </x14:dataValidation>
        <x14:dataValidation type="list" allowBlank="1" showInputMessage="1" showErrorMessage="1">
          <x14:formula1>
            <xm:f>Values!$A$11:$A$15</xm:f>
          </x14:formula1>
          <xm:sqref>F21:F25</xm:sqref>
        </x14:dataValidation>
        <x14:dataValidation type="list" allowBlank="1" showInputMessage="1" showErrorMessage="1">
          <x14:formula1>
            <xm:f>Values!$A$4:$A$8</xm:f>
          </x14:formula1>
          <xm:sqref>E21:E25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3"/>
  <sheetViews>
    <sheetView zoomScale="80" zoomScaleNormal="80" workbookViewId="0">
      <selection activeCell="A15" sqref="A15"/>
    </sheetView>
  </sheetViews>
  <sheetFormatPr defaultColWidth="8.77734375" defaultRowHeight="14.4"/>
  <cols>
    <col min="1" max="1" width="8.77734375" style="3"/>
    <col min="2" max="2" width="71.21875" style="3" customWidth="1"/>
    <col min="3" max="3" width="19.77734375" style="4" bestFit="1" customWidth="1"/>
    <col min="4" max="4" width="3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96</v>
      </c>
      <c r="B1" s="43"/>
      <c r="C1" s="43"/>
      <c r="D1" s="43"/>
      <c r="E1" s="43"/>
      <c r="F1" s="43"/>
      <c r="G1" s="43"/>
      <c r="H1" s="43"/>
    </row>
    <row r="3" spans="1:8">
      <c r="C3" s="3"/>
    </row>
    <row r="4" spans="1:8">
      <c r="C4" s="3"/>
    </row>
    <row r="5" spans="1:8">
      <c r="C5" s="27" t="s">
        <v>120</v>
      </c>
      <c r="D5" s="35">
        <f>F31</f>
        <v>0</v>
      </c>
    </row>
    <row r="6" spans="1:8">
      <c r="C6" s="3"/>
    </row>
    <row r="7" spans="1:8">
      <c r="C7" s="33" t="s">
        <v>119</v>
      </c>
      <c r="D7" s="34">
        <f>G31</f>
        <v>1</v>
      </c>
    </row>
    <row r="20" spans="1:13" s="32" customFormat="1" ht="28.8">
      <c r="A20" s="28" t="s">
        <v>3</v>
      </c>
      <c r="B20" s="28" t="s">
        <v>4</v>
      </c>
      <c r="C20" s="28" t="s">
        <v>333</v>
      </c>
      <c r="D20" s="28" t="s">
        <v>5</v>
      </c>
      <c r="E20" s="28" t="s">
        <v>80</v>
      </c>
      <c r="F20" s="28" t="s">
        <v>81</v>
      </c>
      <c r="G20" s="31" t="s">
        <v>118</v>
      </c>
      <c r="H20" s="28" t="s">
        <v>83</v>
      </c>
    </row>
    <row r="21" spans="1:13">
      <c r="A21" s="7">
        <v>10.1</v>
      </c>
      <c r="B21" s="24" t="s">
        <v>222</v>
      </c>
      <c r="C21" s="5" t="s">
        <v>112</v>
      </c>
      <c r="D21" s="5" t="s">
        <v>21</v>
      </c>
      <c r="E21" s="6" t="s">
        <v>56</v>
      </c>
      <c r="F21" s="6" t="s">
        <v>62</v>
      </c>
      <c r="G21" s="6" t="s">
        <v>67</v>
      </c>
      <c r="H21" s="6" t="s">
        <v>72</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f>IF(G21="Not Automated",0,IF(G21="Parts of Policy Automated",0.25,IF(G21="Automated on Some Systems",0.5,IF(G21="Automated on Most Systems",0.75,IF(G21="Automated on All Systems",1,"INVALID")))))</f>
        <v>0</v>
      </c>
      <c r="M21" s="17">
        <f>IF(H21="Not Reported",0,IF(H21="Parts of Policy Reported",0.25,IF(H21="Reported on Some Systems",0.5,IF(H21="Reported on Most Systems",0.75,IF(H21="Reported on All Systems",1,"INVALID")))))</f>
        <v>0</v>
      </c>
    </row>
    <row r="22" spans="1:13" ht="43.2">
      <c r="A22" s="7">
        <v>10.199999999999999</v>
      </c>
      <c r="B22" s="24" t="s">
        <v>223</v>
      </c>
      <c r="C22" s="5" t="s">
        <v>112</v>
      </c>
      <c r="D22" s="5" t="s">
        <v>21</v>
      </c>
      <c r="E22" s="6" t="s">
        <v>56</v>
      </c>
      <c r="F22" s="6" t="s">
        <v>62</v>
      </c>
      <c r="G22" s="6" t="s">
        <v>67</v>
      </c>
      <c r="H22" s="6" t="s">
        <v>72</v>
      </c>
      <c r="J22" s="17">
        <f>IF(E22="No Policy",0,IF(E22="Informal Policy",0.25,IF(E22="Partial Written Policy",0.5,IF(E22="Written Policy",0.75,IF(E22="Approved Written Policy",1,"INVALID")))))</f>
        <v>0</v>
      </c>
      <c r="K22" s="17">
        <f>IF(F22="Not Implemented",0,IF(F22="Parts of Policy Implemented",0.25,IF(F22="Implemented on Some Systems",0.5,IF(F22="Implemented on Most Systems",0.75,IF(F22="Implemented on All Systems",1,"INVALID")))))</f>
        <v>0</v>
      </c>
      <c r="L22" s="17">
        <f>IF(G22="Not Automated",0,IF(G22="Parts of Policy Automated",0.25,IF(G22="Automated on Some Systems",0.5,IF(G22="Automated on Most Systems",0.75,IF(G22="Automated on All Systems",1,"INVALID")))))</f>
        <v>0</v>
      </c>
      <c r="M22" s="17">
        <f>IF(H22="Not Reported",0,IF(H22="Parts of Policy Reported",0.25,IF(H22="Reported on Some Systems",0.5,IF(H22="Reported on Most Systems",0.75,IF(H22="Reported on All Systems",1,"INVALID")))))</f>
        <v>0</v>
      </c>
    </row>
    <row r="23" spans="1:13" ht="28.8">
      <c r="A23" s="7">
        <v>10.3</v>
      </c>
      <c r="B23" s="24" t="s">
        <v>224</v>
      </c>
      <c r="C23" s="5" t="s">
        <v>112</v>
      </c>
      <c r="D23" s="5" t="s">
        <v>21</v>
      </c>
      <c r="E23" s="6" t="s">
        <v>56</v>
      </c>
      <c r="F23" s="6" t="s">
        <v>62</v>
      </c>
      <c r="G23" s="30" t="s">
        <v>117</v>
      </c>
      <c r="H23" s="30" t="s">
        <v>117</v>
      </c>
      <c r="J23" s="17">
        <f t="shared" ref="J23:J25" si="0">IF(E23="No Policy",0,IF(E23="Informal Policy",0.25,IF(E23="Partial Written Policy",0.5,IF(E23="Written Policy",0.75,IF(E23="Approved Written Policy",1,"INVALID")))))</f>
        <v>0</v>
      </c>
      <c r="K23" s="17">
        <f t="shared" ref="K23:K25" si="1">IF(F23="Not Implemented",0,IF(F23="Parts of Policy Implemented",0.25,IF(F23="Implemented on Some Systems",0.5,IF(F23="Implemented on Most Systems",0.75,IF(F23="Implemented on All Systems",1,"INVALID")))))</f>
        <v>0</v>
      </c>
      <c r="L23" s="17"/>
      <c r="M23" s="17"/>
    </row>
    <row r="24" spans="1:13" ht="43.2">
      <c r="A24" s="7">
        <v>10.4</v>
      </c>
      <c r="B24" s="24" t="s">
        <v>225</v>
      </c>
      <c r="C24" s="5" t="s">
        <v>112</v>
      </c>
      <c r="D24" s="5" t="s">
        <v>21</v>
      </c>
      <c r="E24" s="6" t="s">
        <v>56</v>
      </c>
      <c r="F24" s="6" t="s">
        <v>62</v>
      </c>
      <c r="G24" s="6" t="s">
        <v>67</v>
      </c>
      <c r="H24" s="6" t="s">
        <v>72</v>
      </c>
      <c r="J24" s="17">
        <f t="shared" si="0"/>
        <v>0</v>
      </c>
      <c r="K24" s="17">
        <f t="shared" si="1"/>
        <v>0</v>
      </c>
      <c r="L24" s="17">
        <f t="shared" ref="L24:L25" si="2">IF(G24="Not Automated",0,IF(G24="Parts of Policy Automated",0.25,IF(G24="Automated on Some Systems",0.5,IF(G24="Automated on Most Systems",0.75,IF(G24="Automated on All Systems",1,"INVALID")))))</f>
        <v>0</v>
      </c>
      <c r="M24" s="17">
        <f t="shared" ref="M24:M25" si="3">IF(H24="Not Reported",0,IF(H24="Parts of Policy Reported",0.25,IF(H24="Reported on Some Systems",0.5,IF(H24="Reported on Most Systems",0.75,IF(H24="Reported on All Systems",1,"INVALID")))))</f>
        <v>0</v>
      </c>
    </row>
    <row r="25" spans="1:13" ht="28.8">
      <c r="A25" s="41">
        <v>10.5</v>
      </c>
      <c r="B25" s="24" t="s">
        <v>226</v>
      </c>
      <c r="C25" s="5" t="s">
        <v>112</v>
      </c>
      <c r="D25" s="5" t="s">
        <v>21</v>
      </c>
      <c r="E25" s="6" t="s">
        <v>56</v>
      </c>
      <c r="F25" s="6" t="s">
        <v>62</v>
      </c>
      <c r="G25" s="6" t="s">
        <v>67</v>
      </c>
      <c r="H25" s="6" t="s">
        <v>72</v>
      </c>
      <c r="J25" s="17">
        <f t="shared" si="0"/>
        <v>0</v>
      </c>
      <c r="K25" s="17">
        <f t="shared" si="1"/>
        <v>0</v>
      </c>
      <c r="L25" s="17">
        <f t="shared" si="2"/>
        <v>0</v>
      </c>
      <c r="M25" s="17">
        <f t="shared" si="3"/>
        <v>0</v>
      </c>
    </row>
    <row r="27" spans="1:13" hidden="1">
      <c r="D27" s="2" t="s">
        <v>26</v>
      </c>
      <c r="F27" s="18">
        <f>AVERAGE(J21:J25)</f>
        <v>0</v>
      </c>
      <c r="G27" s="18">
        <f>1-F27</f>
        <v>1</v>
      </c>
    </row>
    <row r="28" spans="1:13" hidden="1">
      <c r="D28" s="5" t="s">
        <v>6</v>
      </c>
      <c r="E28" s="5"/>
      <c r="F28" s="18">
        <f>AVERAGE(K21:K25)</f>
        <v>0</v>
      </c>
      <c r="G28" s="18">
        <f>1-F28</f>
        <v>1</v>
      </c>
    </row>
    <row r="29" spans="1:13" hidden="1">
      <c r="D29" s="5" t="s">
        <v>7</v>
      </c>
      <c r="E29" s="5"/>
      <c r="F29" s="18">
        <f>AVERAGE(L21:L25)</f>
        <v>0</v>
      </c>
      <c r="G29" s="18">
        <f>1-F29</f>
        <v>1</v>
      </c>
    </row>
    <row r="30" spans="1:13" hidden="1">
      <c r="D30" s="5" t="s">
        <v>8</v>
      </c>
      <c r="E30" s="5"/>
      <c r="F30" s="18">
        <f>AVERAGE(M21:M25)</f>
        <v>0</v>
      </c>
      <c r="G30" s="18">
        <f>1-F30</f>
        <v>1</v>
      </c>
    </row>
    <row r="31" spans="1:13" hidden="1">
      <c r="D31" s="5" t="s">
        <v>9</v>
      </c>
      <c r="E31" s="5"/>
      <c r="F31" s="18">
        <f>AVERAGE(F27:F30)</f>
        <v>0</v>
      </c>
      <c r="G31" s="18">
        <f>1-F31</f>
        <v>1</v>
      </c>
    </row>
    <row r="33" spans="1:15" ht="30" customHeight="1">
      <c r="A33" s="47" t="s">
        <v>54</v>
      </c>
      <c r="B33" s="47"/>
      <c r="C33" s="47"/>
      <c r="D33" s="47"/>
      <c r="E33" s="47"/>
      <c r="F33" s="47"/>
      <c r="G33" s="47"/>
      <c r="H33" s="47"/>
      <c r="I33" s="47"/>
      <c r="J33" s="47"/>
      <c r="K33" s="47"/>
      <c r="L33" s="47"/>
      <c r="M33" s="47"/>
      <c r="N33" s="47"/>
      <c r="O33" s="47"/>
    </row>
  </sheetData>
  <mergeCells count="2">
    <mergeCell ref="A1:H1"/>
    <mergeCell ref="A33:O33"/>
  </mergeCells>
  <hyperlinks>
    <hyperlink ref="A33"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0CB89B85-C37A-4C11-B89E-CE9A10C521F7}">
            <xm:f>Values!$A$8</xm:f>
            <x14:dxf>
              <fill>
                <patternFill>
                  <bgColor rgb="FF27AE60"/>
                </patternFill>
              </fill>
            </x14:dxf>
          </x14:cfRule>
          <x14:cfRule type="cellIs" priority="37" operator="equal" id="{C705E3F2-DDDE-42D7-B669-DC292AC1BCF4}">
            <xm:f>Values!$A$7</xm:f>
            <x14:dxf>
              <fill>
                <patternFill>
                  <bgColor rgb="FFF1C40F"/>
                </patternFill>
              </fill>
            </x14:dxf>
          </x14:cfRule>
          <x14:cfRule type="cellIs" priority="38" operator="equal" id="{651675B8-B8C2-46C0-BF99-9DC3821C87D0}">
            <xm:f>Values!$A$6</xm:f>
            <x14:dxf>
              <fill>
                <patternFill>
                  <bgColor rgb="FFF39C12"/>
                </patternFill>
              </fill>
            </x14:dxf>
          </x14:cfRule>
          <x14:cfRule type="cellIs" priority="39" operator="equal" id="{756DD6AF-9D2F-43AC-93C6-86ACCCAFA259}">
            <xm:f>Values!$A$5</xm:f>
            <x14:dxf>
              <fill>
                <patternFill>
                  <bgColor rgb="FFE67E22"/>
                </patternFill>
              </fill>
            </x14:dxf>
          </x14:cfRule>
          <x14:cfRule type="cellIs" priority="40" operator="equal" id="{D504F28A-32F3-4181-A4C4-F952F66CC12F}">
            <xm:f>Values!$A$4</xm:f>
            <x14:dxf>
              <fill>
                <patternFill>
                  <bgColor rgb="FFE74C3C"/>
                </patternFill>
              </fill>
            </x14:dxf>
          </x14:cfRule>
          <xm:sqref>E21 E23:E25</xm:sqref>
        </x14:conditionalFormatting>
        <x14:conditionalFormatting xmlns:xm="http://schemas.microsoft.com/office/excel/2006/main">
          <x14:cfRule type="cellIs" priority="21" operator="equal" id="{036060BA-4C6F-43B6-B4D2-44DEDC915E6D}">
            <xm:f>Values!$A$15</xm:f>
            <x14:dxf>
              <fill>
                <patternFill>
                  <bgColor rgb="FF27AE60"/>
                </patternFill>
              </fill>
            </x14:dxf>
          </x14:cfRule>
          <x14:cfRule type="cellIs" priority="32" operator="equal" id="{3EB4BB77-AD8A-4004-8C53-76FC45E10259}">
            <xm:f>Values!$A$14</xm:f>
            <x14:dxf>
              <fill>
                <patternFill>
                  <bgColor rgb="FFF1C40F"/>
                </patternFill>
              </fill>
            </x14:dxf>
          </x14:cfRule>
          <x14:cfRule type="cellIs" priority="33" operator="equal" id="{ACAC679B-A031-48E4-84EF-C093CDC1FB2D}">
            <xm:f>Values!$A$13</xm:f>
            <x14:dxf>
              <fill>
                <patternFill>
                  <bgColor rgb="FFF39C12"/>
                </patternFill>
              </fill>
            </x14:dxf>
          </x14:cfRule>
          <x14:cfRule type="cellIs" priority="34" operator="equal" id="{BC70DEE2-9A9F-41A2-BEB2-F52D82CC9D23}">
            <xm:f>Values!$A$12</xm:f>
            <x14:dxf>
              <fill>
                <patternFill>
                  <bgColor rgb="FFE67E22"/>
                </patternFill>
              </fill>
            </x14:dxf>
          </x14:cfRule>
          <x14:cfRule type="cellIs" priority="35" operator="equal" id="{EBA62D49-DD75-403C-AB1C-AB696A49A8F8}">
            <xm:f>Values!$A$11</xm:f>
            <x14:dxf>
              <fill>
                <patternFill>
                  <bgColor rgb="FFE74C3C"/>
                </patternFill>
              </fill>
            </x14:dxf>
          </x14:cfRule>
          <xm:sqref>F21 F23:F25</xm:sqref>
        </x14:conditionalFormatting>
        <x14:conditionalFormatting xmlns:xm="http://schemas.microsoft.com/office/excel/2006/main">
          <x14:cfRule type="cellIs" priority="22" operator="equal" id="{B612F784-3C24-4F38-BB5E-2A934515FF9A}">
            <xm:f>Values!$A$22</xm:f>
            <x14:dxf>
              <fill>
                <patternFill>
                  <bgColor rgb="FF27B060"/>
                </patternFill>
              </fill>
            </x14:dxf>
          </x14:cfRule>
          <x14:cfRule type="cellIs" priority="28" operator="equal" id="{C892BC10-8113-4311-9CC0-7ED643F20471}">
            <xm:f>Values!$A$21</xm:f>
            <x14:dxf>
              <fill>
                <patternFill>
                  <bgColor rgb="FFF1C40F"/>
                </patternFill>
              </fill>
            </x14:dxf>
          </x14:cfRule>
          <x14:cfRule type="cellIs" priority="29" operator="equal" id="{3778FF74-2F2E-4E56-BC6C-DCD3A7282CC0}">
            <xm:f>Values!$A$20</xm:f>
            <x14:dxf>
              <fill>
                <patternFill>
                  <bgColor rgb="FFF39C12"/>
                </patternFill>
              </fill>
            </x14:dxf>
          </x14:cfRule>
          <x14:cfRule type="cellIs" priority="30" operator="equal" id="{6973E091-C325-4013-A324-40556F6F0740}">
            <xm:f>Values!$A$19</xm:f>
            <x14:dxf>
              <fill>
                <patternFill>
                  <bgColor rgb="FFE67E22"/>
                </patternFill>
              </fill>
            </x14:dxf>
          </x14:cfRule>
          <x14:cfRule type="cellIs" priority="31" operator="equal" id="{109F868A-3A6C-4A56-85D0-23EB9AC68B59}">
            <xm:f>Values!$A$18</xm:f>
            <x14:dxf>
              <fill>
                <patternFill>
                  <bgColor rgb="FFE74C3C"/>
                </patternFill>
              </fill>
            </x14:dxf>
          </x14:cfRule>
          <xm:sqref>G21 G24:G25</xm:sqref>
        </x14:conditionalFormatting>
        <x14:conditionalFormatting xmlns:xm="http://schemas.microsoft.com/office/excel/2006/main">
          <x14:cfRule type="cellIs" priority="23" operator="equal" id="{AB3A8985-7A78-48CF-A2CF-60CF2977BA6D}">
            <xm:f>Values!$A$29</xm:f>
            <x14:dxf>
              <fill>
                <patternFill>
                  <bgColor rgb="FF27AE60"/>
                </patternFill>
              </fill>
            </x14:dxf>
          </x14:cfRule>
          <x14:cfRule type="cellIs" priority="25" operator="equal" id="{72709CF2-D549-4D38-A032-2E4DB37DAA27}">
            <xm:f>Values!$A$27</xm:f>
            <x14:dxf>
              <fill>
                <patternFill>
                  <bgColor rgb="FFF39C12"/>
                </patternFill>
              </fill>
            </x14:dxf>
          </x14:cfRule>
          <x14:cfRule type="cellIs" priority="26" operator="equal" id="{6FB5A806-E3C8-4F9B-8092-CF87EF73E925}">
            <xm:f>Values!$A$26</xm:f>
            <x14:dxf>
              <fill>
                <patternFill>
                  <bgColor rgb="FFE67E22"/>
                </patternFill>
              </fill>
            </x14:dxf>
          </x14:cfRule>
          <x14:cfRule type="cellIs" priority="27" operator="equal" id="{6403F0AE-5052-4246-99C5-CD2CD32224E7}">
            <xm:f>Values!$A$25</xm:f>
            <x14:dxf>
              <fill>
                <patternFill>
                  <bgColor rgb="FFE74C3C"/>
                </patternFill>
              </fill>
            </x14:dxf>
          </x14:cfRule>
          <xm:sqref>H21 H24:H25</xm:sqref>
        </x14:conditionalFormatting>
        <x14:conditionalFormatting xmlns:xm="http://schemas.microsoft.com/office/excel/2006/main">
          <x14:cfRule type="cellIs" priority="24" operator="equal" id="{D8235626-7EA4-4FD2-AEAB-0A2C789989C6}">
            <xm:f>Values!$A$28</xm:f>
            <x14:dxf>
              <fill>
                <patternFill>
                  <bgColor rgb="FFF1C40F"/>
                </patternFill>
              </fill>
            </x14:dxf>
          </x14:cfRule>
          <xm:sqref>H21 H24:H25</xm:sqref>
        </x14:conditionalFormatting>
        <x14:conditionalFormatting xmlns:xm="http://schemas.microsoft.com/office/excel/2006/main">
          <x14:cfRule type="cellIs" priority="16" operator="equal" id="{98184AB4-0DA5-4466-AFEB-6140B7C798DD}">
            <xm:f>Values!$A$8</xm:f>
            <x14:dxf>
              <fill>
                <patternFill>
                  <bgColor rgb="FF27AE60"/>
                </patternFill>
              </fill>
            </x14:dxf>
          </x14:cfRule>
          <x14:cfRule type="cellIs" priority="17" operator="equal" id="{6B8ECC30-C7BB-47C2-A749-D9755A189318}">
            <xm:f>Values!$A$7</xm:f>
            <x14:dxf>
              <fill>
                <patternFill>
                  <bgColor rgb="FFF1C40F"/>
                </patternFill>
              </fill>
            </x14:dxf>
          </x14:cfRule>
          <x14:cfRule type="cellIs" priority="18" operator="equal" id="{5F737F98-AF8B-4569-9956-99D35BC1D325}">
            <xm:f>Values!$A$6</xm:f>
            <x14:dxf>
              <fill>
                <patternFill>
                  <bgColor rgb="FFF39C12"/>
                </patternFill>
              </fill>
            </x14:dxf>
          </x14:cfRule>
          <x14:cfRule type="cellIs" priority="19" operator="equal" id="{5FF4E7EB-C4B2-4778-9B95-FAB94FD6F745}">
            <xm:f>Values!$A$5</xm:f>
            <x14:dxf>
              <fill>
                <patternFill>
                  <bgColor rgb="FFE67E22"/>
                </patternFill>
              </fill>
            </x14:dxf>
          </x14:cfRule>
          <x14:cfRule type="cellIs" priority="20" operator="equal" id="{46F946B8-405E-4AD4-BF94-70E3723BA7EC}">
            <xm:f>Values!$A$4</xm:f>
            <x14:dxf>
              <fill>
                <patternFill>
                  <bgColor rgb="FFE74C3C"/>
                </patternFill>
              </fill>
            </x14:dxf>
          </x14:cfRule>
          <xm:sqref>E22</xm:sqref>
        </x14:conditionalFormatting>
        <x14:conditionalFormatting xmlns:xm="http://schemas.microsoft.com/office/excel/2006/main">
          <x14:cfRule type="cellIs" priority="1" operator="equal" id="{3F0CE21E-45F0-4DA8-AF4A-CAEE86C6BE96}">
            <xm:f>Values!$A$15</xm:f>
            <x14:dxf>
              <fill>
                <patternFill>
                  <bgColor rgb="FF27AE60"/>
                </patternFill>
              </fill>
            </x14:dxf>
          </x14:cfRule>
          <x14:cfRule type="cellIs" priority="12" operator="equal" id="{1A09D762-BAE6-415A-94B2-E04044F7D4BC}">
            <xm:f>Values!$A$14</xm:f>
            <x14:dxf>
              <fill>
                <patternFill>
                  <bgColor rgb="FFF1C40F"/>
                </patternFill>
              </fill>
            </x14:dxf>
          </x14:cfRule>
          <x14:cfRule type="cellIs" priority="13" operator="equal" id="{D9F5161B-6D97-4E64-BAEE-B6E9865A87A3}">
            <xm:f>Values!$A$13</xm:f>
            <x14:dxf>
              <fill>
                <patternFill>
                  <bgColor rgb="FFF39C12"/>
                </patternFill>
              </fill>
            </x14:dxf>
          </x14:cfRule>
          <x14:cfRule type="cellIs" priority="14" operator="equal" id="{2DD7241E-6618-4AF1-9A29-B59D8FDC3B23}">
            <xm:f>Values!$A$12</xm:f>
            <x14:dxf>
              <fill>
                <patternFill>
                  <bgColor rgb="FFE67E22"/>
                </patternFill>
              </fill>
            </x14:dxf>
          </x14:cfRule>
          <x14:cfRule type="cellIs" priority="15" operator="equal" id="{169BC487-B1DC-4AA8-8464-D0856A678AEE}">
            <xm:f>Values!$A$11</xm:f>
            <x14:dxf>
              <fill>
                <patternFill>
                  <bgColor rgb="FFE74C3C"/>
                </patternFill>
              </fill>
            </x14:dxf>
          </x14:cfRule>
          <xm:sqref>F22</xm:sqref>
        </x14:conditionalFormatting>
        <x14:conditionalFormatting xmlns:xm="http://schemas.microsoft.com/office/excel/2006/main">
          <x14:cfRule type="cellIs" priority="2" operator="equal" id="{89565E53-D09E-4CB5-A54C-CEABAD06BDD8}">
            <xm:f>Values!$A$22</xm:f>
            <x14:dxf>
              <fill>
                <patternFill>
                  <bgColor rgb="FF27B060"/>
                </patternFill>
              </fill>
            </x14:dxf>
          </x14:cfRule>
          <x14:cfRule type="cellIs" priority="8" operator="equal" id="{3C8C828B-71CA-4287-AFB4-68BB1A621F49}">
            <xm:f>Values!$A$21</xm:f>
            <x14:dxf>
              <fill>
                <patternFill>
                  <bgColor rgb="FFF1C40F"/>
                </patternFill>
              </fill>
            </x14:dxf>
          </x14:cfRule>
          <x14:cfRule type="cellIs" priority="9" operator="equal" id="{9E6861A5-4CFC-4343-8FBE-738959931928}">
            <xm:f>Values!$A$20</xm:f>
            <x14:dxf>
              <fill>
                <patternFill>
                  <bgColor rgb="FFF39C12"/>
                </patternFill>
              </fill>
            </x14:dxf>
          </x14:cfRule>
          <x14:cfRule type="cellIs" priority="10" operator="equal" id="{FE3ED77D-797B-4B48-9325-6DA81B564A6B}">
            <xm:f>Values!$A$19</xm:f>
            <x14:dxf>
              <fill>
                <patternFill>
                  <bgColor rgb="FFE67E22"/>
                </patternFill>
              </fill>
            </x14:dxf>
          </x14:cfRule>
          <x14:cfRule type="cellIs" priority="11" operator="equal" id="{40B7A7A7-5FCD-4E47-98B2-6B664EDF6453}">
            <xm:f>Values!$A$18</xm:f>
            <x14:dxf>
              <fill>
                <patternFill>
                  <bgColor rgb="FFE74C3C"/>
                </patternFill>
              </fill>
            </x14:dxf>
          </x14:cfRule>
          <xm:sqref>G22</xm:sqref>
        </x14:conditionalFormatting>
        <x14:conditionalFormatting xmlns:xm="http://schemas.microsoft.com/office/excel/2006/main">
          <x14:cfRule type="cellIs" priority="3" operator="equal" id="{6CF46DC5-BAD2-44C4-B525-D90FB7F0BF1F}">
            <xm:f>Values!$A$29</xm:f>
            <x14:dxf>
              <fill>
                <patternFill>
                  <bgColor rgb="FF27AE60"/>
                </patternFill>
              </fill>
            </x14:dxf>
          </x14:cfRule>
          <x14:cfRule type="cellIs" priority="5" operator="equal" id="{B2F7FAA8-A82E-4B4E-948C-13343C751E7C}">
            <xm:f>Values!$A$27</xm:f>
            <x14:dxf>
              <fill>
                <patternFill>
                  <bgColor rgb="FFF39C12"/>
                </patternFill>
              </fill>
            </x14:dxf>
          </x14:cfRule>
          <x14:cfRule type="cellIs" priority="6" operator="equal" id="{EC81FE6E-6409-462F-8BC5-78358C01F2D7}">
            <xm:f>Values!$A$26</xm:f>
            <x14:dxf>
              <fill>
                <patternFill>
                  <bgColor rgb="FFE67E22"/>
                </patternFill>
              </fill>
            </x14:dxf>
          </x14:cfRule>
          <x14:cfRule type="cellIs" priority="7" operator="equal" id="{C0E28D51-9C03-4EC2-94E4-126217FDFE2A}">
            <xm:f>Values!$A$25</xm:f>
            <x14:dxf>
              <fill>
                <patternFill>
                  <bgColor rgb="FFE74C3C"/>
                </patternFill>
              </fill>
            </x14:dxf>
          </x14:cfRule>
          <xm:sqref>H22</xm:sqref>
        </x14:conditionalFormatting>
        <x14:conditionalFormatting xmlns:xm="http://schemas.microsoft.com/office/excel/2006/main">
          <x14:cfRule type="cellIs" priority="4" operator="equal" id="{F74FB8F0-8A76-46EA-A177-339CD2EAC7CF}">
            <xm:f>Values!$A$28</xm:f>
            <x14:dxf>
              <fill>
                <patternFill>
                  <bgColor rgb="FFF1C40F"/>
                </patternFill>
              </fill>
            </x14:dxf>
          </x14:cfRule>
          <xm:sqref>H22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H24:H25 H21:H22</xm:sqref>
        </x14:dataValidation>
        <x14:dataValidation type="list" allowBlank="1" showInputMessage="1" showErrorMessage="1">
          <x14:formula1>
            <xm:f>Values!$A$18:$A$22</xm:f>
          </x14:formula1>
          <xm:sqref>G24:G25 G21:G22</xm:sqref>
        </x14:dataValidation>
        <x14:dataValidation type="list" allowBlank="1" showInputMessage="1" showErrorMessage="1">
          <x14:formula1>
            <xm:f>Values!$A$11:$A$15</xm:f>
          </x14:formula1>
          <xm:sqref>F21:F25</xm:sqref>
        </x14:dataValidation>
        <x14:dataValidation type="list" allowBlank="1" showInputMessage="1" showErrorMessage="1">
          <x14:formula1>
            <xm:f>Values!$A$4:$A$8</xm:f>
          </x14:formula1>
          <xm:sqref>E21:E25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zoomScale="80" zoomScaleNormal="80" workbookViewId="0">
      <selection activeCell="A14" sqref="A14"/>
    </sheetView>
  </sheetViews>
  <sheetFormatPr defaultColWidth="8.77734375" defaultRowHeight="14.4"/>
  <cols>
    <col min="1" max="1" width="8.77734375" style="3"/>
    <col min="2" max="2" width="71.21875" style="3" customWidth="1"/>
    <col min="3" max="3" width="19.77734375" style="4" bestFit="1" customWidth="1"/>
    <col min="4" max="4" width="38"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97</v>
      </c>
      <c r="B1" s="43"/>
      <c r="C1" s="43"/>
      <c r="D1" s="43"/>
      <c r="E1" s="43"/>
      <c r="F1" s="43"/>
      <c r="G1" s="43"/>
      <c r="H1" s="43"/>
    </row>
    <row r="3" spans="1:8">
      <c r="C3" s="3"/>
    </row>
    <row r="4" spans="1:8">
      <c r="C4" s="3"/>
    </row>
    <row r="5" spans="1:8">
      <c r="C5" s="27" t="s">
        <v>120</v>
      </c>
      <c r="D5" s="35">
        <f>F33</f>
        <v>0</v>
      </c>
    </row>
    <row r="6" spans="1:8">
      <c r="C6" s="3"/>
    </row>
    <row r="7" spans="1:8">
      <c r="C7" s="33" t="s">
        <v>119</v>
      </c>
      <c r="D7" s="34">
        <f>G33</f>
        <v>1</v>
      </c>
    </row>
    <row r="20" spans="1:13" s="32" customFormat="1" ht="28.8">
      <c r="A20" s="28" t="s">
        <v>3</v>
      </c>
      <c r="B20" s="28" t="s">
        <v>4</v>
      </c>
      <c r="C20" s="28" t="s">
        <v>333</v>
      </c>
      <c r="D20" s="28" t="s">
        <v>5</v>
      </c>
      <c r="E20" s="28" t="s">
        <v>80</v>
      </c>
      <c r="F20" s="28" t="s">
        <v>81</v>
      </c>
      <c r="G20" s="31" t="s">
        <v>118</v>
      </c>
      <c r="H20" s="28" t="s">
        <v>83</v>
      </c>
    </row>
    <row r="21" spans="1:13" ht="28.8">
      <c r="A21" s="7">
        <v>11.1</v>
      </c>
      <c r="B21" s="24" t="s">
        <v>227</v>
      </c>
      <c r="C21" s="5" t="s">
        <v>112</v>
      </c>
      <c r="D21" s="5" t="s">
        <v>52</v>
      </c>
      <c r="E21" s="6" t="s">
        <v>56</v>
      </c>
      <c r="F21" s="6" t="s">
        <v>62</v>
      </c>
      <c r="G21" s="30" t="s">
        <v>117</v>
      </c>
      <c r="H21" s="30" t="s">
        <v>117</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c r="M21" s="17"/>
    </row>
    <row r="22" spans="1:13" ht="57.6">
      <c r="A22" s="19">
        <v>11.2</v>
      </c>
      <c r="B22" s="23" t="s">
        <v>228</v>
      </c>
      <c r="C22" s="5" t="s">
        <v>112</v>
      </c>
      <c r="D22" s="5" t="s">
        <v>52</v>
      </c>
      <c r="E22" s="6" t="s">
        <v>56</v>
      </c>
      <c r="F22" s="6" t="s">
        <v>62</v>
      </c>
      <c r="G22" s="30" t="s">
        <v>117</v>
      </c>
      <c r="H22" s="30" t="s">
        <v>117</v>
      </c>
      <c r="J22" s="17">
        <f t="shared" ref="J22:J26" si="0">IF(E22="No Policy",0,IF(E22="Informal Policy",0.25,IF(E22="Partial Written Policy",0.5,IF(E22="Written Policy",0.75,IF(E22="Approved Written Policy",1,"INVALID")))))</f>
        <v>0</v>
      </c>
      <c r="K22" s="17">
        <f t="shared" ref="K22:K27" si="1">IF(F22="Not Implemented",0,IF(F22="Parts of Policy Implemented",0.25,IF(F22="Implemented on Some Systems",0.5,IF(F22="Implemented on Most Systems",0.75,IF(F22="Implemented on All Systems",1,"INVALID")))))</f>
        <v>0</v>
      </c>
      <c r="L22" s="17"/>
      <c r="M22" s="17"/>
    </row>
    <row r="23" spans="1:13" ht="43.2">
      <c r="A23" s="22">
        <v>11.3</v>
      </c>
      <c r="B23" s="23" t="s">
        <v>229</v>
      </c>
      <c r="C23" s="5" t="s">
        <v>50</v>
      </c>
      <c r="D23" s="5" t="s">
        <v>52</v>
      </c>
      <c r="E23" s="6" t="s">
        <v>56</v>
      </c>
      <c r="F23" s="6" t="s">
        <v>62</v>
      </c>
      <c r="G23" s="6" t="s">
        <v>67</v>
      </c>
      <c r="H23" s="6" t="s">
        <v>72</v>
      </c>
      <c r="J23" s="17">
        <f t="shared" si="0"/>
        <v>0</v>
      </c>
      <c r="K23" s="17">
        <f t="shared" si="1"/>
        <v>0</v>
      </c>
      <c r="L23" s="17">
        <f t="shared" ref="L23:L25" si="2">IF(G23="Not Automated",0,IF(G23="Parts of Policy Automated",0.25,IF(G23="Automated on Some Systems",0.5,IF(G23="Automated on Most Systems",0.75,IF(G23="Automated on All Systems",1,"INVALID")))))</f>
        <v>0</v>
      </c>
      <c r="M23" s="17">
        <f t="shared" ref="M23:M25" si="3">IF(H23="Not Reported",0,IF(H23="Parts of Policy Reported",0.25,IF(H23="Reported on Some Systems",0.5,IF(H23="Reported on Most Systems",0.75,IF(H23="Reported on All Systems",1,"INVALID")))))</f>
        <v>0</v>
      </c>
    </row>
    <row r="24" spans="1:13" ht="28.8">
      <c r="A24" s="22">
        <v>11.4</v>
      </c>
      <c r="B24" s="23" t="s">
        <v>106</v>
      </c>
      <c r="C24" s="5" t="s">
        <v>112</v>
      </c>
      <c r="D24" s="5" t="s">
        <v>52</v>
      </c>
      <c r="E24" s="6" t="s">
        <v>56</v>
      </c>
      <c r="F24" s="6" t="s">
        <v>62</v>
      </c>
      <c r="G24" s="6" t="s">
        <v>67</v>
      </c>
      <c r="H24" s="6" t="s">
        <v>72</v>
      </c>
      <c r="J24" s="17">
        <f t="shared" si="0"/>
        <v>0</v>
      </c>
      <c r="K24" s="17">
        <f t="shared" si="1"/>
        <v>0</v>
      </c>
      <c r="L24" s="17">
        <f t="shared" si="2"/>
        <v>0</v>
      </c>
      <c r="M24" s="17">
        <f t="shared" si="3"/>
        <v>0</v>
      </c>
    </row>
    <row r="25" spans="1:13" ht="28.8">
      <c r="A25" s="7">
        <v>11.5</v>
      </c>
      <c r="B25" s="24" t="s">
        <v>230</v>
      </c>
      <c r="C25" s="5" t="s">
        <v>112</v>
      </c>
      <c r="D25" s="5" t="s">
        <v>179</v>
      </c>
      <c r="E25" s="6" t="s">
        <v>56</v>
      </c>
      <c r="F25" s="6" t="s">
        <v>62</v>
      </c>
      <c r="G25" s="6" t="s">
        <v>67</v>
      </c>
      <c r="H25" s="6" t="s">
        <v>72</v>
      </c>
      <c r="J25" s="17">
        <f t="shared" si="0"/>
        <v>0</v>
      </c>
      <c r="K25" s="17">
        <f t="shared" si="1"/>
        <v>0</v>
      </c>
      <c r="L25" s="17">
        <f t="shared" si="2"/>
        <v>0</v>
      </c>
      <c r="M25" s="17">
        <f t="shared" si="3"/>
        <v>0</v>
      </c>
    </row>
    <row r="26" spans="1:13" ht="73.2" customHeight="1">
      <c r="A26" s="7">
        <v>11.6</v>
      </c>
      <c r="B26" s="24" t="s">
        <v>231</v>
      </c>
      <c r="C26" s="5" t="s">
        <v>112</v>
      </c>
      <c r="D26" s="5" t="s">
        <v>111</v>
      </c>
      <c r="E26" s="6" t="s">
        <v>56</v>
      </c>
      <c r="F26" s="6" t="s">
        <v>62</v>
      </c>
      <c r="G26" s="30" t="s">
        <v>117</v>
      </c>
      <c r="H26" s="30" t="s">
        <v>117</v>
      </c>
      <c r="J26" s="17">
        <f t="shared" si="0"/>
        <v>0</v>
      </c>
      <c r="K26" s="17">
        <f t="shared" si="1"/>
        <v>0</v>
      </c>
      <c r="L26" s="17"/>
      <c r="M26" s="17"/>
    </row>
    <row r="27" spans="1:13" ht="57.6">
      <c r="A27" s="22">
        <v>11.7</v>
      </c>
      <c r="B27" s="24" t="s">
        <v>42</v>
      </c>
      <c r="C27" s="5" t="s">
        <v>112</v>
      </c>
      <c r="D27" s="5" t="s">
        <v>111</v>
      </c>
      <c r="E27" s="6" t="s">
        <v>56</v>
      </c>
      <c r="F27" s="6" t="s">
        <v>62</v>
      </c>
      <c r="G27" s="30" t="s">
        <v>117</v>
      </c>
      <c r="H27" s="30" t="s">
        <v>117</v>
      </c>
      <c r="J27" s="17">
        <f t="shared" ref="J27" si="4">IF(E27="No Policy",0,IF(E27="Informal Policy",0.25,IF(E27="Partial Written Policy",0.5,IF(E27="Written Policy",0.75,IF(E27="Approved Written Policy",1,"INVALID")))))</f>
        <v>0</v>
      </c>
      <c r="K27" s="17">
        <f t="shared" si="1"/>
        <v>0</v>
      </c>
      <c r="L27" s="17"/>
      <c r="M27" s="17"/>
    </row>
    <row r="29" spans="1:13" hidden="1">
      <c r="D29" s="2" t="s">
        <v>26</v>
      </c>
      <c r="F29" s="18">
        <f>AVERAGE(J21:J27)</f>
        <v>0</v>
      </c>
      <c r="G29" s="18">
        <f>1-F29</f>
        <v>1</v>
      </c>
    </row>
    <row r="30" spans="1:13" hidden="1">
      <c r="D30" s="5" t="s">
        <v>6</v>
      </c>
      <c r="E30" s="5"/>
      <c r="F30" s="18">
        <f>AVERAGE(K21:K27)</f>
        <v>0</v>
      </c>
      <c r="G30" s="18">
        <f>1-F30</f>
        <v>1</v>
      </c>
    </row>
    <row r="31" spans="1:13" hidden="1">
      <c r="D31" s="5" t="s">
        <v>7</v>
      </c>
      <c r="E31" s="5"/>
      <c r="F31" s="18">
        <f>AVERAGE(L21:L27)</f>
        <v>0</v>
      </c>
      <c r="G31" s="18">
        <f>1-F31</f>
        <v>1</v>
      </c>
    </row>
    <row r="32" spans="1:13" hidden="1">
      <c r="D32" s="5" t="s">
        <v>8</v>
      </c>
      <c r="E32" s="5"/>
      <c r="F32" s="18">
        <f>AVERAGE(M21:M27)</f>
        <v>0</v>
      </c>
      <c r="G32" s="18">
        <f>1-F32</f>
        <v>1</v>
      </c>
    </row>
    <row r="33" spans="1:15" hidden="1">
      <c r="D33" s="5" t="s">
        <v>9</v>
      </c>
      <c r="E33" s="5"/>
      <c r="F33" s="18">
        <f>AVERAGE(F29:F32)</f>
        <v>0</v>
      </c>
      <c r="G33" s="18">
        <f>1-F33</f>
        <v>1</v>
      </c>
    </row>
    <row r="35" spans="1:15" ht="30" customHeight="1">
      <c r="A35" s="47" t="s">
        <v>54</v>
      </c>
      <c r="B35" s="47"/>
      <c r="C35" s="47"/>
      <c r="D35" s="47"/>
      <c r="E35" s="47"/>
      <c r="F35" s="47"/>
      <c r="G35" s="47"/>
      <c r="H35" s="47"/>
      <c r="I35" s="47"/>
      <c r="J35" s="47"/>
      <c r="K35" s="47"/>
      <c r="L35" s="47"/>
      <c r="M35" s="47"/>
      <c r="N35" s="47"/>
      <c r="O35" s="47"/>
    </row>
  </sheetData>
  <mergeCells count="2">
    <mergeCell ref="A35:O35"/>
    <mergeCell ref="A1:H1"/>
  </mergeCells>
  <hyperlinks>
    <hyperlink ref="A35"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62060A4B-4B6F-4C03-85EF-7D6174FB2D0F}">
            <xm:f>Values!$A$8</xm:f>
            <x14:dxf>
              <fill>
                <patternFill>
                  <bgColor rgb="FF27AE60"/>
                </patternFill>
              </fill>
            </x14:dxf>
          </x14:cfRule>
          <x14:cfRule type="cellIs" priority="17" operator="equal" id="{AC36992A-00BD-44AC-A7D9-603FC05D572F}">
            <xm:f>Values!$A$7</xm:f>
            <x14:dxf>
              <fill>
                <patternFill>
                  <bgColor rgb="FFF1C40F"/>
                </patternFill>
              </fill>
            </x14:dxf>
          </x14:cfRule>
          <x14:cfRule type="cellIs" priority="18" operator="equal" id="{D2588B29-B674-4C58-9881-EE7C48FF552A}">
            <xm:f>Values!$A$6</xm:f>
            <x14:dxf>
              <fill>
                <patternFill>
                  <bgColor rgb="FFF39C12"/>
                </patternFill>
              </fill>
            </x14:dxf>
          </x14:cfRule>
          <x14:cfRule type="cellIs" priority="19" operator="equal" id="{AD24A36C-7BCF-4C52-B0AD-2038FBBBAB77}">
            <xm:f>Values!$A$5</xm:f>
            <x14:dxf>
              <fill>
                <patternFill>
                  <bgColor rgb="FFE67E22"/>
                </patternFill>
              </fill>
            </x14:dxf>
          </x14:cfRule>
          <x14:cfRule type="cellIs" priority="20" operator="equal" id="{9CEE40E4-AE20-4CFE-8239-8E7A01A9D679}">
            <xm:f>Values!$A$4</xm:f>
            <x14:dxf>
              <fill>
                <patternFill>
                  <bgColor rgb="FFE74C3C"/>
                </patternFill>
              </fill>
            </x14:dxf>
          </x14:cfRule>
          <xm:sqref>E21:E27</xm:sqref>
        </x14:conditionalFormatting>
        <x14:conditionalFormatting xmlns:xm="http://schemas.microsoft.com/office/excel/2006/main">
          <x14:cfRule type="cellIs" priority="1" operator="equal" id="{F28D2C53-EF4D-421A-A555-A155BE24D1DD}">
            <xm:f>Values!$A$15</xm:f>
            <x14:dxf>
              <fill>
                <patternFill>
                  <bgColor rgb="FF27AE60"/>
                </patternFill>
              </fill>
            </x14:dxf>
          </x14:cfRule>
          <x14:cfRule type="cellIs" priority="12" operator="equal" id="{BEA4F9F4-CC0D-4234-813D-4CA895065A92}">
            <xm:f>Values!$A$14</xm:f>
            <x14:dxf>
              <fill>
                <patternFill>
                  <bgColor rgb="FFF1C40F"/>
                </patternFill>
              </fill>
            </x14:dxf>
          </x14:cfRule>
          <x14:cfRule type="cellIs" priority="13" operator="equal" id="{B04BDD76-8C4C-4ADD-B23A-55EC1AC3D3F0}">
            <xm:f>Values!$A$13</xm:f>
            <x14:dxf>
              <fill>
                <patternFill>
                  <bgColor rgb="FFF39C12"/>
                </patternFill>
              </fill>
            </x14:dxf>
          </x14:cfRule>
          <x14:cfRule type="cellIs" priority="14" operator="equal" id="{8087F78D-5745-45C2-9D48-E94AD6357F69}">
            <xm:f>Values!$A$12</xm:f>
            <x14:dxf>
              <fill>
                <patternFill>
                  <bgColor rgb="FFE67E22"/>
                </patternFill>
              </fill>
            </x14:dxf>
          </x14:cfRule>
          <x14:cfRule type="cellIs" priority="15" operator="equal" id="{062ED7F1-6775-46D2-B953-6E37D8C6BC1A}">
            <xm:f>Values!$A$11</xm:f>
            <x14:dxf>
              <fill>
                <patternFill>
                  <bgColor rgb="FFE74C3C"/>
                </patternFill>
              </fill>
            </x14:dxf>
          </x14:cfRule>
          <xm:sqref>F21:F27</xm:sqref>
        </x14:conditionalFormatting>
        <x14:conditionalFormatting xmlns:xm="http://schemas.microsoft.com/office/excel/2006/main">
          <x14:cfRule type="cellIs" priority="2" operator="equal" id="{CADE3FE1-5491-476A-960A-174E0C37CD70}">
            <xm:f>Values!$A$22</xm:f>
            <x14:dxf>
              <fill>
                <patternFill>
                  <bgColor rgb="FF27B060"/>
                </patternFill>
              </fill>
            </x14:dxf>
          </x14:cfRule>
          <x14:cfRule type="cellIs" priority="8" operator="equal" id="{35380F0E-CA46-4CB6-A844-B3D0F0E50178}">
            <xm:f>Values!$A$21</xm:f>
            <x14:dxf>
              <fill>
                <patternFill>
                  <bgColor rgb="FFF1C40F"/>
                </patternFill>
              </fill>
            </x14:dxf>
          </x14:cfRule>
          <x14:cfRule type="cellIs" priority="9" operator="equal" id="{948098EE-448F-4991-9CA5-EC9417D4D447}">
            <xm:f>Values!$A$20</xm:f>
            <x14:dxf>
              <fill>
                <patternFill>
                  <bgColor rgb="FFF39C12"/>
                </patternFill>
              </fill>
            </x14:dxf>
          </x14:cfRule>
          <x14:cfRule type="cellIs" priority="10" operator="equal" id="{77E21128-A2CC-4563-838A-D9B61BEC29B8}">
            <xm:f>Values!$A$19</xm:f>
            <x14:dxf>
              <fill>
                <patternFill>
                  <bgColor rgb="FFE67E22"/>
                </patternFill>
              </fill>
            </x14:dxf>
          </x14:cfRule>
          <x14:cfRule type="cellIs" priority="11" operator="equal" id="{E6D9135C-4F8D-4C1C-978B-B174B9A964D8}">
            <xm:f>Values!$A$18</xm:f>
            <x14:dxf>
              <fill>
                <patternFill>
                  <bgColor rgb="FFE74C3C"/>
                </patternFill>
              </fill>
            </x14:dxf>
          </x14:cfRule>
          <xm:sqref>G23:G25</xm:sqref>
        </x14:conditionalFormatting>
        <x14:conditionalFormatting xmlns:xm="http://schemas.microsoft.com/office/excel/2006/main">
          <x14:cfRule type="cellIs" priority="3" operator="equal" id="{E1429F27-F477-4676-9DBE-F39F8B7F35EC}">
            <xm:f>Values!$A$29</xm:f>
            <x14:dxf>
              <fill>
                <patternFill>
                  <bgColor rgb="FF27AE60"/>
                </patternFill>
              </fill>
            </x14:dxf>
          </x14:cfRule>
          <x14:cfRule type="cellIs" priority="5" operator="equal" id="{623AC341-8714-4C85-B0E6-5F156107C6BC}">
            <xm:f>Values!$A$27</xm:f>
            <x14:dxf>
              <fill>
                <patternFill>
                  <bgColor rgb="FFF39C12"/>
                </patternFill>
              </fill>
            </x14:dxf>
          </x14:cfRule>
          <x14:cfRule type="cellIs" priority="6" operator="equal" id="{5D975DBB-E38C-4856-959A-9C5B2E200333}">
            <xm:f>Values!$A$26</xm:f>
            <x14:dxf>
              <fill>
                <patternFill>
                  <bgColor rgb="FFE67E22"/>
                </patternFill>
              </fill>
            </x14:dxf>
          </x14:cfRule>
          <x14:cfRule type="cellIs" priority="7" operator="equal" id="{06B48B11-1D1B-4E9B-9EE2-2A4523B68132}">
            <xm:f>Values!$A$25</xm:f>
            <x14:dxf>
              <fill>
                <patternFill>
                  <bgColor rgb="FFE74C3C"/>
                </patternFill>
              </fill>
            </x14:dxf>
          </x14:cfRule>
          <xm:sqref>H23:H25</xm:sqref>
        </x14:conditionalFormatting>
        <x14:conditionalFormatting xmlns:xm="http://schemas.microsoft.com/office/excel/2006/main">
          <x14:cfRule type="cellIs" priority="4" operator="equal" id="{4AC9DFBA-DBCA-45FC-8F17-10D4D328CAD0}">
            <xm:f>Values!$A$28</xm:f>
            <x14:dxf>
              <fill>
                <patternFill>
                  <bgColor rgb="FFF1C40F"/>
                </patternFill>
              </fill>
            </x14:dxf>
          </x14:cfRule>
          <xm:sqref>H23:H25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H23:H25</xm:sqref>
        </x14:dataValidation>
        <x14:dataValidation type="list" allowBlank="1" showInputMessage="1" showErrorMessage="1">
          <x14:formula1>
            <xm:f>Values!$A$18:$A$22</xm:f>
          </x14:formula1>
          <xm:sqref>G23:G25</xm:sqref>
        </x14:dataValidation>
        <x14:dataValidation type="list" allowBlank="1" showInputMessage="1" showErrorMessage="1">
          <x14:formula1>
            <xm:f>Values!$A$11:$A$15</xm:f>
          </x14:formula1>
          <xm:sqref>F21:F27</xm:sqref>
        </x14:dataValidation>
        <x14:dataValidation type="list" allowBlank="1" showInputMessage="1" showErrorMessage="1">
          <x14:formula1>
            <xm:f>Values!$A$4:$A$8</xm:f>
          </x14:formula1>
          <xm:sqref>E21:E27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0"/>
  <sheetViews>
    <sheetView zoomScale="80" zoomScaleNormal="80" workbookViewId="0">
      <selection activeCell="A11" sqref="A11"/>
    </sheetView>
  </sheetViews>
  <sheetFormatPr defaultColWidth="8.77734375" defaultRowHeight="14.4"/>
  <cols>
    <col min="1" max="1" width="8.77734375" style="3"/>
    <col min="2" max="2" width="71.21875" style="3" customWidth="1"/>
    <col min="3" max="3" width="19.77734375" style="4" bestFit="1" customWidth="1"/>
    <col min="4" max="4" width="38.4414062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98</v>
      </c>
      <c r="B1" s="43"/>
      <c r="C1" s="43"/>
      <c r="D1" s="43"/>
      <c r="E1" s="43"/>
      <c r="F1" s="43"/>
      <c r="G1" s="43"/>
      <c r="H1" s="43"/>
    </row>
    <row r="3" spans="1:8">
      <c r="C3" s="3"/>
    </row>
    <row r="4" spans="1:8">
      <c r="C4" s="3"/>
    </row>
    <row r="5" spans="1:8">
      <c r="C5" s="27" t="s">
        <v>120</v>
      </c>
      <c r="D5" s="35">
        <f>F38</f>
        <v>0</v>
      </c>
    </row>
    <row r="6" spans="1:8">
      <c r="C6" s="3"/>
    </row>
    <row r="7" spans="1:8">
      <c r="C7" s="33" t="s">
        <v>119</v>
      </c>
      <c r="D7" s="34">
        <f>G38</f>
        <v>1</v>
      </c>
    </row>
    <row r="20" spans="1:13" s="32" customFormat="1" ht="28.8">
      <c r="A20" s="28" t="s">
        <v>3</v>
      </c>
      <c r="B20" s="28" t="s">
        <v>4</v>
      </c>
      <c r="C20" s="28" t="s">
        <v>333</v>
      </c>
      <c r="D20" s="28" t="s">
        <v>5</v>
      </c>
      <c r="E20" s="28" t="s">
        <v>80</v>
      </c>
      <c r="F20" s="28" t="s">
        <v>81</v>
      </c>
      <c r="G20" s="31" t="s">
        <v>118</v>
      </c>
      <c r="H20" s="28" t="s">
        <v>83</v>
      </c>
    </row>
    <row r="21" spans="1:13">
      <c r="A21" s="7">
        <v>12.1</v>
      </c>
      <c r="B21" s="25" t="s">
        <v>232</v>
      </c>
      <c r="C21" s="5" t="s">
        <v>49</v>
      </c>
      <c r="D21" s="5" t="s">
        <v>161</v>
      </c>
      <c r="E21" s="6" t="s">
        <v>56</v>
      </c>
      <c r="F21" s="6" t="s">
        <v>62</v>
      </c>
      <c r="G21" s="30" t="s">
        <v>117</v>
      </c>
      <c r="H21" s="30" t="s">
        <v>117</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c r="M21" s="17"/>
    </row>
    <row r="22" spans="1:13" ht="28.8">
      <c r="A22" s="7">
        <v>12.2</v>
      </c>
      <c r="B22" s="25" t="s">
        <v>233</v>
      </c>
      <c r="C22" s="5" t="s">
        <v>50</v>
      </c>
      <c r="D22" s="5" t="s">
        <v>104</v>
      </c>
      <c r="E22" s="6" t="s">
        <v>56</v>
      </c>
      <c r="F22" s="6" t="s">
        <v>62</v>
      </c>
      <c r="G22" s="6" t="s">
        <v>67</v>
      </c>
      <c r="H22" s="6" t="s">
        <v>72</v>
      </c>
      <c r="J22" s="17">
        <f t="shared" ref="J22:J32" si="0">IF(E22="No Policy",0,IF(E22="Informal Policy",0.25,IF(E22="Partial Written Policy",0.5,IF(E22="Written Policy",0.75,IF(E22="Approved Written Policy",1,"INVALID")))))</f>
        <v>0</v>
      </c>
      <c r="K22" s="17">
        <f t="shared" ref="K22:K32" si="1">IF(F22="Not Implemented",0,IF(F22="Parts of Policy Implemented",0.25,IF(F22="Implemented on Some Systems",0.5,IF(F22="Implemented on Most Systems",0.75,IF(F22="Implemented on All Systems",1,"INVALID")))))</f>
        <v>0</v>
      </c>
      <c r="L22" s="17">
        <f t="shared" ref="L22:L32" si="2">IF(G22="Not Automated",0,IF(G22="Parts of Policy Automated",0.25,IF(G22="Automated on Some Systems",0.5,IF(G22="Automated on Most Systems",0.75,IF(G22="Automated on All Systems",1,"INVALID")))))</f>
        <v>0</v>
      </c>
      <c r="M22" s="17">
        <f t="shared" ref="M22:M32" si="3">IF(H22="Not Reported",0,IF(H22="Parts of Policy Reported",0.25,IF(H22="Reported on Some Systems",0.5,IF(H22="Reported on Most Systems",0.75,IF(H22="Reported on All Systems",1,"INVALID")))))</f>
        <v>0</v>
      </c>
    </row>
    <row r="23" spans="1:13" ht="43.2">
      <c r="A23" s="7">
        <v>12.3</v>
      </c>
      <c r="B23" s="25" t="s">
        <v>234</v>
      </c>
      <c r="C23" s="5" t="s">
        <v>112</v>
      </c>
      <c r="D23" s="5" t="s">
        <v>161</v>
      </c>
      <c r="E23" s="6" t="s">
        <v>56</v>
      </c>
      <c r="F23" s="6" t="s">
        <v>62</v>
      </c>
      <c r="G23" s="6" t="s">
        <v>67</v>
      </c>
      <c r="H23" s="6" t="s">
        <v>72</v>
      </c>
      <c r="J23" s="17">
        <f t="shared" si="0"/>
        <v>0</v>
      </c>
      <c r="K23" s="17">
        <f t="shared" si="1"/>
        <v>0</v>
      </c>
      <c r="L23" s="17">
        <f t="shared" si="2"/>
        <v>0</v>
      </c>
      <c r="M23" s="17">
        <f t="shared" si="3"/>
        <v>0</v>
      </c>
    </row>
    <row r="24" spans="1:13" ht="43.2">
      <c r="A24" s="22">
        <v>12.4</v>
      </c>
      <c r="B24" s="25" t="s">
        <v>235</v>
      </c>
      <c r="C24" s="5" t="s">
        <v>112</v>
      </c>
      <c r="D24" s="5" t="s">
        <v>161</v>
      </c>
      <c r="E24" s="6" t="s">
        <v>56</v>
      </c>
      <c r="F24" s="6" t="s">
        <v>62</v>
      </c>
      <c r="G24" s="6" t="s">
        <v>67</v>
      </c>
      <c r="H24" s="6" t="s">
        <v>72</v>
      </c>
      <c r="J24" s="17">
        <f t="shared" si="0"/>
        <v>0</v>
      </c>
      <c r="K24" s="17">
        <f t="shared" si="1"/>
        <v>0</v>
      </c>
      <c r="L24" s="17">
        <f t="shared" si="2"/>
        <v>0</v>
      </c>
      <c r="M24" s="17">
        <f t="shared" si="3"/>
        <v>0</v>
      </c>
    </row>
    <row r="25" spans="1:13" ht="28.8">
      <c r="A25" s="22">
        <v>12.5</v>
      </c>
      <c r="B25" s="25" t="s">
        <v>236</v>
      </c>
      <c r="C25" s="5" t="s">
        <v>50</v>
      </c>
      <c r="D25" s="5" t="s">
        <v>244</v>
      </c>
      <c r="E25" s="6" t="s">
        <v>56</v>
      </c>
      <c r="F25" s="6" t="s">
        <v>62</v>
      </c>
      <c r="G25" s="6" t="s">
        <v>67</v>
      </c>
      <c r="H25" s="6" t="s">
        <v>72</v>
      </c>
      <c r="J25" s="17">
        <f t="shared" si="0"/>
        <v>0</v>
      </c>
      <c r="K25" s="17">
        <f t="shared" si="1"/>
        <v>0</v>
      </c>
      <c r="L25" s="17">
        <f t="shared" si="2"/>
        <v>0</v>
      </c>
      <c r="M25" s="17">
        <f t="shared" si="3"/>
        <v>0</v>
      </c>
    </row>
    <row r="26" spans="1:13" ht="43.2">
      <c r="A26" s="22">
        <v>12.6</v>
      </c>
      <c r="B26" s="25" t="s">
        <v>237</v>
      </c>
      <c r="C26" s="5" t="s">
        <v>50</v>
      </c>
      <c r="D26" s="5" t="s">
        <v>245</v>
      </c>
      <c r="E26" s="6" t="s">
        <v>56</v>
      </c>
      <c r="F26" s="6" t="s">
        <v>62</v>
      </c>
      <c r="G26" s="6" t="s">
        <v>67</v>
      </c>
      <c r="H26" s="6" t="s">
        <v>72</v>
      </c>
      <c r="J26" s="17">
        <f t="shared" ref="J26:J27" si="4">IF(E26="No Policy",0,IF(E26="Informal Policy",0.25,IF(E26="Partial Written Policy",0.5,IF(E26="Written Policy",0.75,IF(E26="Approved Written Policy",1,"INVALID")))))</f>
        <v>0</v>
      </c>
      <c r="K26" s="17">
        <f t="shared" ref="K26:K27" si="5">IF(F26="Not Implemented",0,IF(F26="Parts of Policy Implemented",0.25,IF(F26="Implemented on Some Systems",0.5,IF(F26="Implemented on Most Systems",0.75,IF(F26="Implemented on All Systems",1,"INVALID")))))</f>
        <v>0</v>
      </c>
      <c r="L26" s="17">
        <f t="shared" ref="L26:L27" si="6">IF(G26="Not Automated",0,IF(G26="Parts of Policy Automated",0.25,IF(G26="Automated on Some Systems",0.5,IF(G26="Automated on Most Systems",0.75,IF(G26="Automated on All Systems",1,"INVALID")))))</f>
        <v>0</v>
      </c>
      <c r="M26" s="17">
        <f t="shared" ref="M26:M27" si="7">IF(H26="Not Reported",0,IF(H26="Parts of Policy Reported",0.25,IF(H26="Reported on Some Systems",0.5,IF(H26="Reported on Most Systems",0.75,IF(H26="Reported on All Systems",1,"INVALID")))))</f>
        <v>0</v>
      </c>
    </row>
    <row r="27" spans="1:13" ht="28.8">
      <c r="A27" s="7">
        <v>12.7</v>
      </c>
      <c r="B27" s="25" t="s">
        <v>238</v>
      </c>
      <c r="C27" s="5" t="s">
        <v>50</v>
      </c>
      <c r="D27" s="5" t="s">
        <v>246</v>
      </c>
      <c r="E27" s="6" t="s">
        <v>56</v>
      </c>
      <c r="F27" s="6" t="s">
        <v>62</v>
      </c>
      <c r="G27" s="6" t="s">
        <v>67</v>
      </c>
      <c r="H27" s="6" t="s">
        <v>72</v>
      </c>
      <c r="J27" s="17">
        <f t="shared" si="4"/>
        <v>0</v>
      </c>
      <c r="K27" s="17">
        <f t="shared" si="5"/>
        <v>0</v>
      </c>
      <c r="L27" s="17">
        <f t="shared" si="6"/>
        <v>0</v>
      </c>
      <c r="M27" s="17">
        <f t="shared" si="7"/>
        <v>0</v>
      </c>
    </row>
    <row r="28" spans="1:13">
      <c r="A28" s="7">
        <v>12.8</v>
      </c>
      <c r="B28" s="25" t="s">
        <v>239</v>
      </c>
      <c r="C28" s="5" t="s">
        <v>50</v>
      </c>
      <c r="D28" s="5" t="s">
        <v>52</v>
      </c>
      <c r="E28" s="6" t="s">
        <v>56</v>
      </c>
      <c r="F28" s="6" t="s">
        <v>62</v>
      </c>
      <c r="G28" s="6" t="s">
        <v>67</v>
      </c>
      <c r="H28" s="6" t="s">
        <v>72</v>
      </c>
      <c r="J28" s="17">
        <f t="shared" si="0"/>
        <v>0</v>
      </c>
      <c r="K28" s="17">
        <f t="shared" si="1"/>
        <v>0</v>
      </c>
      <c r="L28" s="17">
        <f t="shared" si="2"/>
        <v>0</v>
      </c>
      <c r="M28" s="17">
        <f t="shared" si="3"/>
        <v>0</v>
      </c>
    </row>
    <row r="29" spans="1:13" ht="43.2">
      <c r="A29" s="22">
        <v>12.9</v>
      </c>
      <c r="B29" s="25" t="s">
        <v>240</v>
      </c>
      <c r="C29" s="5" t="s">
        <v>112</v>
      </c>
      <c r="D29" s="4" t="s">
        <v>161</v>
      </c>
      <c r="E29" s="6" t="s">
        <v>56</v>
      </c>
      <c r="F29" s="6" t="s">
        <v>62</v>
      </c>
      <c r="G29" s="6" t="s">
        <v>67</v>
      </c>
      <c r="H29" s="6" t="s">
        <v>72</v>
      </c>
      <c r="J29" s="17">
        <f t="shared" si="0"/>
        <v>0</v>
      </c>
      <c r="K29" s="17">
        <f t="shared" si="1"/>
        <v>0</v>
      </c>
      <c r="L29" s="17">
        <f t="shared" si="2"/>
        <v>0</v>
      </c>
      <c r="M29" s="17">
        <f t="shared" si="3"/>
        <v>0</v>
      </c>
    </row>
    <row r="30" spans="1:13" ht="43.2">
      <c r="A30" s="13" t="s">
        <v>14</v>
      </c>
      <c r="B30" s="25" t="s">
        <v>241</v>
      </c>
      <c r="C30" s="5" t="s">
        <v>50</v>
      </c>
      <c r="D30" s="5" t="s">
        <v>161</v>
      </c>
      <c r="E30" s="6" t="s">
        <v>56</v>
      </c>
      <c r="F30" s="6" t="s">
        <v>62</v>
      </c>
      <c r="G30" s="6" t="s">
        <v>67</v>
      </c>
      <c r="H30" s="6" t="s">
        <v>72</v>
      </c>
      <c r="J30" s="17">
        <f t="shared" si="0"/>
        <v>0</v>
      </c>
      <c r="K30" s="17">
        <f t="shared" si="1"/>
        <v>0</v>
      </c>
      <c r="L30" s="17">
        <f t="shared" si="2"/>
        <v>0</v>
      </c>
      <c r="M30" s="17">
        <f t="shared" si="3"/>
        <v>0</v>
      </c>
    </row>
    <row r="31" spans="1:13" ht="29.55" customHeight="1">
      <c r="A31" s="41">
        <v>12.11</v>
      </c>
      <c r="B31" s="25" t="s">
        <v>242</v>
      </c>
      <c r="C31" s="5" t="s">
        <v>112</v>
      </c>
      <c r="D31" s="5" t="s">
        <v>179</v>
      </c>
      <c r="E31" s="6" t="s">
        <v>56</v>
      </c>
      <c r="F31" s="6" t="s">
        <v>62</v>
      </c>
      <c r="G31" s="6" t="s">
        <v>67</v>
      </c>
      <c r="H31" s="6" t="s">
        <v>72</v>
      </c>
      <c r="J31" s="17">
        <f t="shared" si="0"/>
        <v>0</v>
      </c>
      <c r="K31" s="17">
        <f t="shared" si="1"/>
        <v>0</v>
      </c>
      <c r="L31" s="17">
        <f t="shared" si="2"/>
        <v>0</v>
      </c>
      <c r="M31" s="17">
        <f t="shared" si="3"/>
        <v>0</v>
      </c>
    </row>
    <row r="32" spans="1:13" ht="43.2">
      <c r="A32" s="41">
        <v>12.12</v>
      </c>
      <c r="B32" s="25" t="s">
        <v>243</v>
      </c>
      <c r="C32" s="5" t="s">
        <v>112</v>
      </c>
      <c r="D32" s="5" t="s">
        <v>104</v>
      </c>
      <c r="E32" s="6" t="s">
        <v>56</v>
      </c>
      <c r="F32" s="6" t="s">
        <v>62</v>
      </c>
      <c r="G32" s="6" t="s">
        <v>67</v>
      </c>
      <c r="H32" s="6" t="s">
        <v>72</v>
      </c>
      <c r="J32" s="17">
        <f t="shared" si="0"/>
        <v>0</v>
      </c>
      <c r="K32" s="17">
        <f t="shared" si="1"/>
        <v>0</v>
      </c>
      <c r="L32" s="17">
        <f t="shared" si="2"/>
        <v>0</v>
      </c>
      <c r="M32" s="17">
        <f t="shared" si="3"/>
        <v>0</v>
      </c>
    </row>
    <row r="34" spans="1:15" hidden="1">
      <c r="D34" s="2" t="s">
        <v>26</v>
      </c>
      <c r="F34" s="18">
        <f>AVERAGE(J21:J32)</f>
        <v>0</v>
      </c>
      <c r="G34" s="18">
        <f>1-F34</f>
        <v>1</v>
      </c>
    </row>
    <row r="35" spans="1:15" hidden="1">
      <c r="D35" s="5" t="s">
        <v>6</v>
      </c>
      <c r="E35" s="5"/>
      <c r="F35" s="18">
        <f>AVERAGE(K21:K32)</f>
        <v>0</v>
      </c>
      <c r="G35" s="18">
        <f>1-F35</f>
        <v>1</v>
      </c>
    </row>
    <row r="36" spans="1:15" hidden="1">
      <c r="D36" s="5" t="s">
        <v>7</v>
      </c>
      <c r="E36" s="5"/>
      <c r="F36" s="18">
        <f>AVERAGE(L21:L32)</f>
        <v>0</v>
      </c>
      <c r="G36" s="18">
        <f>1-F36</f>
        <v>1</v>
      </c>
    </row>
    <row r="37" spans="1:15" hidden="1">
      <c r="D37" s="5" t="s">
        <v>8</v>
      </c>
      <c r="E37" s="5"/>
      <c r="F37" s="18">
        <f>AVERAGE(M21:M32)</f>
        <v>0</v>
      </c>
      <c r="G37" s="18">
        <f>1-F37</f>
        <v>1</v>
      </c>
    </row>
    <row r="38" spans="1:15" hidden="1">
      <c r="D38" s="5" t="s">
        <v>9</v>
      </c>
      <c r="E38" s="5"/>
      <c r="F38" s="18">
        <f>AVERAGE(F34:F37)</f>
        <v>0</v>
      </c>
      <c r="G38" s="18">
        <f>1-F38</f>
        <v>1</v>
      </c>
    </row>
    <row r="40" spans="1:15" ht="30" customHeight="1">
      <c r="A40" s="47" t="s">
        <v>54</v>
      </c>
      <c r="B40" s="47"/>
      <c r="C40" s="47"/>
      <c r="D40" s="47"/>
      <c r="E40" s="47"/>
      <c r="F40" s="47"/>
      <c r="G40" s="47"/>
      <c r="H40" s="47"/>
      <c r="I40" s="47"/>
      <c r="J40" s="47"/>
      <c r="K40" s="47"/>
      <c r="L40" s="47"/>
      <c r="M40" s="47"/>
      <c r="N40" s="47"/>
      <c r="O40" s="47"/>
    </row>
  </sheetData>
  <mergeCells count="2">
    <mergeCell ref="A40:O40"/>
    <mergeCell ref="A1:H1"/>
  </mergeCells>
  <hyperlinks>
    <hyperlink ref="A40" r:id="rId1" display="http://creativecommons.org/licenses/by-sa/4.0/"/>
  </hyperlinks>
  <pageMargins left="0.7" right="0.7" top="0.75" bottom="0.75" header="0.3" footer="0.3"/>
  <pageSetup scale="44"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48464647-7F2C-4551-B55B-2DF7CDE7B9DF}">
            <xm:f>Values!$A$8</xm:f>
            <x14:dxf>
              <fill>
                <patternFill>
                  <bgColor rgb="FF27AE60"/>
                </patternFill>
              </fill>
            </x14:dxf>
          </x14:cfRule>
          <x14:cfRule type="cellIs" priority="37" operator="equal" id="{698FEDE2-6745-42CA-B8CD-2E772F8731D6}">
            <xm:f>Values!$A$7</xm:f>
            <x14:dxf>
              <fill>
                <patternFill>
                  <bgColor rgb="FFF1C40F"/>
                </patternFill>
              </fill>
            </x14:dxf>
          </x14:cfRule>
          <x14:cfRule type="cellIs" priority="38" operator="equal" id="{7E90B837-F1AE-4A59-9B23-9356380EA4CE}">
            <xm:f>Values!$A$6</xm:f>
            <x14:dxf>
              <fill>
                <patternFill>
                  <bgColor rgb="FFF39C12"/>
                </patternFill>
              </fill>
            </x14:dxf>
          </x14:cfRule>
          <x14:cfRule type="cellIs" priority="39" operator="equal" id="{202DA666-8599-438C-B4D8-8DC4EAC20DD7}">
            <xm:f>Values!$A$5</xm:f>
            <x14:dxf>
              <fill>
                <patternFill>
                  <bgColor rgb="FFE67E22"/>
                </patternFill>
              </fill>
            </x14:dxf>
          </x14:cfRule>
          <x14:cfRule type="cellIs" priority="40" operator="equal" id="{3E67E1C2-2D2C-4A82-81C6-6F18AB2CDDCF}">
            <xm:f>Values!$A$4</xm:f>
            <x14:dxf>
              <fill>
                <patternFill>
                  <bgColor rgb="FFE74C3C"/>
                </patternFill>
              </fill>
            </x14:dxf>
          </x14:cfRule>
          <xm:sqref>E21:E25 E28:E32</xm:sqref>
        </x14:conditionalFormatting>
        <x14:conditionalFormatting xmlns:xm="http://schemas.microsoft.com/office/excel/2006/main">
          <x14:cfRule type="cellIs" priority="21" operator="equal" id="{55A898D5-9AAA-4544-A4F8-DDD04F71B9F3}">
            <xm:f>Values!$A$15</xm:f>
            <x14:dxf>
              <fill>
                <patternFill>
                  <bgColor rgb="FF27AE60"/>
                </patternFill>
              </fill>
            </x14:dxf>
          </x14:cfRule>
          <x14:cfRule type="cellIs" priority="32" operator="equal" id="{07A731EE-FE6D-4FC2-8D82-61783DDF79A9}">
            <xm:f>Values!$A$14</xm:f>
            <x14:dxf>
              <fill>
                <patternFill>
                  <bgColor rgb="FFF1C40F"/>
                </patternFill>
              </fill>
            </x14:dxf>
          </x14:cfRule>
          <x14:cfRule type="cellIs" priority="33" operator="equal" id="{14D9B13B-1C40-48B1-A874-856C7DE8C2B6}">
            <xm:f>Values!$A$13</xm:f>
            <x14:dxf>
              <fill>
                <patternFill>
                  <bgColor rgb="FFF39C12"/>
                </patternFill>
              </fill>
            </x14:dxf>
          </x14:cfRule>
          <x14:cfRule type="cellIs" priority="34" operator="equal" id="{80F94C52-CDFE-4BE3-9155-6A1577D86449}">
            <xm:f>Values!$A$12</xm:f>
            <x14:dxf>
              <fill>
                <patternFill>
                  <bgColor rgb="FFE67E22"/>
                </patternFill>
              </fill>
            </x14:dxf>
          </x14:cfRule>
          <x14:cfRule type="cellIs" priority="35" operator="equal" id="{63DCEDB2-8A63-4783-9BFC-66E23919CF4A}">
            <xm:f>Values!$A$11</xm:f>
            <x14:dxf>
              <fill>
                <patternFill>
                  <bgColor rgb="FFE74C3C"/>
                </patternFill>
              </fill>
            </x14:dxf>
          </x14:cfRule>
          <xm:sqref>F21:F25 F28:F32</xm:sqref>
        </x14:conditionalFormatting>
        <x14:conditionalFormatting xmlns:xm="http://schemas.microsoft.com/office/excel/2006/main">
          <x14:cfRule type="cellIs" priority="22" operator="equal" id="{7FA053AE-BEC9-440C-B388-98A2BEE37259}">
            <xm:f>Values!$A$22</xm:f>
            <x14:dxf>
              <fill>
                <patternFill>
                  <bgColor rgb="FF27B060"/>
                </patternFill>
              </fill>
            </x14:dxf>
          </x14:cfRule>
          <x14:cfRule type="cellIs" priority="28" operator="equal" id="{3DD7EE5D-C420-4A6A-8165-BC91F68B4BEF}">
            <xm:f>Values!$A$21</xm:f>
            <x14:dxf>
              <fill>
                <patternFill>
                  <bgColor rgb="FFF1C40F"/>
                </patternFill>
              </fill>
            </x14:dxf>
          </x14:cfRule>
          <x14:cfRule type="cellIs" priority="29" operator="equal" id="{A56EC4A0-34D4-45F1-816C-02D5CF45BDB6}">
            <xm:f>Values!$A$20</xm:f>
            <x14:dxf>
              <fill>
                <patternFill>
                  <bgColor rgb="FFF39C12"/>
                </patternFill>
              </fill>
            </x14:dxf>
          </x14:cfRule>
          <x14:cfRule type="cellIs" priority="30" operator="equal" id="{252F4DD9-2CA5-4210-8096-6BFF6C434B54}">
            <xm:f>Values!$A$19</xm:f>
            <x14:dxf>
              <fill>
                <patternFill>
                  <bgColor rgb="FFE67E22"/>
                </patternFill>
              </fill>
            </x14:dxf>
          </x14:cfRule>
          <x14:cfRule type="cellIs" priority="31" operator="equal" id="{53B8A79B-197F-40FB-AD55-40CA6694FA35}">
            <xm:f>Values!$A$18</xm:f>
            <x14:dxf>
              <fill>
                <patternFill>
                  <bgColor rgb="FFE74C3C"/>
                </patternFill>
              </fill>
            </x14:dxf>
          </x14:cfRule>
          <xm:sqref>G22:G25 G28:G32</xm:sqref>
        </x14:conditionalFormatting>
        <x14:conditionalFormatting xmlns:xm="http://schemas.microsoft.com/office/excel/2006/main">
          <x14:cfRule type="cellIs" priority="23" operator="equal" id="{0F297CE9-F905-46AC-BB3C-C11644C2B7DC}">
            <xm:f>Values!$A$29</xm:f>
            <x14:dxf>
              <fill>
                <patternFill>
                  <bgColor rgb="FF27AE60"/>
                </patternFill>
              </fill>
            </x14:dxf>
          </x14:cfRule>
          <x14:cfRule type="cellIs" priority="25" operator="equal" id="{028C6CA1-9181-42F8-B138-0E22E722D7A9}">
            <xm:f>Values!$A$27</xm:f>
            <x14:dxf>
              <fill>
                <patternFill>
                  <bgColor rgb="FFF39C12"/>
                </patternFill>
              </fill>
            </x14:dxf>
          </x14:cfRule>
          <x14:cfRule type="cellIs" priority="26" operator="equal" id="{A72308D4-E38A-4840-A4D3-640F6ACA408E}">
            <xm:f>Values!$A$26</xm:f>
            <x14:dxf>
              <fill>
                <patternFill>
                  <bgColor rgb="FFE67E22"/>
                </patternFill>
              </fill>
            </x14:dxf>
          </x14:cfRule>
          <x14:cfRule type="cellIs" priority="27" operator="equal" id="{FB93BD61-16D9-4909-A151-AB5689EA8AE6}">
            <xm:f>Values!$A$25</xm:f>
            <x14:dxf>
              <fill>
                <patternFill>
                  <bgColor rgb="FFE74C3C"/>
                </patternFill>
              </fill>
            </x14:dxf>
          </x14:cfRule>
          <xm:sqref>H22:H25 H28:H32</xm:sqref>
        </x14:conditionalFormatting>
        <x14:conditionalFormatting xmlns:xm="http://schemas.microsoft.com/office/excel/2006/main">
          <x14:cfRule type="cellIs" priority="24" operator="equal" id="{381EC3B8-AA9F-4F3D-8F9A-D44A53316635}">
            <xm:f>Values!$A$28</xm:f>
            <x14:dxf>
              <fill>
                <patternFill>
                  <bgColor rgb="FFF1C40F"/>
                </patternFill>
              </fill>
            </x14:dxf>
          </x14:cfRule>
          <xm:sqref>H22:H25 H28:H32</xm:sqref>
        </x14:conditionalFormatting>
        <x14:conditionalFormatting xmlns:xm="http://schemas.microsoft.com/office/excel/2006/main">
          <x14:cfRule type="cellIs" priority="16" operator="equal" id="{4D3213A9-4B6E-4CB0-A6E9-BD84E732CE18}">
            <xm:f>Values!$A$8</xm:f>
            <x14:dxf>
              <fill>
                <patternFill>
                  <bgColor rgb="FF27AE60"/>
                </patternFill>
              </fill>
            </x14:dxf>
          </x14:cfRule>
          <x14:cfRule type="cellIs" priority="17" operator="equal" id="{943ECA62-31A7-47AB-BF18-C626F0C0B3C4}">
            <xm:f>Values!$A$7</xm:f>
            <x14:dxf>
              <fill>
                <patternFill>
                  <bgColor rgb="FFF1C40F"/>
                </patternFill>
              </fill>
            </x14:dxf>
          </x14:cfRule>
          <x14:cfRule type="cellIs" priority="18" operator="equal" id="{6E0EFBF6-6F7B-480A-982A-A2E2B725F050}">
            <xm:f>Values!$A$6</xm:f>
            <x14:dxf>
              <fill>
                <patternFill>
                  <bgColor rgb="FFF39C12"/>
                </patternFill>
              </fill>
            </x14:dxf>
          </x14:cfRule>
          <x14:cfRule type="cellIs" priority="19" operator="equal" id="{D685A4DE-E1DF-4533-B608-1886880D5CFD}">
            <xm:f>Values!$A$5</xm:f>
            <x14:dxf>
              <fill>
                <patternFill>
                  <bgColor rgb="FFE67E22"/>
                </patternFill>
              </fill>
            </x14:dxf>
          </x14:cfRule>
          <x14:cfRule type="cellIs" priority="20" operator="equal" id="{2B01776A-E880-4138-B65F-2EF6628E84FE}">
            <xm:f>Values!$A$4</xm:f>
            <x14:dxf>
              <fill>
                <patternFill>
                  <bgColor rgb="FFE74C3C"/>
                </patternFill>
              </fill>
            </x14:dxf>
          </x14:cfRule>
          <xm:sqref>E26:E27</xm:sqref>
        </x14:conditionalFormatting>
        <x14:conditionalFormatting xmlns:xm="http://schemas.microsoft.com/office/excel/2006/main">
          <x14:cfRule type="cellIs" priority="1" operator="equal" id="{0A6488F7-90D4-445F-A792-7CA2021F505F}">
            <xm:f>Values!$A$15</xm:f>
            <x14:dxf>
              <fill>
                <patternFill>
                  <bgColor rgb="FF27AE60"/>
                </patternFill>
              </fill>
            </x14:dxf>
          </x14:cfRule>
          <x14:cfRule type="cellIs" priority="12" operator="equal" id="{C251E4A2-7BC9-456C-A040-6EE89620E6D7}">
            <xm:f>Values!$A$14</xm:f>
            <x14:dxf>
              <fill>
                <patternFill>
                  <bgColor rgb="FFF1C40F"/>
                </patternFill>
              </fill>
            </x14:dxf>
          </x14:cfRule>
          <x14:cfRule type="cellIs" priority="13" operator="equal" id="{1C9B005F-0EBB-4303-9A45-708C6CC66567}">
            <xm:f>Values!$A$13</xm:f>
            <x14:dxf>
              <fill>
                <patternFill>
                  <bgColor rgb="FFF39C12"/>
                </patternFill>
              </fill>
            </x14:dxf>
          </x14:cfRule>
          <x14:cfRule type="cellIs" priority="14" operator="equal" id="{B990879A-827B-418D-BC63-8BA2EB089E6D}">
            <xm:f>Values!$A$12</xm:f>
            <x14:dxf>
              <fill>
                <patternFill>
                  <bgColor rgb="FFE67E22"/>
                </patternFill>
              </fill>
            </x14:dxf>
          </x14:cfRule>
          <x14:cfRule type="cellIs" priority="15" operator="equal" id="{0E0CBF95-BFD0-44FD-90E2-526E96435678}">
            <xm:f>Values!$A$11</xm:f>
            <x14:dxf>
              <fill>
                <patternFill>
                  <bgColor rgb="FFE74C3C"/>
                </patternFill>
              </fill>
            </x14:dxf>
          </x14:cfRule>
          <xm:sqref>F26:F27</xm:sqref>
        </x14:conditionalFormatting>
        <x14:conditionalFormatting xmlns:xm="http://schemas.microsoft.com/office/excel/2006/main">
          <x14:cfRule type="cellIs" priority="2" operator="equal" id="{B8808207-0BE4-4ECA-A5BB-53C9D91E870C}">
            <xm:f>Values!$A$22</xm:f>
            <x14:dxf>
              <fill>
                <patternFill>
                  <bgColor rgb="FF27B060"/>
                </patternFill>
              </fill>
            </x14:dxf>
          </x14:cfRule>
          <x14:cfRule type="cellIs" priority="8" operator="equal" id="{5C7F0696-E3A7-4377-9973-CB136E316D92}">
            <xm:f>Values!$A$21</xm:f>
            <x14:dxf>
              <fill>
                <patternFill>
                  <bgColor rgb="FFF1C40F"/>
                </patternFill>
              </fill>
            </x14:dxf>
          </x14:cfRule>
          <x14:cfRule type="cellIs" priority="9" operator="equal" id="{B297A255-C885-46CD-A43C-61846BE1FD31}">
            <xm:f>Values!$A$20</xm:f>
            <x14:dxf>
              <fill>
                <patternFill>
                  <bgColor rgb="FFF39C12"/>
                </patternFill>
              </fill>
            </x14:dxf>
          </x14:cfRule>
          <x14:cfRule type="cellIs" priority="10" operator="equal" id="{E47B9CB8-9DD1-457C-8B03-B47C6F51A793}">
            <xm:f>Values!$A$19</xm:f>
            <x14:dxf>
              <fill>
                <patternFill>
                  <bgColor rgb="FFE67E22"/>
                </patternFill>
              </fill>
            </x14:dxf>
          </x14:cfRule>
          <x14:cfRule type="cellIs" priority="11" operator="equal" id="{EC6B5077-5DD6-45C8-966C-B315C7398B7C}">
            <xm:f>Values!$A$18</xm:f>
            <x14:dxf>
              <fill>
                <patternFill>
                  <bgColor rgb="FFE74C3C"/>
                </patternFill>
              </fill>
            </x14:dxf>
          </x14:cfRule>
          <xm:sqref>G26:G27</xm:sqref>
        </x14:conditionalFormatting>
        <x14:conditionalFormatting xmlns:xm="http://schemas.microsoft.com/office/excel/2006/main">
          <x14:cfRule type="cellIs" priority="3" operator="equal" id="{5FD98736-16FE-4067-B153-2D7BB05C2CEC}">
            <xm:f>Values!$A$29</xm:f>
            <x14:dxf>
              <fill>
                <patternFill>
                  <bgColor rgb="FF27AE60"/>
                </patternFill>
              </fill>
            </x14:dxf>
          </x14:cfRule>
          <x14:cfRule type="cellIs" priority="5" operator="equal" id="{F4FD000C-46B6-4263-85B3-8FB723DE70AF}">
            <xm:f>Values!$A$27</xm:f>
            <x14:dxf>
              <fill>
                <patternFill>
                  <bgColor rgb="FFF39C12"/>
                </patternFill>
              </fill>
            </x14:dxf>
          </x14:cfRule>
          <x14:cfRule type="cellIs" priority="6" operator="equal" id="{519C3846-35C8-4938-857D-23EC24BE969E}">
            <xm:f>Values!$A$26</xm:f>
            <x14:dxf>
              <fill>
                <patternFill>
                  <bgColor rgb="FFE67E22"/>
                </patternFill>
              </fill>
            </x14:dxf>
          </x14:cfRule>
          <x14:cfRule type="cellIs" priority="7" operator="equal" id="{CE688C24-828B-4EEC-9D59-89DBA584E669}">
            <xm:f>Values!$A$25</xm:f>
            <x14:dxf>
              <fill>
                <patternFill>
                  <bgColor rgb="FFE74C3C"/>
                </patternFill>
              </fill>
            </x14:dxf>
          </x14:cfRule>
          <xm:sqref>H26:H27</xm:sqref>
        </x14:conditionalFormatting>
        <x14:conditionalFormatting xmlns:xm="http://schemas.microsoft.com/office/excel/2006/main">
          <x14:cfRule type="cellIs" priority="4" operator="equal" id="{36BDA3D0-DD6C-43A5-ACEC-7D60DE993F9D}">
            <xm:f>Values!$A$28</xm:f>
            <x14:dxf>
              <fill>
                <patternFill>
                  <bgColor rgb="FFF1C40F"/>
                </patternFill>
              </fill>
            </x14:dxf>
          </x14:cfRule>
          <xm:sqref>H26:H27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H22:H32</xm:sqref>
        </x14:dataValidation>
        <x14:dataValidation type="list" allowBlank="1" showInputMessage="1" showErrorMessage="1">
          <x14:formula1>
            <xm:f>Values!$A$18:$A$22</xm:f>
          </x14:formula1>
          <xm:sqref>G22:G32</xm:sqref>
        </x14:dataValidation>
        <x14:dataValidation type="list" allowBlank="1" showInputMessage="1" showErrorMessage="1">
          <x14:formula1>
            <xm:f>Values!$A$11:$A$15</xm:f>
          </x14:formula1>
          <xm:sqref>F21:F32</xm:sqref>
        </x14:dataValidation>
        <x14:dataValidation type="list" allowBlank="1" showInputMessage="1" showErrorMessage="1">
          <x14:formula1>
            <xm:f>Values!$A$4:$A$8</xm:f>
          </x14:formula1>
          <xm:sqref>E21:E32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7"/>
  <sheetViews>
    <sheetView zoomScale="80" zoomScaleNormal="80" workbookViewId="0">
      <selection activeCell="A15" sqref="A15"/>
    </sheetView>
  </sheetViews>
  <sheetFormatPr defaultColWidth="8.77734375" defaultRowHeight="14.4"/>
  <cols>
    <col min="1" max="1" width="8.77734375" style="3"/>
    <col min="2" max="2" width="71.21875" style="3" customWidth="1"/>
    <col min="3" max="3" width="19.77734375" style="4" bestFit="1" customWidth="1"/>
    <col min="4" max="4" width="37.7773437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99</v>
      </c>
      <c r="B1" s="43"/>
      <c r="C1" s="43"/>
      <c r="D1" s="43"/>
      <c r="E1" s="43"/>
      <c r="F1" s="43"/>
      <c r="G1" s="43"/>
      <c r="H1" s="43"/>
    </row>
    <row r="3" spans="1:8">
      <c r="C3" s="3"/>
    </row>
    <row r="4" spans="1:8">
      <c r="C4" s="3"/>
    </row>
    <row r="5" spans="1:8">
      <c r="C5" s="27" t="s">
        <v>120</v>
      </c>
      <c r="D5" s="35">
        <f>F35</f>
        <v>0</v>
      </c>
    </row>
    <row r="6" spans="1:8">
      <c r="C6" s="3"/>
    </row>
    <row r="7" spans="1:8">
      <c r="C7" s="33" t="s">
        <v>119</v>
      </c>
      <c r="D7" s="34">
        <f>G35</f>
        <v>1</v>
      </c>
    </row>
    <row r="20" spans="1:13" s="32" customFormat="1" ht="28.8">
      <c r="A20" s="28" t="s">
        <v>3</v>
      </c>
      <c r="B20" s="28" t="s">
        <v>4</v>
      </c>
      <c r="C20" s="28" t="s">
        <v>333</v>
      </c>
      <c r="D20" s="28" t="s">
        <v>5</v>
      </c>
      <c r="E20" s="28" t="s">
        <v>80</v>
      </c>
      <c r="F20" s="28" t="s">
        <v>81</v>
      </c>
      <c r="G20" s="31" t="s">
        <v>118</v>
      </c>
      <c r="H20" s="28" t="s">
        <v>83</v>
      </c>
    </row>
    <row r="21" spans="1:13" ht="43.2">
      <c r="A21" s="7">
        <v>13.1</v>
      </c>
      <c r="B21" s="23" t="s">
        <v>247</v>
      </c>
      <c r="C21" s="5" t="s">
        <v>49</v>
      </c>
      <c r="D21" s="5" t="s">
        <v>256</v>
      </c>
      <c r="E21" s="6" t="s">
        <v>56</v>
      </c>
      <c r="F21" s="6" t="s">
        <v>62</v>
      </c>
      <c r="G21" s="30" t="s">
        <v>117</v>
      </c>
      <c r="H21" s="30" t="s">
        <v>117</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c r="M21" s="17"/>
    </row>
    <row r="22" spans="1:13" ht="57.6">
      <c r="A22" s="14">
        <v>13.2</v>
      </c>
      <c r="B22" s="23" t="s">
        <v>248</v>
      </c>
      <c r="C22" s="5" t="s">
        <v>112</v>
      </c>
      <c r="D22" s="5" t="s">
        <v>256</v>
      </c>
      <c r="E22" s="6" t="s">
        <v>56</v>
      </c>
      <c r="F22" s="6" t="s">
        <v>62</v>
      </c>
      <c r="G22" s="30" t="s">
        <v>117</v>
      </c>
      <c r="H22" s="30" t="s">
        <v>117</v>
      </c>
      <c r="J22" s="17">
        <f t="shared" ref="J22:J29" si="0">IF(E22="No Policy",0,IF(E22="Informal Policy",0.25,IF(E22="Partial Written Policy",0.5,IF(E22="Written Policy",0.75,IF(E22="Approved Written Policy",1,"INVALID")))))</f>
        <v>0</v>
      </c>
      <c r="K22" s="17">
        <f t="shared" ref="K22:K29" si="1">IF(F22="Not Implemented",0,IF(F22="Parts of Policy Implemented",0.25,IF(F22="Implemented on Some Systems",0.5,IF(F22="Implemented on Most Systems",0.75,IF(F22="Implemented on All Systems",1,"INVALID")))))</f>
        <v>0</v>
      </c>
      <c r="L22" s="17"/>
      <c r="M22" s="17"/>
    </row>
    <row r="23" spans="1:13" ht="43.2">
      <c r="A23" s="22">
        <v>13.3</v>
      </c>
      <c r="B23" s="23" t="s">
        <v>249</v>
      </c>
      <c r="C23" s="5" t="s">
        <v>49</v>
      </c>
      <c r="D23" s="5" t="s">
        <v>257</v>
      </c>
      <c r="E23" s="6" t="s">
        <v>56</v>
      </c>
      <c r="F23" s="6" t="s">
        <v>62</v>
      </c>
      <c r="G23" s="6" t="s">
        <v>67</v>
      </c>
      <c r="H23" s="6" t="s">
        <v>72</v>
      </c>
      <c r="J23" s="17">
        <f t="shared" si="0"/>
        <v>0</v>
      </c>
      <c r="K23" s="17">
        <f t="shared" si="1"/>
        <v>0</v>
      </c>
      <c r="L23" s="17">
        <f t="shared" ref="L23:L29" si="2">IF(G23="Not Automated",0,IF(G23="Parts of Policy Automated",0.25,IF(G23="Automated on Some Systems",0.5,IF(G23="Automated on Most Systems",0.75,IF(G23="Automated on All Systems",1,"INVALID")))))</f>
        <v>0</v>
      </c>
      <c r="M23" s="17">
        <f t="shared" ref="M23:M29" si="3">IF(H23="Not Reported",0,IF(H23="Parts of Policy Reported",0.25,IF(H23="Reported on Some Systems",0.5,IF(H23="Reported on Most Systems",0.75,IF(H23="Reported on All Systems",1,"INVALID")))))</f>
        <v>0</v>
      </c>
    </row>
    <row r="24" spans="1:13">
      <c r="A24" s="7">
        <v>13.4</v>
      </c>
      <c r="B24" s="23" t="s">
        <v>250</v>
      </c>
      <c r="C24" s="5" t="s">
        <v>112</v>
      </c>
      <c r="D24" s="5" t="s">
        <v>161</v>
      </c>
      <c r="E24" s="6" t="s">
        <v>56</v>
      </c>
      <c r="F24" s="6" t="s">
        <v>62</v>
      </c>
      <c r="G24" s="6" t="s">
        <v>67</v>
      </c>
      <c r="H24" s="6" t="s">
        <v>72</v>
      </c>
      <c r="J24" s="17">
        <f t="shared" si="0"/>
        <v>0</v>
      </c>
      <c r="K24" s="17">
        <f t="shared" si="1"/>
        <v>0</v>
      </c>
      <c r="L24" s="17">
        <f t="shared" si="2"/>
        <v>0</v>
      </c>
      <c r="M24" s="17">
        <f t="shared" si="3"/>
        <v>0</v>
      </c>
    </row>
    <row r="25" spans="1:13" ht="28.8">
      <c r="A25" s="7">
        <v>13.5</v>
      </c>
      <c r="B25" s="25" t="s">
        <v>251</v>
      </c>
      <c r="C25" s="5" t="s">
        <v>50</v>
      </c>
      <c r="D25" s="5" t="s">
        <v>257</v>
      </c>
      <c r="E25" s="6" t="s">
        <v>56</v>
      </c>
      <c r="F25" s="6" t="s">
        <v>62</v>
      </c>
      <c r="G25" s="6" t="s">
        <v>67</v>
      </c>
      <c r="H25" s="6" t="s">
        <v>72</v>
      </c>
      <c r="J25" s="17">
        <f t="shared" si="0"/>
        <v>0</v>
      </c>
      <c r="K25" s="17">
        <f t="shared" si="1"/>
        <v>0</v>
      </c>
      <c r="L25" s="17">
        <f t="shared" si="2"/>
        <v>0</v>
      </c>
      <c r="M25" s="17">
        <f t="shared" si="3"/>
        <v>0</v>
      </c>
    </row>
    <row r="26" spans="1:13" ht="28.8">
      <c r="A26" s="22">
        <v>13.6</v>
      </c>
      <c r="B26" s="26" t="s">
        <v>252</v>
      </c>
      <c r="C26" s="5" t="s">
        <v>112</v>
      </c>
      <c r="D26" s="5" t="s">
        <v>258</v>
      </c>
      <c r="E26" s="6" t="s">
        <v>56</v>
      </c>
      <c r="F26" s="6" t="s">
        <v>62</v>
      </c>
      <c r="G26" s="6" t="s">
        <v>67</v>
      </c>
      <c r="H26" s="6" t="s">
        <v>72</v>
      </c>
      <c r="J26" s="17">
        <f t="shared" si="0"/>
        <v>0</v>
      </c>
      <c r="K26" s="17">
        <f t="shared" si="1"/>
        <v>0</v>
      </c>
      <c r="L26" s="17">
        <f t="shared" si="2"/>
        <v>0</v>
      </c>
      <c r="M26" s="17">
        <f t="shared" si="3"/>
        <v>0</v>
      </c>
    </row>
    <row r="27" spans="1:13" ht="43.2">
      <c r="A27" s="22">
        <v>13.7</v>
      </c>
      <c r="B27" s="26" t="s">
        <v>253</v>
      </c>
      <c r="C27" s="5" t="s">
        <v>49</v>
      </c>
      <c r="D27" s="5" t="s">
        <v>215</v>
      </c>
      <c r="E27" s="6" t="s">
        <v>56</v>
      </c>
      <c r="F27" s="6" t="s">
        <v>62</v>
      </c>
      <c r="G27" s="6" t="s">
        <v>67</v>
      </c>
      <c r="H27" s="6" t="s">
        <v>72</v>
      </c>
      <c r="J27" s="17">
        <f t="shared" si="0"/>
        <v>0</v>
      </c>
      <c r="K27" s="17">
        <f t="shared" si="1"/>
        <v>0</v>
      </c>
      <c r="L27" s="17">
        <f t="shared" si="2"/>
        <v>0</v>
      </c>
      <c r="M27" s="17">
        <f t="shared" si="3"/>
        <v>0</v>
      </c>
    </row>
    <row r="28" spans="1:13" ht="28.8">
      <c r="A28" s="14">
        <v>13.8</v>
      </c>
      <c r="B28" s="26" t="s">
        <v>254</v>
      </c>
      <c r="C28" s="5" t="s">
        <v>112</v>
      </c>
      <c r="D28" s="5" t="s">
        <v>215</v>
      </c>
      <c r="E28" s="6" t="s">
        <v>56</v>
      </c>
      <c r="F28" s="6" t="s">
        <v>62</v>
      </c>
      <c r="G28" s="6" t="s">
        <v>67</v>
      </c>
      <c r="H28" s="6" t="s">
        <v>72</v>
      </c>
      <c r="J28" s="17">
        <f t="shared" si="0"/>
        <v>0</v>
      </c>
      <c r="K28" s="17">
        <f t="shared" si="1"/>
        <v>0</v>
      </c>
      <c r="L28" s="17">
        <f t="shared" si="2"/>
        <v>0</v>
      </c>
      <c r="M28" s="17">
        <f t="shared" si="3"/>
        <v>0</v>
      </c>
    </row>
    <row r="29" spans="1:13" ht="28.8">
      <c r="A29" s="13">
        <v>13.9</v>
      </c>
      <c r="B29" s="25" t="s">
        <v>255</v>
      </c>
      <c r="C29" s="5" t="s">
        <v>112</v>
      </c>
      <c r="D29" s="5" t="s">
        <v>215</v>
      </c>
      <c r="E29" s="6" t="s">
        <v>56</v>
      </c>
      <c r="F29" s="6" t="s">
        <v>62</v>
      </c>
      <c r="G29" s="6" t="s">
        <v>67</v>
      </c>
      <c r="H29" s="6" t="s">
        <v>72</v>
      </c>
      <c r="J29" s="17">
        <f t="shared" si="0"/>
        <v>0</v>
      </c>
      <c r="K29" s="17">
        <f t="shared" si="1"/>
        <v>0</v>
      </c>
      <c r="L29" s="17">
        <f t="shared" si="2"/>
        <v>0</v>
      </c>
      <c r="M29" s="17">
        <f t="shared" si="3"/>
        <v>0</v>
      </c>
    </row>
    <row r="31" spans="1:13" hidden="1">
      <c r="D31" s="2" t="s">
        <v>26</v>
      </c>
      <c r="F31" s="18">
        <f>AVERAGE(J21:J29)</f>
        <v>0</v>
      </c>
      <c r="G31" s="18">
        <f>1-F31</f>
        <v>1</v>
      </c>
    </row>
    <row r="32" spans="1:13" hidden="1">
      <c r="D32" s="5" t="s">
        <v>6</v>
      </c>
      <c r="E32" s="5"/>
      <c r="F32" s="18">
        <f>AVERAGE(K21:K29)</f>
        <v>0</v>
      </c>
      <c r="G32" s="18">
        <f>1-F32</f>
        <v>1</v>
      </c>
    </row>
    <row r="33" spans="1:15" hidden="1">
      <c r="D33" s="5" t="s">
        <v>7</v>
      </c>
      <c r="E33" s="5"/>
      <c r="F33" s="18">
        <f>AVERAGE(L21:L29)</f>
        <v>0</v>
      </c>
      <c r="G33" s="18">
        <f>1-F33</f>
        <v>1</v>
      </c>
    </row>
    <row r="34" spans="1:15" hidden="1">
      <c r="D34" s="5" t="s">
        <v>8</v>
      </c>
      <c r="E34" s="5"/>
      <c r="F34" s="18">
        <f>AVERAGE(M21:M29)</f>
        <v>0</v>
      </c>
      <c r="G34" s="18">
        <f>1-F34</f>
        <v>1</v>
      </c>
    </row>
    <row r="35" spans="1:15" hidden="1">
      <c r="D35" s="5" t="s">
        <v>9</v>
      </c>
      <c r="E35" s="5"/>
      <c r="F35" s="18">
        <f>AVERAGE(F31:F34)</f>
        <v>0</v>
      </c>
      <c r="G35" s="18">
        <f>1-F35</f>
        <v>1</v>
      </c>
    </row>
    <row r="37" spans="1:15" ht="30" customHeight="1">
      <c r="A37" s="47" t="s">
        <v>54</v>
      </c>
      <c r="B37" s="47"/>
      <c r="C37" s="47"/>
      <c r="D37" s="47"/>
      <c r="E37" s="47"/>
      <c r="F37" s="47"/>
      <c r="G37" s="47"/>
      <c r="H37" s="47"/>
      <c r="I37" s="47"/>
      <c r="J37" s="47"/>
      <c r="K37" s="47"/>
      <c r="L37" s="47"/>
      <c r="M37" s="47"/>
      <c r="N37" s="47"/>
      <c r="O37" s="47"/>
    </row>
  </sheetData>
  <mergeCells count="2">
    <mergeCell ref="A37:O37"/>
    <mergeCell ref="A1:H1"/>
  </mergeCells>
  <hyperlinks>
    <hyperlink ref="A37"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1D618AD0-19E9-41CA-94D3-69D83955C91A}">
            <xm:f>Values!$A$8</xm:f>
            <x14:dxf>
              <fill>
                <patternFill>
                  <bgColor rgb="FF27AE60"/>
                </patternFill>
              </fill>
            </x14:dxf>
          </x14:cfRule>
          <x14:cfRule type="cellIs" priority="17" operator="equal" id="{FDD3BF8B-AE13-4501-85C1-3DB0109B9D4F}">
            <xm:f>Values!$A$7</xm:f>
            <x14:dxf>
              <fill>
                <patternFill>
                  <bgColor rgb="FFF1C40F"/>
                </patternFill>
              </fill>
            </x14:dxf>
          </x14:cfRule>
          <x14:cfRule type="cellIs" priority="18" operator="equal" id="{3BC1FF6F-AB6D-46D0-B667-46EABA1C11CF}">
            <xm:f>Values!$A$6</xm:f>
            <x14:dxf>
              <fill>
                <patternFill>
                  <bgColor rgb="FFF39C12"/>
                </patternFill>
              </fill>
            </x14:dxf>
          </x14:cfRule>
          <x14:cfRule type="cellIs" priority="19" operator="equal" id="{AA945385-D47A-4297-A555-F140EACDFD18}">
            <xm:f>Values!$A$5</xm:f>
            <x14:dxf>
              <fill>
                <patternFill>
                  <bgColor rgb="FFE67E22"/>
                </patternFill>
              </fill>
            </x14:dxf>
          </x14:cfRule>
          <x14:cfRule type="cellIs" priority="20" operator="equal" id="{EFDE04B2-EADB-4FA6-9DCB-0D149912BA81}">
            <xm:f>Values!$A$4</xm:f>
            <x14:dxf>
              <fill>
                <patternFill>
                  <bgColor rgb="FFE74C3C"/>
                </patternFill>
              </fill>
            </x14:dxf>
          </x14:cfRule>
          <xm:sqref>E21:E29</xm:sqref>
        </x14:conditionalFormatting>
        <x14:conditionalFormatting xmlns:xm="http://schemas.microsoft.com/office/excel/2006/main">
          <x14:cfRule type="cellIs" priority="1" operator="equal" id="{19C1211B-4C14-4BF8-9F77-B603E9007523}">
            <xm:f>Values!$A$15</xm:f>
            <x14:dxf>
              <fill>
                <patternFill>
                  <bgColor rgb="FF27AE60"/>
                </patternFill>
              </fill>
            </x14:dxf>
          </x14:cfRule>
          <x14:cfRule type="cellIs" priority="12" operator="equal" id="{124C146C-3C25-4E8F-930D-F88E1FA56978}">
            <xm:f>Values!$A$14</xm:f>
            <x14:dxf>
              <fill>
                <patternFill>
                  <bgColor rgb="FFF1C40F"/>
                </patternFill>
              </fill>
            </x14:dxf>
          </x14:cfRule>
          <x14:cfRule type="cellIs" priority="13" operator="equal" id="{1FB5899C-8EB6-4AAF-8F11-67766F2A6D76}">
            <xm:f>Values!$A$13</xm:f>
            <x14:dxf>
              <fill>
                <patternFill>
                  <bgColor rgb="FFF39C12"/>
                </patternFill>
              </fill>
            </x14:dxf>
          </x14:cfRule>
          <x14:cfRule type="cellIs" priority="14" operator="equal" id="{7D4C6966-E6A1-4D92-B1A5-405A629442D1}">
            <xm:f>Values!$A$12</xm:f>
            <x14:dxf>
              <fill>
                <patternFill>
                  <bgColor rgb="FFE67E22"/>
                </patternFill>
              </fill>
            </x14:dxf>
          </x14:cfRule>
          <x14:cfRule type="cellIs" priority="15" operator="equal" id="{2E2AC49B-8E8D-4928-82B3-AB712AF1B379}">
            <xm:f>Values!$A$11</xm:f>
            <x14:dxf>
              <fill>
                <patternFill>
                  <bgColor rgb="FFE74C3C"/>
                </patternFill>
              </fill>
            </x14:dxf>
          </x14:cfRule>
          <xm:sqref>F21:F29</xm:sqref>
        </x14:conditionalFormatting>
        <x14:conditionalFormatting xmlns:xm="http://schemas.microsoft.com/office/excel/2006/main">
          <x14:cfRule type="cellIs" priority="2" operator="equal" id="{023183AC-5110-4E20-A260-8BCC9C75DD5F}">
            <xm:f>Values!$A$22</xm:f>
            <x14:dxf>
              <fill>
                <patternFill>
                  <bgColor rgb="FF27B060"/>
                </patternFill>
              </fill>
            </x14:dxf>
          </x14:cfRule>
          <x14:cfRule type="cellIs" priority="8" operator="equal" id="{6D5DA5DE-ED1B-4F85-BE7D-071FF5099F29}">
            <xm:f>Values!$A$21</xm:f>
            <x14:dxf>
              <fill>
                <patternFill>
                  <bgColor rgb="FFF1C40F"/>
                </patternFill>
              </fill>
            </x14:dxf>
          </x14:cfRule>
          <x14:cfRule type="cellIs" priority="9" operator="equal" id="{A5FECCAA-C566-49E4-B806-976DD30FDFED}">
            <xm:f>Values!$A$20</xm:f>
            <x14:dxf>
              <fill>
                <patternFill>
                  <bgColor rgb="FFF39C12"/>
                </patternFill>
              </fill>
            </x14:dxf>
          </x14:cfRule>
          <x14:cfRule type="cellIs" priority="10" operator="equal" id="{EB7DC28F-1A78-4008-99C5-BAB26DFBB202}">
            <xm:f>Values!$A$19</xm:f>
            <x14:dxf>
              <fill>
                <patternFill>
                  <bgColor rgb="FFE67E22"/>
                </patternFill>
              </fill>
            </x14:dxf>
          </x14:cfRule>
          <x14:cfRule type="cellIs" priority="11" operator="equal" id="{CB1FB382-1E8B-4B37-ADF4-F374AF755C18}">
            <xm:f>Values!$A$18</xm:f>
            <x14:dxf>
              <fill>
                <patternFill>
                  <bgColor rgb="FFE74C3C"/>
                </patternFill>
              </fill>
            </x14:dxf>
          </x14:cfRule>
          <xm:sqref>G23:G29</xm:sqref>
        </x14:conditionalFormatting>
        <x14:conditionalFormatting xmlns:xm="http://schemas.microsoft.com/office/excel/2006/main">
          <x14:cfRule type="cellIs" priority="3" operator="equal" id="{F4F22A45-9C1F-4B88-8FE3-F18AEDAFD72C}">
            <xm:f>Values!$A$29</xm:f>
            <x14:dxf>
              <fill>
                <patternFill>
                  <bgColor rgb="FF27AE60"/>
                </patternFill>
              </fill>
            </x14:dxf>
          </x14:cfRule>
          <x14:cfRule type="cellIs" priority="5" operator="equal" id="{97D834A4-696A-4C0B-AC2D-BFF7A4911DA9}">
            <xm:f>Values!$A$27</xm:f>
            <x14:dxf>
              <fill>
                <patternFill>
                  <bgColor rgb="FFF39C12"/>
                </patternFill>
              </fill>
            </x14:dxf>
          </x14:cfRule>
          <x14:cfRule type="cellIs" priority="6" operator="equal" id="{9722719A-715C-4357-8AD1-A4785AF54006}">
            <xm:f>Values!$A$26</xm:f>
            <x14:dxf>
              <fill>
                <patternFill>
                  <bgColor rgb="FFE67E22"/>
                </patternFill>
              </fill>
            </x14:dxf>
          </x14:cfRule>
          <x14:cfRule type="cellIs" priority="7" operator="equal" id="{67401200-7D34-46E3-9D6D-6E1A65F9027A}">
            <xm:f>Values!$A$25</xm:f>
            <x14:dxf>
              <fill>
                <patternFill>
                  <bgColor rgb="FFE74C3C"/>
                </patternFill>
              </fill>
            </x14:dxf>
          </x14:cfRule>
          <xm:sqref>H23:H29</xm:sqref>
        </x14:conditionalFormatting>
        <x14:conditionalFormatting xmlns:xm="http://schemas.microsoft.com/office/excel/2006/main">
          <x14:cfRule type="cellIs" priority="4" operator="equal" id="{3630BBB0-4442-4749-969D-31FD7CFB10F0}">
            <xm:f>Values!$A$28</xm:f>
            <x14:dxf>
              <fill>
                <patternFill>
                  <bgColor rgb="FFF1C40F"/>
                </patternFill>
              </fill>
            </x14:dxf>
          </x14:cfRule>
          <xm:sqref>H23:H29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H23:H29</xm:sqref>
        </x14:dataValidation>
        <x14:dataValidation type="list" allowBlank="1" showInputMessage="1" showErrorMessage="1">
          <x14:formula1>
            <xm:f>Values!$A$18:$A$22</xm:f>
          </x14:formula1>
          <xm:sqref>G23:G29</xm:sqref>
        </x14:dataValidation>
        <x14:dataValidation type="list" allowBlank="1" showInputMessage="1" showErrorMessage="1">
          <x14:formula1>
            <xm:f>Values!$A$11:$A$15</xm:f>
          </x14:formula1>
          <xm:sqref>F21:F29</xm:sqref>
        </x14:dataValidation>
        <x14:dataValidation type="list" allowBlank="1" showInputMessage="1" showErrorMessage="1">
          <x14:formula1>
            <xm:f>Values!$A$4:$A$8</xm:f>
          </x14:formula1>
          <xm:sqref>E21:E29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7"/>
  <sheetViews>
    <sheetView zoomScale="80" zoomScaleNormal="80" workbookViewId="0">
      <selection activeCell="C20" sqref="C20"/>
    </sheetView>
  </sheetViews>
  <sheetFormatPr defaultColWidth="8.77734375" defaultRowHeight="14.4"/>
  <cols>
    <col min="1" max="1" width="8.77734375" style="3"/>
    <col min="2" max="2" width="71.21875" style="3" customWidth="1"/>
    <col min="3" max="3" width="19.77734375" style="4" bestFit="1" customWidth="1"/>
    <col min="4" max="4" width="38"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100</v>
      </c>
      <c r="B1" s="43"/>
      <c r="C1" s="43"/>
      <c r="D1" s="43"/>
      <c r="E1" s="43"/>
      <c r="F1" s="43"/>
      <c r="G1" s="43"/>
      <c r="H1" s="43"/>
    </row>
    <row r="3" spans="1:8">
      <c r="C3" s="3"/>
    </row>
    <row r="4" spans="1:8">
      <c r="C4" s="3"/>
    </row>
    <row r="5" spans="1:8">
      <c r="C5" s="27" t="s">
        <v>120</v>
      </c>
      <c r="D5" s="35">
        <f>F35</f>
        <v>0</v>
      </c>
    </row>
    <row r="6" spans="1:8">
      <c r="C6" s="3"/>
    </row>
    <row r="7" spans="1:8">
      <c r="C7" s="33" t="s">
        <v>119</v>
      </c>
      <c r="D7" s="34">
        <f>G35</f>
        <v>1</v>
      </c>
    </row>
    <row r="20" spans="1:13" s="32" customFormat="1" ht="28.8">
      <c r="A20" s="28" t="s">
        <v>3</v>
      </c>
      <c r="B20" s="28" t="s">
        <v>4</v>
      </c>
      <c r="C20" s="28" t="s">
        <v>333</v>
      </c>
      <c r="D20" s="28" t="s">
        <v>5</v>
      </c>
      <c r="E20" s="28" t="s">
        <v>80</v>
      </c>
      <c r="F20" s="28" t="s">
        <v>81</v>
      </c>
      <c r="G20" s="31" t="s">
        <v>118</v>
      </c>
      <c r="H20" s="28" t="s">
        <v>83</v>
      </c>
    </row>
    <row r="21" spans="1:13" ht="43.2">
      <c r="A21" s="22">
        <v>14.1</v>
      </c>
      <c r="B21" s="24" t="s">
        <v>259</v>
      </c>
      <c r="C21" s="5" t="s">
        <v>112</v>
      </c>
      <c r="D21" s="5" t="s">
        <v>161</v>
      </c>
      <c r="E21" s="6" t="s">
        <v>56</v>
      </c>
      <c r="F21" s="6" t="s">
        <v>62</v>
      </c>
      <c r="G21" s="6" t="s">
        <v>67</v>
      </c>
      <c r="H21" s="6" t="s">
        <v>72</v>
      </c>
      <c r="J21" s="17">
        <f t="shared" ref="J21" si="0">IF(E21="No Policy",0,IF(E21="Informal Policy",0.25,IF(E21="Partial Written Policy",0.5,IF(E21="Written Policy",0.75,IF(E21="Approved Written Policy",1,"INVALID")))))</f>
        <v>0</v>
      </c>
      <c r="K21" s="17">
        <f t="shared" ref="K21" si="1">IF(F21="Not Implemented",0,IF(F21="Parts of Policy Implemented",0.25,IF(F21="Implemented on Some Systems",0.5,IF(F21="Implemented on Most Systems",0.75,IF(F21="Implemented on All Systems",1,"INVALID")))))</f>
        <v>0</v>
      </c>
      <c r="L21" s="17">
        <f t="shared" ref="L21" si="2">IF(G21="Not Automated",0,IF(G21="Parts of Policy Automated",0.25,IF(G21="Automated on Some Systems",0.5,IF(G21="Automated on Most Systems",0.75,IF(G21="Automated on All Systems",1,"INVALID")))))</f>
        <v>0</v>
      </c>
      <c r="M21" s="17">
        <f t="shared" ref="M21" si="3">IF(H21="Not Reported",0,IF(H21="Parts of Policy Reported",0.25,IF(H21="Reported on Some Systems",0.5,IF(H21="Reported on Most Systems",0.75,IF(H21="Reported on All Systems",1,"INVALID")))))</f>
        <v>0</v>
      </c>
    </row>
    <row r="22" spans="1:13" ht="43.2">
      <c r="A22" s="7">
        <v>14.2</v>
      </c>
      <c r="B22" s="24" t="s">
        <v>260</v>
      </c>
      <c r="C22" s="5" t="s">
        <v>112</v>
      </c>
      <c r="D22" s="5" t="s">
        <v>161</v>
      </c>
      <c r="E22" s="6" t="s">
        <v>56</v>
      </c>
      <c r="F22" s="6" t="s">
        <v>62</v>
      </c>
      <c r="G22" s="6" t="s">
        <v>67</v>
      </c>
      <c r="H22" s="6" t="s">
        <v>72</v>
      </c>
      <c r="J22" s="17">
        <f t="shared" ref="J22:J26" si="4">IF(E22="No Policy",0,IF(E22="Informal Policy",0.25,IF(E22="Partial Written Policy",0.5,IF(E22="Written Policy",0.75,IF(E22="Approved Written Policy",1,"INVALID")))))</f>
        <v>0</v>
      </c>
      <c r="K22" s="17">
        <f t="shared" ref="K22:K29" si="5">IF(F22="Not Implemented",0,IF(F22="Parts of Policy Implemented",0.25,IF(F22="Implemented on Some Systems",0.5,IF(F22="Implemented on Most Systems",0.75,IF(F22="Implemented on All Systems",1,"INVALID")))))</f>
        <v>0</v>
      </c>
      <c r="L22" s="17">
        <f t="shared" ref="L22:L29" si="6">IF(G22="Not Automated",0,IF(G22="Parts of Policy Automated",0.25,IF(G22="Automated on Some Systems",0.5,IF(G22="Automated on Most Systems",0.75,IF(G22="Automated on All Systems",1,"INVALID")))))</f>
        <v>0</v>
      </c>
      <c r="M22" s="17">
        <f t="shared" ref="M22:M29" si="7">IF(H22="Not Reported",0,IF(H22="Parts of Policy Reported",0.25,IF(H22="Reported on Some Systems",0.5,IF(H22="Reported on Most Systems",0.75,IF(H22="Reported on All Systems",1,"INVALID")))))</f>
        <v>0</v>
      </c>
    </row>
    <row r="23" spans="1:13" ht="43.2">
      <c r="A23" s="7">
        <v>14.3</v>
      </c>
      <c r="B23" s="24" t="s">
        <v>261</v>
      </c>
      <c r="C23" s="5" t="s">
        <v>112</v>
      </c>
      <c r="D23" s="5" t="s">
        <v>161</v>
      </c>
      <c r="E23" s="6" t="s">
        <v>56</v>
      </c>
      <c r="F23" s="6" t="s">
        <v>62</v>
      </c>
      <c r="G23" s="6" t="s">
        <v>67</v>
      </c>
      <c r="H23" s="6" t="s">
        <v>72</v>
      </c>
      <c r="J23" s="17">
        <f t="shared" si="4"/>
        <v>0</v>
      </c>
      <c r="K23" s="17">
        <f t="shared" si="5"/>
        <v>0</v>
      </c>
      <c r="L23" s="17">
        <f t="shared" si="6"/>
        <v>0</v>
      </c>
      <c r="M23" s="17">
        <f t="shared" si="7"/>
        <v>0</v>
      </c>
    </row>
    <row r="24" spans="1:13">
      <c r="A24" s="7">
        <v>14.4</v>
      </c>
      <c r="B24" s="24" t="s">
        <v>262</v>
      </c>
      <c r="C24" s="5" t="s">
        <v>112</v>
      </c>
      <c r="D24" s="5" t="s">
        <v>104</v>
      </c>
      <c r="E24" s="6" t="s">
        <v>56</v>
      </c>
      <c r="F24" s="6" t="s">
        <v>62</v>
      </c>
      <c r="G24" s="6" t="s">
        <v>67</v>
      </c>
      <c r="H24" s="6" t="s">
        <v>72</v>
      </c>
      <c r="J24" s="17">
        <f t="shared" ref="J24:J25" si="8">IF(E24="No Policy",0,IF(E24="Informal Policy",0.25,IF(E24="Partial Written Policy",0.5,IF(E24="Written Policy",0.75,IF(E24="Approved Written Policy",1,"INVALID")))))</f>
        <v>0</v>
      </c>
      <c r="K24" s="17">
        <f t="shared" ref="K24:K25" si="9">IF(F24="Not Implemented",0,IF(F24="Parts of Policy Implemented",0.25,IF(F24="Implemented on Some Systems",0.5,IF(F24="Implemented on Most Systems",0.75,IF(F24="Implemented on All Systems",1,"INVALID")))))</f>
        <v>0</v>
      </c>
      <c r="L24" s="17">
        <f t="shared" ref="L24:L25" si="10">IF(G24="Not Automated",0,IF(G24="Parts of Policy Automated",0.25,IF(G24="Automated on Some Systems",0.5,IF(G24="Automated on Most Systems",0.75,IF(G24="Automated on All Systems",1,"INVALID")))))</f>
        <v>0</v>
      </c>
      <c r="M24" s="17">
        <f t="shared" ref="M24:M25" si="11">IF(H24="Not Reported",0,IF(H24="Parts of Policy Reported",0.25,IF(H24="Reported on Some Systems",0.5,IF(H24="Reported on Most Systems",0.75,IF(H24="Reported on All Systems",1,"INVALID")))))</f>
        <v>0</v>
      </c>
    </row>
    <row r="25" spans="1:13" ht="57.6">
      <c r="A25" s="22">
        <v>14.5</v>
      </c>
      <c r="B25" s="24" t="s">
        <v>263</v>
      </c>
      <c r="C25" s="5" t="s">
        <v>50</v>
      </c>
      <c r="D25" s="5" t="s">
        <v>256</v>
      </c>
      <c r="E25" s="6" t="s">
        <v>56</v>
      </c>
      <c r="F25" s="6" t="s">
        <v>62</v>
      </c>
      <c r="G25" s="6" t="s">
        <v>67</v>
      </c>
      <c r="H25" s="6" t="s">
        <v>72</v>
      </c>
      <c r="J25" s="17">
        <f t="shared" si="8"/>
        <v>0</v>
      </c>
      <c r="K25" s="17">
        <f t="shared" si="9"/>
        <v>0</v>
      </c>
      <c r="L25" s="17">
        <f t="shared" si="10"/>
        <v>0</v>
      </c>
      <c r="M25" s="17">
        <f t="shared" si="11"/>
        <v>0</v>
      </c>
    </row>
    <row r="26" spans="1:13" ht="71.400000000000006" customHeight="1">
      <c r="A26" s="22">
        <v>14.6</v>
      </c>
      <c r="B26" s="24" t="s">
        <v>264</v>
      </c>
      <c r="C26" s="5" t="s">
        <v>112</v>
      </c>
      <c r="D26" s="5" t="s">
        <v>104</v>
      </c>
      <c r="E26" s="6" t="s">
        <v>56</v>
      </c>
      <c r="F26" s="6" t="s">
        <v>62</v>
      </c>
      <c r="G26" s="6" t="s">
        <v>67</v>
      </c>
      <c r="H26" s="6" t="s">
        <v>72</v>
      </c>
      <c r="J26" s="17">
        <f t="shared" si="4"/>
        <v>0</v>
      </c>
      <c r="K26" s="17">
        <f t="shared" si="5"/>
        <v>0</v>
      </c>
      <c r="L26" s="17">
        <f t="shared" si="6"/>
        <v>0</v>
      </c>
      <c r="M26" s="17">
        <f t="shared" si="7"/>
        <v>0</v>
      </c>
    </row>
    <row r="27" spans="1:13" ht="28.8">
      <c r="A27" s="22">
        <v>14.7</v>
      </c>
      <c r="B27" s="24" t="s">
        <v>265</v>
      </c>
      <c r="C27" s="5" t="s">
        <v>112</v>
      </c>
      <c r="D27" s="5" t="s">
        <v>268</v>
      </c>
      <c r="E27" s="6" t="s">
        <v>56</v>
      </c>
      <c r="F27" s="6" t="s">
        <v>62</v>
      </c>
      <c r="G27" s="6" t="s">
        <v>67</v>
      </c>
      <c r="H27" s="6" t="s">
        <v>72</v>
      </c>
      <c r="J27" s="17">
        <f t="shared" ref="J27:J29" si="12">IF(E27="No Policy",0,IF(E27="Informal Policy",0.25,IF(E27="Partial Written Policy",0.5,IF(E27="Written Policy",0.75,IF(E27="Approved Written Policy",1,"INVALID")))))</f>
        <v>0</v>
      </c>
      <c r="K27" s="17">
        <f t="shared" si="5"/>
        <v>0</v>
      </c>
      <c r="L27" s="17">
        <f t="shared" si="6"/>
        <v>0</v>
      </c>
      <c r="M27" s="17">
        <f t="shared" si="7"/>
        <v>0</v>
      </c>
    </row>
    <row r="28" spans="1:13" ht="43.2">
      <c r="A28" s="41">
        <v>14.8</v>
      </c>
      <c r="B28" s="24" t="s">
        <v>266</v>
      </c>
      <c r="C28" s="5" t="s">
        <v>112</v>
      </c>
      <c r="D28" s="5" t="s">
        <v>268</v>
      </c>
      <c r="E28" s="6" t="s">
        <v>56</v>
      </c>
      <c r="F28" s="6" t="s">
        <v>62</v>
      </c>
      <c r="G28" s="6" t="s">
        <v>67</v>
      </c>
      <c r="H28" s="6" t="s">
        <v>72</v>
      </c>
      <c r="J28" s="17">
        <f t="shared" si="12"/>
        <v>0</v>
      </c>
      <c r="K28" s="17">
        <f t="shared" si="5"/>
        <v>0</v>
      </c>
      <c r="L28" s="17">
        <f t="shared" si="6"/>
        <v>0</v>
      </c>
      <c r="M28" s="17">
        <f t="shared" si="7"/>
        <v>0</v>
      </c>
    </row>
    <row r="29" spans="1:13" ht="43.2">
      <c r="A29" s="41">
        <v>14.9</v>
      </c>
      <c r="B29" s="24" t="s">
        <v>267</v>
      </c>
      <c r="C29" s="5" t="s">
        <v>50</v>
      </c>
      <c r="D29" s="5" t="s">
        <v>23</v>
      </c>
      <c r="E29" s="6" t="s">
        <v>56</v>
      </c>
      <c r="F29" s="6" t="s">
        <v>62</v>
      </c>
      <c r="G29" s="6" t="s">
        <v>67</v>
      </c>
      <c r="H29" s="6" t="s">
        <v>72</v>
      </c>
      <c r="J29" s="17">
        <f t="shared" si="12"/>
        <v>0</v>
      </c>
      <c r="K29" s="17">
        <f t="shared" si="5"/>
        <v>0</v>
      </c>
      <c r="L29" s="17">
        <f t="shared" si="6"/>
        <v>0</v>
      </c>
      <c r="M29" s="17">
        <f t="shared" si="7"/>
        <v>0</v>
      </c>
    </row>
    <row r="31" spans="1:13" hidden="1">
      <c r="D31" s="2" t="s">
        <v>26</v>
      </c>
      <c r="F31" s="18">
        <f>AVERAGE(J21:J29)</f>
        <v>0</v>
      </c>
      <c r="G31" s="18">
        <f>1-F31</f>
        <v>1</v>
      </c>
    </row>
    <row r="32" spans="1:13" hidden="1">
      <c r="D32" s="5" t="s">
        <v>6</v>
      </c>
      <c r="E32" s="5"/>
      <c r="F32" s="18">
        <f>AVERAGE(K21:K29)</f>
        <v>0</v>
      </c>
      <c r="G32" s="18">
        <f>1-F32</f>
        <v>1</v>
      </c>
    </row>
    <row r="33" spans="1:15" hidden="1">
      <c r="D33" s="5" t="s">
        <v>7</v>
      </c>
      <c r="E33" s="5"/>
      <c r="F33" s="18">
        <f>AVERAGE(L21:L29)</f>
        <v>0</v>
      </c>
      <c r="G33" s="18">
        <f>1-F33</f>
        <v>1</v>
      </c>
    </row>
    <row r="34" spans="1:15" hidden="1">
      <c r="D34" s="5" t="s">
        <v>8</v>
      </c>
      <c r="E34" s="5"/>
      <c r="F34" s="18">
        <f>AVERAGE(M21:M29)</f>
        <v>0</v>
      </c>
      <c r="G34" s="18">
        <f>1-F34</f>
        <v>1</v>
      </c>
    </row>
    <row r="35" spans="1:15" hidden="1">
      <c r="D35" s="5" t="s">
        <v>9</v>
      </c>
      <c r="E35" s="5"/>
      <c r="F35" s="18">
        <f>AVERAGE(F31:F34)</f>
        <v>0</v>
      </c>
      <c r="G35" s="18">
        <f>1-F35</f>
        <v>1</v>
      </c>
    </row>
    <row r="37" spans="1:15" ht="30" customHeight="1">
      <c r="A37" s="47" t="s">
        <v>54</v>
      </c>
      <c r="B37" s="47"/>
      <c r="C37" s="47"/>
      <c r="D37" s="47"/>
      <c r="E37" s="47"/>
      <c r="F37" s="47"/>
      <c r="G37" s="47"/>
      <c r="H37" s="47"/>
      <c r="I37" s="47"/>
      <c r="J37" s="47"/>
      <c r="K37" s="47"/>
      <c r="L37" s="47"/>
      <c r="M37" s="47"/>
      <c r="N37" s="47"/>
      <c r="O37" s="47"/>
    </row>
  </sheetData>
  <mergeCells count="2">
    <mergeCell ref="A1:H1"/>
    <mergeCell ref="A37:O37"/>
  </mergeCells>
  <hyperlinks>
    <hyperlink ref="A37"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F4A02DFE-6FEA-4543-ADEC-4A157837BC53}">
            <xm:f>Values!$A$8</xm:f>
            <x14:dxf>
              <fill>
                <patternFill>
                  <bgColor rgb="FF27AE60"/>
                </patternFill>
              </fill>
            </x14:dxf>
          </x14:cfRule>
          <x14:cfRule type="cellIs" priority="47" operator="equal" id="{CA341EEB-37E2-4897-862E-4228A86C4D26}">
            <xm:f>Values!$A$7</xm:f>
            <x14:dxf>
              <fill>
                <patternFill>
                  <bgColor rgb="FFF1C40F"/>
                </patternFill>
              </fill>
            </x14:dxf>
          </x14:cfRule>
          <x14:cfRule type="cellIs" priority="48" operator="equal" id="{A904F3BC-A3EE-4F03-841E-37DEEFFD205F}">
            <xm:f>Values!$A$6</xm:f>
            <x14:dxf>
              <fill>
                <patternFill>
                  <bgColor rgb="FFF39C12"/>
                </patternFill>
              </fill>
            </x14:dxf>
          </x14:cfRule>
          <x14:cfRule type="cellIs" priority="49" operator="equal" id="{5608C4BE-2ECD-4C3D-9F87-22CE44C92028}">
            <xm:f>Values!$A$5</xm:f>
            <x14:dxf>
              <fill>
                <patternFill>
                  <bgColor rgb="FFE67E22"/>
                </patternFill>
              </fill>
            </x14:dxf>
          </x14:cfRule>
          <x14:cfRule type="cellIs" priority="50" operator="equal" id="{E579025D-BA34-452B-B2E3-2522DE2562C2}">
            <xm:f>Values!$A$4</xm:f>
            <x14:dxf>
              <fill>
                <patternFill>
                  <bgColor rgb="FFE74C3C"/>
                </patternFill>
              </fill>
            </x14:dxf>
          </x14:cfRule>
          <xm:sqref>E21:E23 E26:E29</xm:sqref>
        </x14:conditionalFormatting>
        <x14:conditionalFormatting xmlns:xm="http://schemas.microsoft.com/office/excel/2006/main">
          <x14:cfRule type="cellIs" priority="31" operator="equal" id="{2B9648A8-DBF4-4F56-B57C-10B727F54F3E}">
            <xm:f>Values!$A$15</xm:f>
            <x14:dxf>
              <fill>
                <patternFill>
                  <bgColor rgb="FF27AE60"/>
                </patternFill>
              </fill>
            </x14:dxf>
          </x14:cfRule>
          <x14:cfRule type="cellIs" priority="42" operator="equal" id="{0E6214A5-0EBF-4E58-A04D-ACA98BE75156}">
            <xm:f>Values!$A$14</xm:f>
            <x14:dxf>
              <fill>
                <patternFill>
                  <bgColor rgb="FFF1C40F"/>
                </patternFill>
              </fill>
            </x14:dxf>
          </x14:cfRule>
          <x14:cfRule type="cellIs" priority="43" operator="equal" id="{DC205E3E-563F-4B85-BCF3-89CEECB96B22}">
            <xm:f>Values!$A$13</xm:f>
            <x14:dxf>
              <fill>
                <patternFill>
                  <bgColor rgb="FFF39C12"/>
                </patternFill>
              </fill>
            </x14:dxf>
          </x14:cfRule>
          <x14:cfRule type="cellIs" priority="44" operator="equal" id="{A0F7E260-D09D-4A8F-AE56-AA5D347217C2}">
            <xm:f>Values!$A$12</xm:f>
            <x14:dxf>
              <fill>
                <patternFill>
                  <bgColor rgb="FFE67E22"/>
                </patternFill>
              </fill>
            </x14:dxf>
          </x14:cfRule>
          <x14:cfRule type="cellIs" priority="45" operator="equal" id="{7DF01AF2-4C03-4575-9902-73757D08B0D5}">
            <xm:f>Values!$A$11</xm:f>
            <x14:dxf>
              <fill>
                <patternFill>
                  <bgColor rgb="FFE74C3C"/>
                </patternFill>
              </fill>
            </x14:dxf>
          </x14:cfRule>
          <xm:sqref>F21:F23 F26:F29</xm:sqref>
        </x14:conditionalFormatting>
        <x14:conditionalFormatting xmlns:xm="http://schemas.microsoft.com/office/excel/2006/main">
          <x14:cfRule type="cellIs" priority="32" operator="equal" id="{80BED80E-C5CC-467D-91E2-0600CCFC8CBB}">
            <xm:f>Values!$A$22</xm:f>
            <x14:dxf>
              <fill>
                <patternFill>
                  <bgColor rgb="FF27B060"/>
                </patternFill>
              </fill>
            </x14:dxf>
          </x14:cfRule>
          <x14:cfRule type="cellIs" priority="38" operator="equal" id="{91DED9C4-F20B-4804-ABA4-C8D694387853}">
            <xm:f>Values!$A$21</xm:f>
            <x14:dxf>
              <fill>
                <patternFill>
                  <bgColor rgb="FFF1C40F"/>
                </patternFill>
              </fill>
            </x14:dxf>
          </x14:cfRule>
          <x14:cfRule type="cellIs" priority="39" operator="equal" id="{510D8894-6610-4C1E-96E0-70D50ED86D37}">
            <xm:f>Values!$A$20</xm:f>
            <x14:dxf>
              <fill>
                <patternFill>
                  <bgColor rgb="FFF39C12"/>
                </patternFill>
              </fill>
            </x14:dxf>
          </x14:cfRule>
          <x14:cfRule type="cellIs" priority="40" operator="equal" id="{03E13158-2BBC-4F24-BB77-8E4D739C108F}">
            <xm:f>Values!$A$19</xm:f>
            <x14:dxf>
              <fill>
                <patternFill>
                  <bgColor rgb="FFE67E22"/>
                </patternFill>
              </fill>
            </x14:dxf>
          </x14:cfRule>
          <x14:cfRule type="cellIs" priority="41" operator="equal" id="{82EBC2C1-7943-48F9-AE90-A1EBCC49BC72}">
            <xm:f>Values!$A$18</xm:f>
            <x14:dxf>
              <fill>
                <patternFill>
                  <bgColor rgb="FFE74C3C"/>
                </patternFill>
              </fill>
            </x14:dxf>
          </x14:cfRule>
          <xm:sqref>G22:G23 G26:G29</xm:sqref>
        </x14:conditionalFormatting>
        <x14:conditionalFormatting xmlns:xm="http://schemas.microsoft.com/office/excel/2006/main">
          <x14:cfRule type="cellIs" priority="33" operator="equal" id="{DD8DCE12-8750-407A-863C-89863FE6F5E4}">
            <xm:f>Values!$A$29</xm:f>
            <x14:dxf>
              <fill>
                <patternFill>
                  <bgColor rgb="FF27AE60"/>
                </patternFill>
              </fill>
            </x14:dxf>
          </x14:cfRule>
          <x14:cfRule type="cellIs" priority="35" operator="equal" id="{3420AE24-36C4-46E7-9FB5-526DFA74BAC1}">
            <xm:f>Values!$A$27</xm:f>
            <x14:dxf>
              <fill>
                <patternFill>
                  <bgColor rgb="FFF39C12"/>
                </patternFill>
              </fill>
            </x14:dxf>
          </x14:cfRule>
          <x14:cfRule type="cellIs" priority="36" operator="equal" id="{ED2E7537-5E9A-4897-BD9C-0B673A94BF7D}">
            <xm:f>Values!$A$26</xm:f>
            <x14:dxf>
              <fill>
                <patternFill>
                  <bgColor rgb="FFE67E22"/>
                </patternFill>
              </fill>
            </x14:dxf>
          </x14:cfRule>
          <x14:cfRule type="cellIs" priority="37" operator="equal" id="{0DDEF044-928C-416E-8929-94663E26BF13}">
            <xm:f>Values!$A$25</xm:f>
            <x14:dxf>
              <fill>
                <patternFill>
                  <bgColor rgb="FFE74C3C"/>
                </patternFill>
              </fill>
            </x14:dxf>
          </x14:cfRule>
          <xm:sqref>H22:H23 H26:H29</xm:sqref>
        </x14:conditionalFormatting>
        <x14:conditionalFormatting xmlns:xm="http://schemas.microsoft.com/office/excel/2006/main">
          <x14:cfRule type="cellIs" priority="34" operator="equal" id="{E7273A38-044B-4659-A91C-6B4E6F9CB8EB}">
            <xm:f>Values!$A$28</xm:f>
            <x14:dxf>
              <fill>
                <patternFill>
                  <bgColor rgb="FFF1C40F"/>
                </patternFill>
              </fill>
            </x14:dxf>
          </x14:cfRule>
          <xm:sqref>H22:H23 H26:H29</xm:sqref>
        </x14:conditionalFormatting>
        <x14:conditionalFormatting xmlns:xm="http://schemas.microsoft.com/office/excel/2006/main">
          <x14:cfRule type="cellIs" priority="26" operator="equal" id="{80B3A568-88DF-4C6D-9192-83D791B02603}">
            <xm:f>Values!$A$8</xm:f>
            <x14:dxf>
              <fill>
                <patternFill>
                  <bgColor rgb="FF27AE60"/>
                </patternFill>
              </fill>
            </x14:dxf>
          </x14:cfRule>
          <x14:cfRule type="cellIs" priority="27" operator="equal" id="{BEE96F7C-EA79-4F82-9173-A714A4EEB209}">
            <xm:f>Values!$A$7</xm:f>
            <x14:dxf>
              <fill>
                <patternFill>
                  <bgColor rgb="FFF1C40F"/>
                </patternFill>
              </fill>
            </x14:dxf>
          </x14:cfRule>
          <x14:cfRule type="cellIs" priority="28" operator="equal" id="{F6E3E812-D071-4CEE-84AB-E599A4F0AF7E}">
            <xm:f>Values!$A$6</xm:f>
            <x14:dxf>
              <fill>
                <patternFill>
                  <bgColor rgb="FFF39C12"/>
                </patternFill>
              </fill>
            </x14:dxf>
          </x14:cfRule>
          <x14:cfRule type="cellIs" priority="29" operator="equal" id="{6E2608EA-1829-462C-A294-A8B6E86DDF91}">
            <xm:f>Values!$A$5</xm:f>
            <x14:dxf>
              <fill>
                <patternFill>
                  <bgColor rgb="FFE67E22"/>
                </patternFill>
              </fill>
            </x14:dxf>
          </x14:cfRule>
          <x14:cfRule type="cellIs" priority="30" operator="equal" id="{1E7C63E3-E1F5-4A0C-BC18-9E5DB77DE454}">
            <xm:f>Values!$A$4</xm:f>
            <x14:dxf>
              <fill>
                <patternFill>
                  <bgColor rgb="FFE74C3C"/>
                </patternFill>
              </fill>
            </x14:dxf>
          </x14:cfRule>
          <xm:sqref>E24:E25</xm:sqref>
        </x14:conditionalFormatting>
        <x14:conditionalFormatting xmlns:xm="http://schemas.microsoft.com/office/excel/2006/main">
          <x14:cfRule type="cellIs" priority="11" operator="equal" id="{9A69EC98-9FAE-4595-9007-E3C4EABA2766}">
            <xm:f>Values!$A$15</xm:f>
            <x14:dxf>
              <fill>
                <patternFill>
                  <bgColor rgb="FF27AE60"/>
                </patternFill>
              </fill>
            </x14:dxf>
          </x14:cfRule>
          <x14:cfRule type="cellIs" priority="22" operator="equal" id="{FB6DF312-EF76-4414-8C88-CBB36EF9C797}">
            <xm:f>Values!$A$14</xm:f>
            <x14:dxf>
              <fill>
                <patternFill>
                  <bgColor rgb="FFF1C40F"/>
                </patternFill>
              </fill>
            </x14:dxf>
          </x14:cfRule>
          <x14:cfRule type="cellIs" priority="23" operator="equal" id="{DF12952D-09C0-4218-AB1E-A2708F4DF63F}">
            <xm:f>Values!$A$13</xm:f>
            <x14:dxf>
              <fill>
                <patternFill>
                  <bgColor rgb="FFF39C12"/>
                </patternFill>
              </fill>
            </x14:dxf>
          </x14:cfRule>
          <x14:cfRule type="cellIs" priority="24" operator="equal" id="{7374D4F3-EED1-4F78-B56A-270FCC4D3095}">
            <xm:f>Values!$A$12</xm:f>
            <x14:dxf>
              <fill>
                <patternFill>
                  <bgColor rgb="FFE67E22"/>
                </patternFill>
              </fill>
            </x14:dxf>
          </x14:cfRule>
          <x14:cfRule type="cellIs" priority="25" operator="equal" id="{5939C14C-C2F2-4128-BEF2-02CEB05B9F07}">
            <xm:f>Values!$A$11</xm:f>
            <x14:dxf>
              <fill>
                <patternFill>
                  <bgColor rgb="FFE74C3C"/>
                </patternFill>
              </fill>
            </x14:dxf>
          </x14:cfRule>
          <xm:sqref>F24:F25</xm:sqref>
        </x14:conditionalFormatting>
        <x14:conditionalFormatting xmlns:xm="http://schemas.microsoft.com/office/excel/2006/main">
          <x14:cfRule type="cellIs" priority="12" operator="equal" id="{5F4D46BD-E689-4AF1-A314-8FBB3C7521D2}">
            <xm:f>Values!$A$22</xm:f>
            <x14:dxf>
              <fill>
                <patternFill>
                  <bgColor rgb="FF27B060"/>
                </patternFill>
              </fill>
            </x14:dxf>
          </x14:cfRule>
          <x14:cfRule type="cellIs" priority="18" operator="equal" id="{569D5622-03E5-4C8C-AF65-BDF5987D6DE0}">
            <xm:f>Values!$A$21</xm:f>
            <x14:dxf>
              <fill>
                <patternFill>
                  <bgColor rgb="FFF1C40F"/>
                </patternFill>
              </fill>
            </x14:dxf>
          </x14:cfRule>
          <x14:cfRule type="cellIs" priority="19" operator="equal" id="{935C4C6B-484E-4F06-ABEE-F2997ABBFAEF}">
            <xm:f>Values!$A$20</xm:f>
            <x14:dxf>
              <fill>
                <patternFill>
                  <bgColor rgb="FFF39C12"/>
                </patternFill>
              </fill>
            </x14:dxf>
          </x14:cfRule>
          <x14:cfRule type="cellIs" priority="20" operator="equal" id="{F62B6309-1AD9-4EEF-BFD1-ADFD7579C4EC}">
            <xm:f>Values!$A$19</xm:f>
            <x14:dxf>
              <fill>
                <patternFill>
                  <bgColor rgb="FFE67E22"/>
                </patternFill>
              </fill>
            </x14:dxf>
          </x14:cfRule>
          <x14:cfRule type="cellIs" priority="21" operator="equal" id="{E6213DCD-C73D-4448-AEF7-04F78DC46DB2}">
            <xm:f>Values!$A$18</xm:f>
            <x14:dxf>
              <fill>
                <patternFill>
                  <bgColor rgb="FFE74C3C"/>
                </patternFill>
              </fill>
            </x14:dxf>
          </x14:cfRule>
          <xm:sqref>G24:G25</xm:sqref>
        </x14:conditionalFormatting>
        <x14:conditionalFormatting xmlns:xm="http://schemas.microsoft.com/office/excel/2006/main">
          <x14:cfRule type="cellIs" priority="13" operator="equal" id="{CB5D2B29-F11A-482C-B3DB-A4215D1A277F}">
            <xm:f>Values!$A$29</xm:f>
            <x14:dxf>
              <fill>
                <patternFill>
                  <bgColor rgb="FF27AE60"/>
                </patternFill>
              </fill>
            </x14:dxf>
          </x14:cfRule>
          <x14:cfRule type="cellIs" priority="15" operator="equal" id="{BB696C55-47AA-453E-93A1-56F039EB127D}">
            <xm:f>Values!$A$27</xm:f>
            <x14:dxf>
              <fill>
                <patternFill>
                  <bgColor rgb="FFF39C12"/>
                </patternFill>
              </fill>
            </x14:dxf>
          </x14:cfRule>
          <x14:cfRule type="cellIs" priority="16" operator="equal" id="{F4B2001E-7B15-48C4-8118-3C3A5A775120}">
            <xm:f>Values!$A$26</xm:f>
            <x14:dxf>
              <fill>
                <patternFill>
                  <bgColor rgb="FFE67E22"/>
                </patternFill>
              </fill>
            </x14:dxf>
          </x14:cfRule>
          <x14:cfRule type="cellIs" priority="17" operator="equal" id="{AD5A236C-892D-44BA-83D2-B931F44C4DE6}">
            <xm:f>Values!$A$25</xm:f>
            <x14:dxf>
              <fill>
                <patternFill>
                  <bgColor rgb="FFE74C3C"/>
                </patternFill>
              </fill>
            </x14:dxf>
          </x14:cfRule>
          <xm:sqref>H24:H25</xm:sqref>
        </x14:conditionalFormatting>
        <x14:conditionalFormatting xmlns:xm="http://schemas.microsoft.com/office/excel/2006/main">
          <x14:cfRule type="cellIs" priority="14" operator="equal" id="{D3A87D52-DF5B-4F55-A65E-552DBF5D9083}">
            <xm:f>Values!$A$28</xm:f>
            <x14:dxf>
              <fill>
                <patternFill>
                  <bgColor rgb="FFF1C40F"/>
                </patternFill>
              </fill>
            </x14:dxf>
          </x14:cfRule>
          <xm:sqref>H24:H25</xm:sqref>
        </x14:conditionalFormatting>
        <x14:conditionalFormatting xmlns:xm="http://schemas.microsoft.com/office/excel/2006/main">
          <x14:cfRule type="cellIs" priority="1" operator="equal" id="{316B3ABE-D0CE-4FF1-BC5A-46742106C347}">
            <xm:f>Values!$A$22</xm:f>
            <x14:dxf>
              <fill>
                <patternFill>
                  <bgColor rgb="FF27B060"/>
                </patternFill>
              </fill>
            </x14:dxf>
          </x14:cfRule>
          <x14:cfRule type="cellIs" priority="7" operator="equal" id="{3FDDCAF6-6904-421E-8AB1-ABE27D4032C5}">
            <xm:f>Values!$A$21</xm:f>
            <x14:dxf>
              <fill>
                <patternFill>
                  <bgColor rgb="FFF1C40F"/>
                </patternFill>
              </fill>
            </x14:dxf>
          </x14:cfRule>
          <x14:cfRule type="cellIs" priority="8" operator="equal" id="{C8E856AD-AEDF-4F66-800B-D554E6235995}">
            <xm:f>Values!$A$20</xm:f>
            <x14:dxf>
              <fill>
                <patternFill>
                  <bgColor rgb="FFF39C12"/>
                </patternFill>
              </fill>
            </x14:dxf>
          </x14:cfRule>
          <x14:cfRule type="cellIs" priority="9" operator="equal" id="{96D8A570-F13C-4604-8BB3-1DDB071C2F35}">
            <xm:f>Values!$A$19</xm:f>
            <x14:dxf>
              <fill>
                <patternFill>
                  <bgColor rgb="FFE67E22"/>
                </patternFill>
              </fill>
            </x14:dxf>
          </x14:cfRule>
          <x14:cfRule type="cellIs" priority="10" operator="equal" id="{E9951A84-C49A-4572-A657-411711EC97BB}">
            <xm:f>Values!$A$18</xm:f>
            <x14:dxf>
              <fill>
                <patternFill>
                  <bgColor rgb="FFE74C3C"/>
                </patternFill>
              </fill>
            </x14:dxf>
          </x14:cfRule>
          <xm:sqref>G21</xm:sqref>
        </x14:conditionalFormatting>
        <x14:conditionalFormatting xmlns:xm="http://schemas.microsoft.com/office/excel/2006/main">
          <x14:cfRule type="cellIs" priority="2" operator="equal" id="{A9FD1A16-F293-439B-B8CD-BF6980EF6180}">
            <xm:f>Values!$A$29</xm:f>
            <x14:dxf>
              <fill>
                <patternFill>
                  <bgColor rgb="FF27AE60"/>
                </patternFill>
              </fill>
            </x14:dxf>
          </x14:cfRule>
          <x14:cfRule type="cellIs" priority="4" operator="equal" id="{D0AB63D5-2407-4022-B4DC-79E0CEF6F5FB}">
            <xm:f>Values!$A$27</xm:f>
            <x14:dxf>
              <fill>
                <patternFill>
                  <bgColor rgb="FFF39C12"/>
                </patternFill>
              </fill>
            </x14:dxf>
          </x14:cfRule>
          <x14:cfRule type="cellIs" priority="5" operator="equal" id="{597697B8-8376-4108-8EBD-DF6A48B22A79}">
            <xm:f>Values!$A$26</xm:f>
            <x14:dxf>
              <fill>
                <patternFill>
                  <bgColor rgb="FFE67E22"/>
                </patternFill>
              </fill>
            </x14:dxf>
          </x14:cfRule>
          <x14:cfRule type="cellIs" priority="6" operator="equal" id="{CDDD0FC5-9C75-417D-ACC0-1B772D2F5550}">
            <xm:f>Values!$A$25</xm:f>
            <x14:dxf>
              <fill>
                <patternFill>
                  <bgColor rgb="FFE74C3C"/>
                </patternFill>
              </fill>
            </x14:dxf>
          </x14:cfRule>
          <xm:sqref>H21</xm:sqref>
        </x14:conditionalFormatting>
        <x14:conditionalFormatting xmlns:xm="http://schemas.microsoft.com/office/excel/2006/main">
          <x14:cfRule type="cellIs" priority="3" operator="equal" id="{461E5F23-80B0-4114-891B-F42A0E020777}">
            <xm:f>Values!$A$28</xm:f>
            <x14:dxf>
              <fill>
                <patternFill>
                  <bgColor rgb="FFF1C40F"/>
                </patternFill>
              </fill>
            </x14:dxf>
          </x14:cfRule>
          <xm:sqref>H21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H21:H29</xm:sqref>
        </x14:dataValidation>
        <x14:dataValidation type="list" allowBlank="1" showInputMessage="1" showErrorMessage="1">
          <x14:formula1>
            <xm:f>Values!$A$18:$A$22</xm:f>
          </x14:formula1>
          <xm:sqref>G21:G29</xm:sqref>
        </x14:dataValidation>
        <x14:dataValidation type="list" allowBlank="1" showInputMessage="1" showErrorMessage="1">
          <x14:formula1>
            <xm:f>Values!$A$11:$A$15</xm:f>
          </x14:formula1>
          <xm:sqref>F21:F29</xm:sqref>
        </x14:dataValidation>
        <x14:dataValidation type="list" allowBlank="1" showInputMessage="1" showErrorMessage="1">
          <x14:formula1>
            <xm:f>Values!$A$4:$A$8</xm:f>
          </x14:formula1>
          <xm:sqref>E21:E29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zoomScale="80" zoomScaleNormal="80" workbookViewId="0">
      <selection activeCell="A11" sqref="A11"/>
    </sheetView>
  </sheetViews>
  <sheetFormatPr defaultColWidth="8.77734375" defaultRowHeight="14.4"/>
  <cols>
    <col min="1" max="1" width="8.77734375" style="3"/>
    <col min="2" max="2" width="71.21875" style="3" customWidth="1"/>
    <col min="3" max="3" width="19.77734375" style="4" bestFit="1" customWidth="1"/>
    <col min="4" max="4" width="38"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101</v>
      </c>
      <c r="B1" s="43"/>
      <c r="C1" s="43"/>
      <c r="D1" s="43"/>
      <c r="E1" s="43"/>
      <c r="F1" s="43"/>
      <c r="G1" s="43"/>
      <c r="H1" s="43"/>
    </row>
    <row r="3" spans="1:8">
      <c r="C3" s="3"/>
    </row>
    <row r="4" spans="1:8">
      <c r="C4" s="3"/>
    </row>
    <row r="5" spans="1:8">
      <c r="C5" s="27" t="s">
        <v>120</v>
      </c>
      <c r="D5" s="35">
        <f>F36</f>
        <v>0</v>
      </c>
    </row>
    <row r="6" spans="1:8">
      <c r="C6" s="3"/>
    </row>
    <row r="7" spans="1:8">
      <c r="C7" s="33" t="s">
        <v>119</v>
      </c>
      <c r="D7" s="34">
        <f>G36</f>
        <v>1</v>
      </c>
    </row>
    <row r="20" spans="1:13" s="32" customFormat="1" ht="28.8">
      <c r="A20" s="28" t="s">
        <v>3</v>
      </c>
      <c r="B20" s="28" t="s">
        <v>4</v>
      </c>
      <c r="C20" s="28" t="s">
        <v>333</v>
      </c>
      <c r="D20" s="28" t="s">
        <v>5</v>
      </c>
      <c r="E20" s="28" t="s">
        <v>80</v>
      </c>
      <c r="F20" s="28" t="s">
        <v>81</v>
      </c>
      <c r="G20" s="31" t="s">
        <v>118</v>
      </c>
      <c r="H20" s="28" t="s">
        <v>83</v>
      </c>
    </row>
    <row r="21" spans="1:13" ht="28.8">
      <c r="A21" s="7">
        <v>15.1</v>
      </c>
      <c r="B21" s="25" t="s">
        <v>269</v>
      </c>
      <c r="C21" s="5" t="s">
        <v>49</v>
      </c>
      <c r="D21" s="4" t="s">
        <v>52</v>
      </c>
      <c r="E21" s="6" t="s">
        <v>56</v>
      </c>
      <c r="F21" s="6" t="s">
        <v>62</v>
      </c>
      <c r="G21" s="30" t="s">
        <v>117</v>
      </c>
      <c r="H21" s="30" t="s">
        <v>117</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c r="M21" s="17"/>
    </row>
    <row r="22" spans="1:13" ht="28.8">
      <c r="A22" s="7">
        <v>15.2</v>
      </c>
      <c r="B22" s="25" t="s">
        <v>270</v>
      </c>
      <c r="C22" s="5" t="s">
        <v>49</v>
      </c>
      <c r="D22" s="5" t="s">
        <v>51</v>
      </c>
      <c r="E22" s="6" t="s">
        <v>56</v>
      </c>
      <c r="F22" s="6" t="s">
        <v>62</v>
      </c>
      <c r="G22" s="6" t="s">
        <v>67</v>
      </c>
      <c r="H22" s="6" t="s">
        <v>72</v>
      </c>
      <c r="J22" s="17">
        <f t="shared" ref="J22:J30" si="0">IF(E22="No Policy",0,IF(E22="Informal Policy",0.25,IF(E22="Partial Written Policy",0.5,IF(E22="Written Policy",0.75,IF(E22="Approved Written Policy",1,"INVALID")))))</f>
        <v>0</v>
      </c>
      <c r="K22" s="17">
        <f t="shared" ref="K22:K30" si="1">IF(F22="Not Implemented",0,IF(F22="Parts of Policy Implemented",0.25,IF(F22="Implemented on Some Systems",0.5,IF(F22="Implemented on Most Systems",0.75,IF(F22="Implemented on All Systems",1,"INVALID")))))</f>
        <v>0</v>
      </c>
      <c r="L22" s="17">
        <f t="shared" ref="L22:L29" si="2">IF(G22="Not Automated",0,IF(G22="Parts of Policy Automated",0.25,IF(G22="Automated on Some Systems",0.5,IF(G22="Automated on Most Systems",0.75,IF(G22="Automated on All Systems",1,"INVALID")))))</f>
        <v>0</v>
      </c>
      <c r="M22" s="17">
        <f t="shared" ref="M22:M29" si="3">IF(H22="Not Reported",0,IF(H22="Parts of Policy Reported",0.25,IF(H22="Reported on Some Systems",0.5,IF(H22="Reported on Most Systems",0.75,IF(H22="Reported on All Systems",1,"INVALID")))))</f>
        <v>0</v>
      </c>
    </row>
    <row r="23" spans="1:13" ht="28.8">
      <c r="A23" s="7">
        <v>15.3</v>
      </c>
      <c r="B23" s="25" t="s">
        <v>271</v>
      </c>
      <c r="C23" s="5" t="s">
        <v>50</v>
      </c>
      <c r="D23" s="5" t="s">
        <v>20</v>
      </c>
      <c r="E23" s="6" t="s">
        <v>56</v>
      </c>
      <c r="F23" s="6" t="s">
        <v>62</v>
      </c>
      <c r="G23" s="6" t="s">
        <v>67</v>
      </c>
      <c r="H23" s="6" t="s">
        <v>72</v>
      </c>
      <c r="J23" s="17">
        <f t="shared" si="0"/>
        <v>0</v>
      </c>
      <c r="K23" s="17">
        <f t="shared" si="1"/>
        <v>0</v>
      </c>
      <c r="L23" s="17">
        <f t="shared" si="2"/>
        <v>0</v>
      </c>
      <c r="M23" s="17">
        <f t="shared" si="3"/>
        <v>0</v>
      </c>
    </row>
    <row r="24" spans="1:13" ht="28.8">
      <c r="A24" s="7">
        <v>15.4</v>
      </c>
      <c r="B24" s="25" t="s">
        <v>272</v>
      </c>
      <c r="C24" s="5" t="s">
        <v>112</v>
      </c>
      <c r="D24" s="4" t="s">
        <v>104</v>
      </c>
      <c r="E24" s="6" t="s">
        <v>56</v>
      </c>
      <c r="F24" s="6" t="s">
        <v>62</v>
      </c>
      <c r="G24" s="6" t="s">
        <v>67</v>
      </c>
      <c r="H24" s="6" t="s">
        <v>72</v>
      </c>
      <c r="J24" s="17">
        <f t="shared" si="0"/>
        <v>0</v>
      </c>
      <c r="K24" s="17">
        <f t="shared" si="1"/>
        <v>0</v>
      </c>
      <c r="L24" s="17">
        <f t="shared" si="2"/>
        <v>0</v>
      </c>
      <c r="M24" s="17">
        <f t="shared" si="3"/>
        <v>0</v>
      </c>
    </row>
    <row r="25" spans="1:13" ht="43.2">
      <c r="A25" s="7">
        <v>15.5</v>
      </c>
      <c r="B25" s="25" t="s">
        <v>273</v>
      </c>
      <c r="C25" s="5" t="s">
        <v>112</v>
      </c>
      <c r="D25" s="4" t="s">
        <v>104</v>
      </c>
      <c r="E25" s="6" t="s">
        <v>56</v>
      </c>
      <c r="F25" s="6" t="s">
        <v>62</v>
      </c>
      <c r="G25" s="6" t="s">
        <v>67</v>
      </c>
      <c r="H25" s="6" t="s">
        <v>72</v>
      </c>
      <c r="J25" s="17">
        <f t="shared" ref="J25" si="4">IF(E25="No Policy",0,IF(E25="Informal Policy",0.25,IF(E25="Partial Written Policy",0.5,IF(E25="Written Policy",0.75,IF(E25="Approved Written Policy",1,"INVALID")))))</f>
        <v>0</v>
      </c>
      <c r="K25" s="17">
        <f t="shared" ref="K25" si="5">IF(F25="Not Implemented",0,IF(F25="Parts of Policy Implemented",0.25,IF(F25="Implemented on Some Systems",0.5,IF(F25="Implemented on Most Systems",0.75,IF(F25="Implemented on All Systems",1,"INVALID")))))</f>
        <v>0</v>
      </c>
      <c r="L25" s="17">
        <f t="shared" ref="L25" si="6">IF(G25="Not Automated",0,IF(G25="Parts of Policy Automated",0.25,IF(G25="Automated on Some Systems",0.5,IF(G25="Automated on Most Systems",0.75,IF(G25="Automated on All Systems",1,"INVALID")))))</f>
        <v>0</v>
      </c>
      <c r="M25" s="17">
        <f t="shared" ref="M25" si="7">IF(H25="Not Reported",0,IF(H25="Parts of Policy Reported",0.25,IF(H25="Reported on Some Systems",0.5,IF(H25="Reported on Most Systems",0.75,IF(H25="Reported on All Systems",1,"INVALID")))))</f>
        <v>0</v>
      </c>
    </row>
    <row r="26" spans="1:13">
      <c r="A26" s="7">
        <v>15.6</v>
      </c>
      <c r="B26" s="25" t="s">
        <v>274</v>
      </c>
      <c r="C26" s="5" t="s">
        <v>112</v>
      </c>
      <c r="D26" s="5" t="s">
        <v>104</v>
      </c>
      <c r="E26" s="6" t="s">
        <v>56</v>
      </c>
      <c r="F26" s="6" t="s">
        <v>62</v>
      </c>
      <c r="G26" s="6" t="s">
        <v>67</v>
      </c>
      <c r="H26" s="6" t="s">
        <v>72</v>
      </c>
      <c r="J26" s="17">
        <f t="shared" si="0"/>
        <v>0</v>
      </c>
      <c r="K26" s="17">
        <f t="shared" si="1"/>
        <v>0</v>
      </c>
      <c r="L26" s="17">
        <f t="shared" si="2"/>
        <v>0</v>
      </c>
      <c r="M26" s="17">
        <f t="shared" si="3"/>
        <v>0</v>
      </c>
    </row>
    <row r="27" spans="1:13">
      <c r="A27" s="22">
        <v>15.7</v>
      </c>
      <c r="B27" s="25" t="s">
        <v>275</v>
      </c>
      <c r="C27" s="5" t="s">
        <v>112</v>
      </c>
      <c r="D27" s="5" t="s">
        <v>52</v>
      </c>
      <c r="E27" s="6" t="s">
        <v>56</v>
      </c>
      <c r="F27" s="6" t="s">
        <v>62</v>
      </c>
      <c r="G27" s="6" t="s">
        <v>67</v>
      </c>
      <c r="H27" s="6" t="s">
        <v>72</v>
      </c>
      <c r="J27" s="17">
        <f t="shared" si="0"/>
        <v>0</v>
      </c>
      <c r="K27" s="17">
        <f t="shared" si="1"/>
        <v>0</v>
      </c>
      <c r="L27" s="17">
        <f t="shared" si="2"/>
        <v>0</v>
      </c>
      <c r="M27" s="17">
        <f t="shared" si="3"/>
        <v>0</v>
      </c>
    </row>
    <row r="28" spans="1:13" ht="43.2">
      <c r="A28" s="7">
        <v>15.8</v>
      </c>
      <c r="B28" s="25" t="s">
        <v>276</v>
      </c>
      <c r="C28" s="5" t="s">
        <v>112</v>
      </c>
      <c r="D28" s="4" t="s">
        <v>52</v>
      </c>
      <c r="E28" s="6" t="s">
        <v>56</v>
      </c>
      <c r="F28" s="6" t="s">
        <v>62</v>
      </c>
      <c r="G28" s="6" t="s">
        <v>67</v>
      </c>
      <c r="H28" s="6" t="s">
        <v>72</v>
      </c>
      <c r="J28" s="17">
        <f t="shared" si="0"/>
        <v>0</v>
      </c>
      <c r="K28" s="17">
        <f t="shared" si="1"/>
        <v>0</v>
      </c>
      <c r="L28" s="17">
        <f t="shared" si="2"/>
        <v>0</v>
      </c>
      <c r="M28" s="17">
        <f t="shared" si="3"/>
        <v>0</v>
      </c>
    </row>
    <row r="29" spans="1:13" ht="28.8">
      <c r="A29" s="7">
        <v>15.9</v>
      </c>
      <c r="B29" s="25" t="s">
        <v>277</v>
      </c>
      <c r="C29" s="5" t="s">
        <v>112</v>
      </c>
      <c r="D29" s="4" t="s">
        <v>104</v>
      </c>
      <c r="E29" s="6" t="s">
        <v>56</v>
      </c>
      <c r="F29" s="6" t="s">
        <v>62</v>
      </c>
      <c r="G29" s="6" t="s">
        <v>67</v>
      </c>
      <c r="H29" s="6" t="s">
        <v>72</v>
      </c>
      <c r="J29" s="17">
        <f t="shared" si="0"/>
        <v>0</v>
      </c>
      <c r="K29" s="17">
        <f t="shared" si="1"/>
        <v>0</v>
      </c>
      <c r="L29" s="17">
        <f t="shared" si="2"/>
        <v>0</v>
      </c>
      <c r="M29" s="17">
        <f t="shared" si="3"/>
        <v>0</v>
      </c>
    </row>
    <row r="30" spans="1:13" ht="43.2">
      <c r="A30" s="41" t="s">
        <v>334</v>
      </c>
      <c r="B30" s="25" t="s">
        <v>278</v>
      </c>
      <c r="C30" s="5" t="s">
        <v>112</v>
      </c>
      <c r="D30" s="5" t="s">
        <v>52</v>
      </c>
      <c r="E30" s="6" t="s">
        <v>56</v>
      </c>
      <c r="F30" s="6" t="s">
        <v>62</v>
      </c>
      <c r="G30" s="30" t="s">
        <v>117</v>
      </c>
      <c r="H30" s="30" t="s">
        <v>117</v>
      </c>
      <c r="J30" s="17">
        <f t="shared" si="0"/>
        <v>0</v>
      </c>
      <c r="K30" s="17">
        <f t="shared" si="1"/>
        <v>0</v>
      </c>
      <c r="L30" s="17"/>
      <c r="M30" s="17"/>
    </row>
    <row r="32" spans="1:13" hidden="1">
      <c r="D32" s="2" t="s">
        <v>26</v>
      </c>
      <c r="F32" s="18">
        <f>AVERAGE(J21:K30)</f>
        <v>0</v>
      </c>
      <c r="G32" s="18">
        <f>1-F32</f>
        <v>1</v>
      </c>
    </row>
    <row r="33" spans="1:15" hidden="1">
      <c r="D33" s="5" t="s">
        <v>6</v>
      </c>
      <c r="E33" s="5"/>
      <c r="F33" s="18">
        <f>AVERAGE(K21:K30)</f>
        <v>0</v>
      </c>
      <c r="G33" s="18">
        <f>1-F33</f>
        <v>1</v>
      </c>
    </row>
    <row r="34" spans="1:15" hidden="1">
      <c r="D34" s="5" t="s">
        <v>7</v>
      </c>
      <c r="E34" s="5"/>
      <c r="F34" s="18">
        <f>AVERAGE(L21:L30)</f>
        <v>0</v>
      </c>
      <c r="G34" s="18">
        <f>1-F34</f>
        <v>1</v>
      </c>
    </row>
    <row r="35" spans="1:15" hidden="1">
      <c r="D35" s="5" t="s">
        <v>8</v>
      </c>
      <c r="E35" s="5"/>
      <c r="F35" s="18">
        <f>AVERAGE(M21:M30)</f>
        <v>0</v>
      </c>
      <c r="G35" s="18">
        <f>1-F35</f>
        <v>1</v>
      </c>
    </row>
    <row r="36" spans="1:15" hidden="1">
      <c r="D36" s="5" t="s">
        <v>9</v>
      </c>
      <c r="E36" s="5"/>
      <c r="F36" s="18">
        <f>AVERAGE(F32:F35)</f>
        <v>0</v>
      </c>
      <c r="G36" s="18">
        <f>1-F36</f>
        <v>1</v>
      </c>
    </row>
    <row r="38" spans="1:15" ht="30" customHeight="1">
      <c r="A38" s="47" t="s">
        <v>54</v>
      </c>
      <c r="B38" s="47"/>
      <c r="C38" s="47"/>
      <c r="D38" s="47"/>
      <c r="E38" s="47"/>
      <c r="F38" s="47"/>
      <c r="G38" s="47"/>
      <c r="H38" s="47"/>
      <c r="I38" s="47"/>
      <c r="J38" s="47"/>
      <c r="K38" s="47"/>
      <c r="L38" s="47"/>
      <c r="M38" s="47"/>
      <c r="N38" s="47"/>
      <c r="O38" s="47"/>
    </row>
  </sheetData>
  <mergeCells count="2">
    <mergeCell ref="A1:H1"/>
    <mergeCell ref="A38:O38"/>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17B6FCB6-D55C-4BEE-AA5D-D833CABE2486}">
            <xm:f>Values!$A$8</xm:f>
            <x14:dxf>
              <fill>
                <patternFill>
                  <bgColor rgb="FF27AE60"/>
                </patternFill>
              </fill>
            </x14:dxf>
          </x14:cfRule>
          <x14:cfRule type="cellIs" priority="37" operator="equal" id="{E1AEFD91-B4A1-4226-9D49-52ED3EFCABDF}">
            <xm:f>Values!$A$7</xm:f>
            <x14:dxf>
              <fill>
                <patternFill>
                  <bgColor rgb="FFF1C40F"/>
                </patternFill>
              </fill>
            </x14:dxf>
          </x14:cfRule>
          <x14:cfRule type="cellIs" priority="38" operator="equal" id="{8B5835BD-6B80-44D9-9E49-177D519E44B2}">
            <xm:f>Values!$A$6</xm:f>
            <x14:dxf>
              <fill>
                <patternFill>
                  <bgColor rgb="FFF39C12"/>
                </patternFill>
              </fill>
            </x14:dxf>
          </x14:cfRule>
          <x14:cfRule type="cellIs" priority="39" operator="equal" id="{76085CCF-E2A8-4D4E-B62D-2A5622D25EEC}">
            <xm:f>Values!$A$5</xm:f>
            <x14:dxf>
              <fill>
                <patternFill>
                  <bgColor rgb="FFE67E22"/>
                </patternFill>
              </fill>
            </x14:dxf>
          </x14:cfRule>
          <x14:cfRule type="cellIs" priority="40" operator="equal" id="{7E3E5ABE-BD34-49CE-AD6F-AC896F4AF5A5}">
            <xm:f>Values!$A$4</xm:f>
            <x14:dxf>
              <fill>
                <patternFill>
                  <bgColor rgb="FFE74C3C"/>
                </patternFill>
              </fill>
            </x14:dxf>
          </x14:cfRule>
          <xm:sqref>E21:E24 E26:E30</xm:sqref>
        </x14:conditionalFormatting>
        <x14:conditionalFormatting xmlns:xm="http://schemas.microsoft.com/office/excel/2006/main">
          <x14:cfRule type="cellIs" priority="21" operator="equal" id="{EDC84C7F-1843-4120-878C-7966E0DC0F93}">
            <xm:f>Values!$A$15</xm:f>
            <x14:dxf>
              <fill>
                <patternFill>
                  <bgColor rgb="FF27AE60"/>
                </patternFill>
              </fill>
            </x14:dxf>
          </x14:cfRule>
          <x14:cfRule type="cellIs" priority="32" operator="equal" id="{DD535068-563F-4161-9FD8-8922FBA12D5A}">
            <xm:f>Values!$A$14</xm:f>
            <x14:dxf>
              <fill>
                <patternFill>
                  <bgColor rgb="FFF1C40F"/>
                </patternFill>
              </fill>
            </x14:dxf>
          </x14:cfRule>
          <x14:cfRule type="cellIs" priority="33" operator="equal" id="{6A0A3434-8F0E-426D-B170-7E0592A55431}">
            <xm:f>Values!$A$13</xm:f>
            <x14:dxf>
              <fill>
                <patternFill>
                  <bgColor rgb="FFF39C12"/>
                </patternFill>
              </fill>
            </x14:dxf>
          </x14:cfRule>
          <x14:cfRule type="cellIs" priority="34" operator="equal" id="{E3328FF9-C013-4627-9083-704C0AC78C27}">
            <xm:f>Values!$A$12</xm:f>
            <x14:dxf>
              <fill>
                <patternFill>
                  <bgColor rgb="FFE67E22"/>
                </patternFill>
              </fill>
            </x14:dxf>
          </x14:cfRule>
          <x14:cfRule type="cellIs" priority="35" operator="equal" id="{91AA25FA-6681-42ED-9B67-605F8BCC4429}">
            <xm:f>Values!$A$11</xm:f>
            <x14:dxf>
              <fill>
                <patternFill>
                  <bgColor rgb="FFE74C3C"/>
                </patternFill>
              </fill>
            </x14:dxf>
          </x14:cfRule>
          <xm:sqref>F21:F24 F26:F30</xm:sqref>
        </x14:conditionalFormatting>
        <x14:conditionalFormatting xmlns:xm="http://schemas.microsoft.com/office/excel/2006/main">
          <x14:cfRule type="cellIs" priority="22" operator="equal" id="{3906CC22-385E-4F9B-932F-1B8E3ADCC999}">
            <xm:f>Values!$A$22</xm:f>
            <x14:dxf>
              <fill>
                <patternFill>
                  <bgColor rgb="FF27B060"/>
                </patternFill>
              </fill>
            </x14:dxf>
          </x14:cfRule>
          <x14:cfRule type="cellIs" priority="28" operator="equal" id="{949BAEA2-AD6C-4B53-BF6D-44152447A46A}">
            <xm:f>Values!$A$21</xm:f>
            <x14:dxf>
              <fill>
                <patternFill>
                  <bgColor rgb="FFF1C40F"/>
                </patternFill>
              </fill>
            </x14:dxf>
          </x14:cfRule>
          <x14:cfRule type="cellIs" priority="29" operator="equal" id="{F915D591-6981-49CE-B495-F1555308E6DE}">
            <xm:f>Values!$A$20</xm:f>
            <x14:dxf>
              <fill>
                <patternFill>
                  <bgColor rgb="FFF39C12"/>
                </patternFill>
              </fill>
            </x14:dxf>
          </x14:cfRule>
          <x14:cfRule type="cellIs" priority="30" operator="equal" id="{4BD5FD62-7831-4121-96CB-F020066265DD}">
            <xm:f>Values!$A$19</xm:f>
            <x14:dxf>
              <fill>
                <patternFill>
                  <bgColor rgb="FFE67E22"/>
                </patternFill>
              </fill>
            </x14:dxf>
          </x14:cfRule>
          <x14:cfRule type="cellIs" priority="31" operator="equal" id="{F28A8093-EAE3-406C-9568-72225D412772}">
            <xm:f>Values!$A$18</xm:f>
            <x14:dxf>
              <fill>
                <patternFill>
                  <bgColor rgb="FFE74C3C"/>
                </patternFill>
              </fill>
            </x14:dxf>
          </x14:cfRule>
          <xm:sqref>G22:G24 G26:G29</xm:sqref>
        </x14:conditionalFormatting>
        <x14:conditionalFormatting xmlns:xm="http://schemas.microsoft.com/office/excel/2006/main">
          <x14:cfRule type="cellIs" priority="23" operator="equal" id="{895D4D71-E4B7-4DB4-ACF1-39E59A84C736}">
            <xm:f>Values!$A$29</xm:f>
            <x14:dxf>
              <fill>
                <patternFill>
                  <bgColor rgb="FF27AE60"/>
                </patternFill>
              </fill>
            </x14:dxf>
          </x14:cfRule>
          <x14:cfRule type="cellIs" priority="25" operator="equal" id="{3AE080E5-24B8-40DC-9072-B646946C9CF1}">
            <xm:f>Values!$A$27</xm:f>
            <x14:dxf>
              <fill>
                <patternFill>
                  <bgColor rgb="FFF39C12"/>
                </patternFill>
              </fill>
            </x14:dxf>
          </x14:cfRule>
          <x14:cfRule type="cellIs" priority="26" operator="equal" id="{BDA176B7-705E-4B54-ABF0-1AC6678F7DAC}">
            <xm:f>Values!$A$26</xm:f>
            <x14:dxf>
              <fill>
                <patternFill>
                  <bgColor rgb="FFE67E22"/>
                </patternFill>
              </fill>
            </x14:dxf>
          </x14:cfRule>
          <x14:cfRule type="cellIs" priority="27" operator="equal" id="{8248BBE2-270E-46ED-A554-877CB07F805D}">
            <xm:f>Values!$A$25</xm:f>
            <x14:dxf>
              <fill>
                <patternFill>
                  <bgColor rgb="FFE74C3C"/>
                </patternFill>
              </fill>
            </x14:dxf>
          </x14:cfRule>
          <xm:sqref>H22:H24 H26:H29</xm:sqref>
        </x14:conditionalFormatting>
        <x14:conditionalFormatting xmlns:xm="http://schemas.microsoft.com/office/excel/2006/main">
          <x14:cfRule type="cellIs" priority="24" operator="equal" id="{E1B72158-22D1-4EDB-B402-1C4E53C321D8}">
            <xm:f>Values!$A$28</xm:f>
            <x14:dxf>
              <fill>
                <patternFill>
                  <bgColor rgb="FFF1C40F"/>
                </patternFill>
              </fill>
            </x14:dxf>
          </x14:cfRule>
          <xm:sqref>H22:H24 H26:H29</xm:sqref>
        </x14:conditionalFormatting>
        <x14:conditionalFormatting xmlns:xm="http://schemas.microsoft.com/office/excel/2006/main">
          <x14:cfRule type="cellIs" priority="16" operator="equal" id="{E0098B6E-B477-4403-BE41-968BCB592613}">
            <xm:f>Values!$A$8</xm:f>
            <x14:dxf>
              <fill>
                <patternFill>
                  <bgColor rgb="FF27AE60"/>
                </patternFill>
              </fill>
            </x14:dxf>
          </x14:cfRule>
          <x14:cfRule type="cellIs" priority="17" operator="equal" id="{70105A60-DB8B-4D01-9B7C-ABE5A1FB491E}">
            <xm:f>Values!$A$7</xm:f>
            <x14:dxf>
              <fill>
                <patternFill>
                  <bgColor rgb="FFF1C40F"/>
                </patternFill>
              </fill>
            </x14:dxf>
          </x14:cfRule>
          <x14:cfRule type="cellIs" priority="18" operator="equal" id="{5C91D9DB-D830-4588-8A3F-EDF35B70AE6C}">
            <xm:f>Values!$A$6</xm:f>
            <x14:dxf>
              <fill>
                <patternFill>
                  <bgColor rgb="FFF39C12"/>
                </patternFill>
              </fill>
            </x14:dxf>
          </x14:cfRule>
          <x14:cfRule type="cellIs" priority="19" operator="equal" id="{A38FA89B-CBA3-42CF-9FEA-16198735C0AC}">
            <xm:f>Values!$A$5</xm:f>
            <x14:dxf>
              <fill>
                <patternFill>
                  <bgColor rgb="FFE67E22"/>
                </patternFill>
              </fill>
            </x14:dxf>
          </x14:cfRule>
          <x14:cfRule type="cellIs" priority="20" operator="equal" id="{34F2E521-5B68-4008-81CC-DD2AB2052669}">
            <xm:f>Values!$A$4</xm:f>
            <x14:dxf>
              <fill>
                <patternFill>
                  <bgColor rgb="FFE74C3C"/>
                </patternFill>
              </fill>
            </x14:dxf>
          </x14:cfRule>
          <xm:sqref>E25</xm:sqref>
        </x14:conditionalFormatting>
        <x14:conditionalFormatting xmlns:xm="http://schemas.microsoft.com/office/excel/2006/main">
          <x14:cfRule type="cellIs" priority="1" operator="equal" id="{1C5E4632-6E09-4BF0-8FFA-E4FC6B7BFC63}">
            <xm:f>Values!$A$15</xm:f>
            <x14:dxf>
              <fill>
                <patternFill>
                  <bgColor rgb="FF27AE60"/>
                </patternFill>
              </fill>
            </x14:dxf>
          </x14:cfRule>
          <x14:cfRule type="cellIs" priority="12" operator="equal" id="{077BD0EE-9463-442D-A315-9EF36F7315BC}">
            <xm:f>Values!$A$14</xm:f>
            <x14:dxf>
              <fill>
                <patternFill>
                  <bgColor rgb="FFF1C40F"/>
                </patternFill>
              </fill>
            </x14:dxf>
          </x14:cfRule>
          <x14:cfRule type="cellIs" priority="13" operator="equal" id="{F0D75263-39A5-426F-92E7-B13645264D02}">
            <xm:f>Values!$A$13</xm:f>
            <x14:dxf>
              <fill>
                <patternFill>
                  <bgColor rgb="FFF39C12"/>
                </patternFill>
              </fill>
            </x14:dxf>
          </x14:cfRule>
          <x14:cfRule type="cellIs" priority="14" operator="equal" id="{5FD9F606-4DCF-46F6-A794-5984E5A73629}">
            <xm:f>Values!$A$12</xm:f>
            <x14:dxf>
              <fill>
                <patternFill>
                  <bgColor rgb="FFE67E22"/>
                </patternFill>
              </fill>
            </x14:dxf>
          </x14:cfRule>
          <x14:cfRule type="cellIs" priority="15" operator="equal" id="{DB824916-2EA4-42AB-A44D-3DB91EF63FE8}">
            <xm:f>Values!$A$11</xm:f>
            <x14:dxf>
              <fill>
                <patternFill>
                  <bgColor rgb="FFE74C3C"/>
                </patternFill>
              </fill>
            </x14:dxf>
          </x14:cfRule>
          <xm:sqref>F25</xm:sqref>
        </x14:conditionalFormatting>
        <x14:conditionalFormatting xmlns:xm="http://schemas.microsoft.com/office/excel/2006/main">
          <x14:cfRule type="cellIs" priority="2" operator="equal" id="{73BD3558-2B89-4B06-AEC4-4AD956D9B4B2}">
            <xm:f>Values!$A$22</xm:f>
            <x14:dxf>
              <fill>
                <patternFill>
                  <bgColor rgb="FF27B060"/>
                </patternFill>
              </fill>
            </x14:dxf>
          </x14:cfRule>
          <x14:cfRule type="cellIs" priority="8" operator="equal" id="{6604A470-6291-4FDE-A5F0-ACD7E35F6AFE}">
            <xm:f>Values!$A$21</xm:f>
            <x14:dxf>
              <fill>
                <patternFill>
                  <bgColor rgb="FFF1C40F"/>
                </patternFill>
              </fill>
            </x14:dxf>
          </x14:cfRule>
          <x14:cfRule type="cellIs" priority="9" operator="equal" id="{913D9901-4510-429C-9940-C49A9C11C865}">
            <xm:f>Values!$A$20</xm:f>
            <x14:dxf>
              <fill>
                <patternFill>
                  <bgColor rgb="FFF39C12"/>
                </patternFill>
              </fill>
            </x14:dxf>
          </x14:cfRule>
          <x14:cfRule type="cellIs" priority="10" operator="equal" id="{31909841-0701-4A2A-80B7-ED1BA27056AD}">
            <xm:f>Values!$A$19</xm:f>
            <x14:dxf>
              <fill>
                <patternFill>
                  <bgColor rgb="FFE67E22"/>
                </patternFill>
              </fill>
            </x14:dxf>
          </x14:cfRule>
          <x14:cfRule type="cellIs" priority="11" operator="equal" id="{8BC07D60-75D4-499A-BC9E-4C8ACC1DD4B7}">
            <xm:f>Values!$A$18</xm:f>
            <x14:dxf>
              <fill>
                <patternFill>
                  <bgColor rgb="FFE74C3C"/>
                </patternFill>
              </fill>
            </x14:dxf>
          </x14:cfRule>
          <xm:sqref>G25</xm:sqref>
        </x14:conditionalFormatting>
        <x14:conditionalFormatting xmlns:xm="http://schemas.microsoft.com/office/excel/2006/main">
          <x14:cfRule type="cellIs" priority="3" operator="equal" id="{B47A09E2-9854-4594-9AA1-8628D3D2B58F}">
            <xm:f>Values!$A$29</xm:f>
            <x14:dxf>
              <fill>
                <patternFill>
                  <bgColor rgb="FF27AE60"/>
                </patternFill>
              </fill>
            </x14:dxf>
          </x14:cfRule>
          <x14:cfRule type="cellIs" priority="5" operator="equal" id="{0E04F530-6EC7-476E-B2AD-11E4C39D962F}">
            <xm:f>Values!$A$27</xm:f>
            <x14:dxf>
              <fill>
                <patternFill>
                  <bgColor rgb="FFF39C12"/>
                </patternFill>
              </fill>
            </x14:dxf>
          </x14:cfRule>
          <x14:cfRule type="cellIs" priority="6" operator="equal" id="{83BD6568-DEC4-4572-AF25-48B4B6DA0B07}">
            <xm:f>Values!$A$26</xm:f>
            <x14:dxf>
              <fill>
                <patternFill>
                  <bgColor rgb="FFE67E22"/>
                </patternFill>
              </fill>
            </x14:dxf>
          </x14:cfRule>
          <x14:cfRule type="cellIs" priority="7" operator="equal" id="{E7C09A5E-BAF0-40ED-8E16-E8C507915689}">
            <xm:f>Values!$A$25</xm:f>
            <x14:dxf>
              <fill>
                <patternFill>
                  <bgColor rgb="FFE74C3C"/>
                </patternFill>
              </fill>
            </x14:dxf>
          </x14:cfRule>
          <xm:sqref>H25</xm:sqref>
        </x14:conditionalFormatting>
        <x14:conditionalFormatting xmlns:xm="http://schemas.microsoft.com/office/excel/2006/main">
          <x14:cfRule type="cellIs" priority="4" operator="equal" id="{D6FB06F5-0FA5-465A-A4B0-77595F8DDAB3}">
            <xm:f>Values!$A$28</xm:f>
            <x14:dxf>
              <fill>
                <patternFill>
                  <bgColor rgb="FFF1C40F"/>
                </patternFill>
              </fill>
            </x14:dxf>
          </x14:cfRule>
          <xm:sqref>H25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H22:H29</xm:sqref>
        </x14:dataValidation>
        <x14:dataValidation type="list" allowBlank="1" showInputMessage="1" showErrorMessage="1">
          <x14:formula1>
            <xm:f>Values!$A$18:$A$22</xm:f>
          </x14:formula1>
          <xm:sqref>G22:G29</xm:sqref>
        </x14:dataValidation>
        <x14:dataValidation type="list" allowBlank="1" showInputMessage="1" showErrorMessage="1">
          <x14:formula1>
            <xm:f>Values!$A$11:$A$15</xm:f>
          </x14:formula1>
          <xm:sqref>F21:F30</xm:sqref>
        </x14:dataValidation>
        <x14:dataValidation type="list" allowBlank="1" showInputMessage="1" showErrorMessage="1">
          <x14:formula1>
            <xm:f>Values!$A$4:$A$8</xm:f>
          </x14:formula1>
          <xm:sqref>E21:E30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1"/>
  <sheetViews>
    <sheetView zoomScale="80" zoomScaleNormal="80" workbookViewId="0">
      <selection activeCell="A9" sqref="A9"/>
    </sheetView>
  </sheetViews>
  <sheetFormatPr defaultColWidth="8.77734375" defaultRowHeight="14.4"/>
  <cols>
    <col min="1" max="1" width="8.77734375" style="3"/>
    <col min="2" max="2" width="71.21875" style="3" customWidth="1"/>
    <col min="3" max="3" width="19.77734375" style="4" bestFit="1" customWidth="1"/>
    <col min="4" max="4" width="39.4414062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12</v>
      </c>
      <c r="B1" s="43"/>
      <c r="C1" s="43"/>
      <c r="D1" s="43"/>
      <c r="E1" s="43"/>
      <c r="F1" s="43"/>
      <c r="G1" s="43"/>
      <c r="H1" s="43"/>
    </row>
    <row r="3" spans="1:8">
      <c r="C3" s="3"/>
    </row>
    <row r="4" spans="1:8">
      <c r="C4" s="3"/>
    </row>
    <row r="5" spans="1:8">
      <c r="C5" s="27" t="s">
        <v>120</v>
      </c>
      <c r="D5" s="35">
        <f>F39</f>
        <v>0</v>
      </c>
    </row>
    <row r="6" spans="1:8">
      <c r="C6" s="3"/>
    </row>
    <row r="7" spans="1:8">
      <c r="C7" s="33" t="s">
        <v>119</v>
      </c>
      <c r="D7" s="34">
        <f>G39</f>
        <v>1</v>
      </c>
    </row>
    <row r="20" spans="1:13" s="32" customFormat="1" ht="28.8">
      <c r="A20" s="28" t="s">
        <v>3</v>
      </c>
      <c r="B20" s="28" t="s">
        <v>4</v>
      </c>
      <c r="C20" s="28" t="s">
        <v>333</v>
      </c>
      <c r="D20" s="28" t="s">
        <v>5</v>
      </c>
      <c r="E20" s="28" t="s">
        <v>80</v>
      </c>
      <c r="F20" s="28" t="s">
        <v>81</v>
      </c>
      <c r="G20" s="31" t="s">
        <v>118</v>
      </c>
      <c r="H20" s="28" t="s">
        <v>83</v>
      </c>
    </row>
    <row r="21" spans="1:13" ht="28.8">
      <c r="A21" s="22">
        <v>16.100000000000001</v>
      </c>
      <c r="B21" s="23" t="s">
        <v>279</v>
      </c>
      <c r="C21" s="5" t="s">
        <v>49</v>
      </c>
      <c r="D21" s="5" t="s">
        <v>53</v>
      </c>
      <c r="E21" s="6" t="s">
        <v>56</v>
      </c>
      <c r="F21" s="6" t="s">
        <v>62</v>
      </c>
      <c r="G21" s="30" t="s">
        <v>117</v>
      </c>
      <c r="H21" s="30" t="s">
        <v>117</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c r="M21" s="17"/>
    </row>
    <row r="22" spans="1:13" ht="28.8">
      <c r="A22" s="22">
        <v>16.2</v>
      </c>
      <c r="B22" s="23" t="s">
        <v>280</v>
      </c>
      <c r="C22" s="5" t="s">
        <v>112</v>
      </c>
      <c r="D22" s="5" t="s">
        <v>53</v>
      </c>
      <c r="E22" s="6" t="s">
        <v>56</v>
      </c>
      <c r="F22" s="6" t="s">
        <v>62</v>
      </c>
      <c r="G22" s="6" t="s">
        <v>67</v>
      </c>
      <c r="H22" s="6" t="s">
        <v>72</v>
      </c>
      <c r="J22" s="17">
        <f t="shared" ref="J22:J33" si="0">IF(E22="No Policy",0,IF(E22="Informal Policy",0.25,IF(E22="Partial Written Policy",0.5,IF(E22="Written Policy",0.75,IF(E22="Approved Written Policy",1,"INVALID")))))</f>
        <v>0</v>
      </c>
      <c r="K22" s="17">
        <f t="shared" ref="K22:K33" si="1">IF(F22="Not Implemented",0,IF(F22="Parts of Policy Implemented",0.25,IF(F22="Implemented on Some Systems",0.5,IF(F22="Implemented on Most Systems",0.75,IF(F22="Implemented on All Systems",1,"INVALID")))))</f>
        <v>0</v>
      </c>
      <c r="L22" s="17">
        <f t="shared" ref="L22:L33" si="2">IF(G22="Not Automated",0,IF(G22="Parts of Policy Automated",0.25,IF(G22="Automated on Some Systems",0.5,IF(G22="Automated on Most Systems",0.75,IF(G22="Automated on All Systems",1,"INVALID")))))</f>
        <v>0</v>
      </c>
      <c r="M22" s="17">
        <f t="shared" ref="M22:M33" si="3">IF(H22="Not Reported",0,IF(H22="Parts of Policy Reported",0.25,IF(H22="Reported on Some Systems",0.5,IF(H22="Reported on Most Systems",0.75,IF(H22="Reported on All Systems",1,"INVALID")))))</f>
        <v>0</v>
      </c>
    </row>
    <row r="23" spans="1:13" ht="28.8">
      <c r="A23" s="22">
        <v>16.3</v>
      </c>
      <c r="B23" s="23" t="s">
        <v>281</v>
      </c>
      <c r="C23" s="5" t="s">
        <v>112</v>
      </c>
      <c r="D23" s="5" t="s">
        <v>179</v>
      </c>
      <c r="E23" s="6" t="s">
        <v>56</v>
      </c>
      <c r="F23" s="6" t="s">
        <v>62</v>
      </c>
      <c r="G23" s="6" t="s">
        <v>67</v>
      </c>
      <c r="H23" s="6" t="s">
        <v>72</v>
      </c>
      <c r="J23" s="17">
        <f t="shared" si="0"/>
        <v>0</v>
      </c>
      <c r="K23" s="17">
        <f t="shared" si="1"/>
        <v>0</v>
      </c>
      <c r="L23" s="17">
        <f t="shared" si="2"/>
        <v>0</v>
      </c>
      <c r="M23" s="17">
        <f t="shared" si="3"/>
        <v>0</v>
      </c>
    </row>
    <row r="24" spans="1:13">
      <c r="A24" s="22">
        <v>16.399999999999999</v>
      </c>
      <c r="B24" s="24" t="s">
        <v>282</v>
      </c>
      <c r="C24" s="5" t="s">
        <v>112</v>
      </c>
      <c r="D24" s="5" t="s">
        <v>53</v>
      </c>
      <c r="E24" s="6" t="s">
        <v>56</v>
      </c>
      <c r="F24" s="6" t="s">
        <v>62</v>
      </c>
      <c r="G24" s="6" t="s">
        <v>67</v>
      </c>
      <c r="H24" s="6" t="s">
        <v>72</v>
      </c>
      <c r="J24" s="17">
        <f t="shared" si="0"/>
        <v>0</v>
      </c>
      <c r="K24" s="17">
        <f t="shared" si="1"/>
        <v>0</v>
      </c>
      <c r="L24" s="17">
        <f t="shared" si="2"/>
        <v>0</v>
      </c>
      <c r="M24" s="17">
        <f t="shared" si="3"/>
        <v>0</v>
      </c>
    </row>
    <row r="25" spans="1:13" ht="28.8">
      <c r="A25" s="9">
        <v>16.5</v>
      </c>
      <c r="B25" s="24" t="s">
        <v>108</v>
      </c>
      <c r="C25" s="5" t="s">
        <v>112</v>
      </c>
      <c r="D25" s="4" t="s">
        <v>53</v>
      </c>
      <c r="E25" s="6" t="s">
        <v>56</v>
      </c>
      <c r="F25" s="6" t="s">
        <v>62</v>
      </c>
      <c r="G25" s="6" t="s">
        <v>67</v>
      </c>
      <c r="H25" s="6" t="s">
        <v>72</v>
      </c>
      <c r="J25" s="17">
        <f t="shared" si="0"/>
        <v>0</v>
      </c>
      <c r="K25" s="17">
        <f t="shared" si="1"/>
        <v>0</v>
      </c>
      <c r="L25" s="17">
        <f t="shared" si="2"/>
        <v>0</v>
      </c>
      <c r="M25" s="17">
        <f t="shared" si="3"/>
        <v>0</v>
      </c>
    </row>
    <row r="26" spans="1:13">
      <c r="A26" s="7">
        <v>16.600000000000001</v>
      </c>
      <c r="B26" s="24" t="s">
        <v>283</v>
      </c>
      <c r="C26" s="5" t="s">
        <v>49</v>
      </c>
      <c r="D26" s="5" t="s">
        <v>53</v>
      </c>
      <c r="E26" s="6" t="s">
        <v>56</v>
      </c>
      <c r="F26" s="6" t="s">
        <v>62</v>
      </c>
      <c r="G26" s="6" t="s">
        <v>67</v>
      </c>
      <c r="H26" s="6" t="s">
        <v>72</v>
      </c>
      <c r="J26" s="17">
        <f t="shared" si="0"/>
        <v>0</v>
      </c>
      <c r="K26" s="17">
        <f t="shared" si="1"/>
        <v>0</v>
      </c>
      <c r="L26" s="17">
        <f t="shared" si="2"/>
        <v>0</v>
      </c>
      <c r="M26" s="17">
        <f t="shared" si="3"/>
        <v>0</v>
      </c>
    </row>
    <row r="27" spans="1:13" ht="57.6">
      <c r="A27" s="7">
        <v>16.7</v>
      </c>
      <c r="B27" s="24" t="s">
        <v>335</v>
      </c>
      <c r="C27" s="5" t="s">
        <v>112</v>
      </c>
      <c r="D27" s="5" t="s">
        <v>53</v>
      </c>
      <c r="E27" s="6" t="s">
        <v>56</v>
      </c>
      <c r="F27" s="6" t="s">
        <v>62</v>
      </c>
      <c r="G27" s="30" t="s">
        <v>117</v>
      </c>
      <c r="H27" s="30" t="s">
        <v>117</v>
      </c>
      <c r="J27" s="17">
        <f t="shared" si="0"/>
        <v>0</v>
      </c>
      <c r="K27" s="17">
        <f t="shared" si="1"/>
        <v>0</v>
      </c>
      <c r="L27" s="17"/>
      <c r="M27" s="17"/>
    </row>
    <row r="28" spans="1:13" ht="28.8">
      <c r="A28" s="7">
        <v>16.8</v>
      </c>
      <c r="B28" s="23" t="s">
        <v>284</v>
      </c>
      <c r="C28" s="5" t="s">
        <v>112</v>
      </c>
      <c r="D28" s="5" t="s">
        <v>53</v>
      </c>
      <c r="E28" s="6" t="s">
        <v>56</v>
      </c>
      <c r="F28" s="6" t="s">
        <v>62</v>
      </c>
      <c r="G28" s="6" t="s">
        <v>67</v>
      </c>
      <c r="H28" s="6" t="s">
        <v>72</v>
      </c>
      <c r="J28" s="17">
        <f t="shared" si="0"/>
        <v>0</v>
      </c>
      <c r="K28" s="17">
        <f t="shared" si="1"/>
        <v>0</v>
      </c>
      <c r="L28" s="17">
        <f t="shared" si="2"/>
        <v>0</v>
      </c>
      <c r="M28" s="17">
        <f t="shared" si="3"/>
        <v>0</v>
      </c>
    </row>
    <row r="29" spans="1:13">
      <c r="A29" s="7">
        <v>16.899999999999999</v>
      </c>
      <c r="B29" s="23" t="s">
        <v>285</v>
      </c>
      <c r="C29" s="5" t="s">
        <v>112</v>
      </c>
      <c r="D29" s="4" t="s">
        <v>53</v>
      </c>
      <c r="E29" s="6" t="s">
        <v>56</v>
      </c>
      <c r="F29" s="6" t="s">
        <v>62</v>
      </c>
      <c r="G29" s="6" t="s">
        <v>67</v>
      </c>
      <c r="H29" s="6" t="s">
        <v>72</v>
      </c>
      <c r="J29" s="17">
        <f t="shared" si="0"/>
        <v>0</v>
      </c>
      <c r="K29" s="17">
        <f t="shared" si="1"/>
        <v>0</v>
      </c>
      <c r="L29" s="17">
        <f t="shared" si="2"/>
        <v>0</v>
      </c>
      <c r="M29" s="17">
        <f t="shared" si="3"/>
        <v>0</v>
      </c>
    </row>
    <row r="30" spans="1:13">
      <c r="A30" s="22" t="s">
        <v>15</v>
      </c>
      <c r="B30" s="24" t="s">
        <v>107</v>
      </c>
      <c r="C30" s="5" t="s">
        <v>112</v>
      </c>
      <c r="D30" s="5" t="s">
        <v>53</v>
      </c>
      <c r="E30" s="6" t="s">
        <v>56</v>
      </c>
      <c r="F30" s="6" t="s">
        <v>62</v>
      </c>
      <c r="G30" s="6" t="s">
        <v>67</v>
      </c>
      <c r="H30" s="6" t="s">
        <v>72</v>
      </c>
      <c r="J30" s="17">
        <f t="shared" si="0"/>
        <v>0</v>
      </c>
      <c r="K30" s="17">
        <f t="shared" si="1"/>
        <v>0</v>
      </c>
      <c r="L30" s="17">
        <f t="shared" si="2"/>
        <v>0</v>
      </c>
      <c r="M30" s="17">
        <f t="shared" si="3"/>
        <v>0</v>
      </c>
    </row>
    <row r="31" spans="1:13">
      <c r="A31" s="22" t="s">
        <v>16</v>
      </c>
      <c r="B31" s="24" t="s">
        <v>286</v>
      </c>
      <c r="C31" s="5" t="s">
        <v>112</v>
      </c>
      <c r="D31" s="5" t="s">
        <v>53</v>
      </c>
      <c r="E31" s="6" t="s">
        <v>56</v>
      </c>
      <c r="F31" s="6" t="s">
        <v>62</v>
      </c>
      <c r="G31" s="6" t="s">
        <v>67</v>
      </c>
      <c r="H31" s="6" t="s">
        <v>72</v>
      </c>
      <c r="J31" s="17">
        <f t="shared" si="0"/>
        <v>0</v>
      </c>
      <c r="K31" s="17">
        <f t="shared" si="1"/>
        <v>0</v>
      </c>
      <c r="L31" s="17">
        <f t="shared" si="2"/>
        <v>0</v>
      </c>
      <c r="M31" s="17">
        <f t="shared" si="3"/>
        <v>0</v>
      </c>
    </row>
    <row r="32" spans="1:13">
      <c r="A32" s="22" t="s">
        <v>17</v>
      </c>
      <c r="B32" s="24" t="s">
        <v>44</v>
      </c>
      <c r="C32" s="5" t="s">
        <v>50</v>
      </c>
      <c r="D32" s="5" t="s">
        <v>23</v>
      </c>
      <c r="E32" s="6" t="s">
        <v>56</v>
      </c>
      <c r="F32" s="6" t="s">
        <v>62</v>
      </c>
      <c r="G32" s="6" t="s">
        <v>67</v>
      </c>
      <c r="H32" s="6" t="s">
        <v>72</v>
      </c>
      <c r="J32" s="17">
        <f t="shared" si="0"/>
        <v>0</v>
      </c>
      <c r="K32" s="17">
        <f t="shared" si="1"/>
        <v>0</v>
      </c>
      <c r="L32" s="17">
        <f t="shared" si="2"/>
        <v>0</v>
      </c>
      <c r="M32" s="17">
        <f t="shared" si="3"/>
        <v>0</v>
      </c>
    </row>
    <row r="33" spans="1:15" ht="28.8">
      <c r="A33" s="13" t="s">
        <v>45</v>
      </c>
      <c r="B33" s="24" t="s">
        <v>287</v>
      </c>
      <c r="C33" s="5" t="s">
        <v>50</v>
      </c>
      <c r="D33" s="5" t="s">
        <v>23</v>
      </c>
      <c r="E33" s="6" t="s">
        <v>56</v>
      </c>
      <c r="F33" s="6" t="s">
        <v>62</v>
      </c>
      <c r="G33" s="6" t="s">
        <v>67</v>
      </c>
      <c r="H33" s="6" t="s">
        <v>72</v>
      </c>
      <c r="J33" s="17">
        <f t="shared" si="0"/>
        <v>0</v>
      </c>
      <c r="K33" s="17">
        <f t="shared" si="1"/>
        <v>0</v>
      </c>
      <c r="L33" s="17">
        <f t="shared" si="2"/>
        <v>0</v>
      </c>
      <c r="M33" s="17">
        <f t="shared" si="3"/>
        <v>0</v>
      </c>
    </row>
    <row r="34" spans="1:15">
      <c r="A34" s="12"/>
    </row>
    <row r="35" spans="1:15" hidden="1">
      <c r="D35" s="2" t="s">
        <v>26</v>
      </c>
      <c r="F35" s="18">
        <f>AVERAGE(J21:J33)</f>
        <v>0</v>
      </c>
      <c r="G35" s="18">
        <f>1-F35</f>
        <v>1</v>
      </c>
    </row>
    <row r="36" spans="1:15" hidden="1">
      <c r="D36" s="5" t="s">
        <v>6</v>
      </c>
      <c r="E36" s="5"/>
      <c r="F36" s="18">
        <f>AVERAGE(K21:K33)</f>
        <v>0</v>
      </c>
      <c r="G36" s="18">
        <f>1-F36</f>
        <v>1</v>
      </c>
    </row>
    <row r="37" spans="1:15" hidden="1">
      <c r="D37" s="5" t="s">
        <v>7</v>
      </c>
      <c r="E37" s="5"/>
      <c r="F37" s="18">
        <f>AVERAGE(L21:L33)</f>
        <v>0</v>
      </c>
      <c r="G37" s="18">
        <f>1-F37</f>
        <v>1</v>
      </c>
    </row>
    <row r="38" spans="1:15" hidden="1">
      <c r="D38" s="5" t="s">
        <v>8</v>
      </c>
      <c r="E38" s="5"/>
      <c r="F38" s="18">
        <f>AVERAGE(M21:M33)</f>
        <v>0</v>
      </c>
      <c r="G38" s="18">
        <f>1-F38</f>
        <v>1</v>
      </c>
    </row>
    <row r="39" spans="1:15" hidden="1">
      <c r="D39" s="5" t="s">
        <v>9</v>
      </c>
      <c r="E39" s="5"/>
      <c r="F39" s="18">
        <f>AVERAGE(F35:F38)</f>
        <v>0</v>
      </c>
      <c r="G39" s="18">
        <f>1-F39</f>
        <v>1</v>
      </c>
    </row>
    <row r="41" spans="1:15" ht="30" customHeight="1">
      <c r="A41" s="47" t="s">
        <v>54</v>
      </c>
      <c r="B41" s="47"/>
      <c r="C41" s="47"/>
      <c r="D41" s="47"/>
      <c r="E41" s="47"/>
      <c r="F41" s="47"/>
      <c r="G41" s="47"/>
      <c r="H41" s="47"/>
      <c r="I41" s="47"/>
      <c r="J41" s="47"/>
      <c r="K41" s="47"/>
      <c r="L41" s="47"/>
      <c r="M41" s="47"/>
      <c r="N41" s="47"/>
      <c r="O41" s="47"/>
    </row>
  </sheetData>
  <mergeCells count="2">
    <mergeCell ref="A41:O41"/>
    <mergeCell ref="A1:H1"/>
  </mergeCells>
  <hyperlinks>
    <hyperlink ref="A41"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74290A9F-CA1D-4F91-AC60-F66DB1B04817}">
            <xm:f>Values!$A$8</xm:f>
            <x14:dxf>
              <fill>
                <patternFill>
                  <bgColor rgb="FF27AE60"/>
                </patternFill>
              </fill>
            </x14:dxf>
          </x14:cfRule>
          <x14:cfRule type="cellIs" priority="17" operator="equal" id="{4FA53D2D-79B1-41EB-BE2E-2B87C9AEDB08}">
            <xm:f>Values!$A$7</xm:f>
            <x14:dxf>
              <fill>
                <patternFill>
                  <bgColor rgb="FFF1C40F"/>
                </patternFill>
              </fill>
            </x14:dxf>
          </x14:cfRule>
          <x14:cfRule type="cellIs" priority="18" operator="equal" id="{1354FF9D-0395-42B4-84A6-1A8C7523D7BF}">
            <xm:f>Values!$A$6</xm:f>
            <x14:dxf>
              <fill>
                <patternFill>
                  <bgColor rgb="FFF39C12"/>
                </patternFill>
              </fill>
            </x14:dxf>
          </x14:cfRule>
          <x14:cfRule type="cellIs" priority="19" operator="equal" id="{528A59B4-3A3E-4418-98A6-9D66F237381F}">
            <xm:f>Values!$A$5</xm:f>
            <x14:dxf>
              <fill>
                <patternFill>
                  <bgColor rgb="FFE67E22"/>
                </patternFill>
              </fill>
            </x14:dxf>
          </x14:cfRule>
          <x14:cfRule type="cellIs" priority="20" operator="equal" id="{AB2F1264-E962-48C2-A46F-8E40650FF744}">
            <xm:f>Values!$A$4</xm:f>
            <x14:dxf>
              <fill>
                <patternFill>
                  <bgColor rgb="FFE74C3C"/>
                </patternFill>
              </fill>
            </x14:dxf>
          </x14:cfRule>
          <xm:sqref>E21:E33</xm:sqref>
        </x14:conditionalFormatting>
        <x14:conditionalFormatting xmlns:xm="http://schemas.microsoft.com/office/excel/2006/main">
          <x14:cfRule type="cellIs" priority="1" operator="equal" id="{AB439862-F346-4435-B099-FD54683DDCC5}">
            <xm:f>Values!$A$15</xm:f>
            <x14:dxf>
              <fill>
                <patternFill>
                  <bgColor rgb="FF27AE60"/>
                </patternFill>
              </fill>
            </x14:dxf>
          </x14:cfRule>
          <x14:cfRule type="cellIs" priority="12" operator="equal" id="{E5141F2D-86AF-4B37-8617-BAD3ACED1FC3}">
            <xm:f>Values!$A$14</xm:f>
            <x14:dxf>
              <fill>
                <patternFill>
                  <bgColor rgb="FFF1C40F"/>
                </patternFill>
              </fill>
            </x14:dxf>
          </x14:cfRule>
          <x14:cfRule type="cellIs" priority="13" operator="equal" id="{01D73181-0F7D-4F05-B997-95DABD26112E}">
            <xm:f>Values!$A$13</xm:f>
            <x14:dxf>
              <fill>
                <patternFill>
                  <bgColor rgb="FFF39C12"/>
                </patternFill>
              </fill>
            </x14:dxf>
          </x14:cfRule>
          <x14:cfRule type="cellIs" priority="14" operator="equal" id="{03B4A3DA-62AE-4018-A97A-AC15F08AAFC1}">
            <xm:f>Values!$A$12</xm:f>
            <x14:dxf>
              <fill>
                <patternFill>
                  <bgColor rgb="FFE67E22"/>
                </patternFill>
              </fill>
            </x14:dxf>
          </x14:cfRule>
          <x14:cfRule type="cellIs" priority="15" operator="equal" id="{02FA7274-AC75-4AB3-A947-8C918DC689E6}">
            <xm:f>Values!$A$11</xm:f>
            <x14:dxf>
              <fill>
                <patternFill>
                  <bgColor rgb="FFE74C3C"/>
                </patternFill>
              </fill>
            </x14:dxf>
          </x14:cfRule>
          <xm:sqref>F21:F33</xm:sqref>
        </x14:conditionalFormatting>
        <x14:conditionalFormatting xmlns:xm="http://schemas.microsoft.com/office/excel/2006/main">
          <x14:cfRule type="cellIs" priority="2" operator="equal" id="{269D2FCB-3D3D-4272-A316-78F140D255B4}">
            <xm:f>Values!$A$22</xm:f>
            <x14:dxf>
              <fill>
                <patternFill>
                  <bgColor rgb="FF27B060"/>
                </patternFill>
              </fill>
            </x14:dxf>
          </x14:cfRule>
          <x14:cfRule type="cellIs" priority="8" operator="equal" id="{17083EE6-1CD7-4B26-9991-41ED74BF6390}">
            <xm:f>Values!$A$21</xm:f>
            <x14:dxf>
              <fill>
                <patternFill>
                  <bgColor rgb="FFF1C40F"/>
                </patternFill>
              </fill>
            </x14:dxf>
          </x14:cfRule>
          <x14:cfRule type="cellIs" priority="9" operator="equal" id="{0276773F-7F9C-453B-B4ED-7A446D7483A5}">
            <xm:f>Values!$A$20</xm:f>
            <x14:dxf>
              <fill>
                <patternFill>
                  <bgColor rgb="FFF39C12"/>
                </patternFill>
              </fill>
            </x14:dxf>
          </x14:cfRule>
          <x14:cfRule type="cellIs" priority="10" operator="equal" id="{FF80576B-46BD-4DB7-9FA9-DBE9AECB82B4}">
            <xm:f>Values!$A$19</xm:f>
            <x14:dxf>
              <fill>
                <patternFill>
                  <bgColor rgb="FFE67E22"/>
                </patternFill>
              </fill>
            </x14:dxf>
          </x14:cfRule>
          <x14:cfRule type="cellIs" priority="11" operator="equal" id="{A9F14037-55F2-402D-940D-7CF5E73C518F}">
            <xm:f>Values!$A$18</xm:f>
            <x14:dxf>
              <fill>
                <patternFill>
                  <bgColor rgb="FFE74C3C"/>
                </patternFill>
              </fill>
            </x14:dxf>
          </x14:cfRule>
          <xm:sqref>G22:G26 G28:G33</xm:sqref>
        </x14:conditionalFormatting>
        <x14:conditionalFormatting xmlns:xm="http://schemas.microsoft.com/office/excel/2006/main">
          <x14:cfRule type="cellIs" priority="3" operator="equal" id="{C3E4950A-D3DC-42CF-8DCF-CA0A745EE63F}">
            <xm:f>Values!$A$29</xm:f>
            <x14:dxf>
              <fill>
                <patternFill>
                  <bgColor rgb="FF27AE60"/>
                </patternFill>
              </fill>
            </x14:dxf>
          </x14:cfRule>
          <x14:cfRule type="cellIs" priority="5" operator="equal" id="{40336059-DD9C-438E-9D5C-F24CF7B34172}">
            <xm:f>Values!$A$27</xm:f>
            <x14:dxf>
              <fill>
                <patternFill>
                  <bgColor rgb="FFF39C12"/>
                </patternFill>
              </fill>
            </x14:dxf>
          </x14:cfRule>
          <x14:cfRule type="cellIs" priority="6" operator="equal" id="{0F10E007-F118-46FD-B0CF-7E23E0932230}">
            <xm:f>Values!$A$26</xm:f>
            <x14:dxf>
              <fill>
                <patternFill>
                  <bgColor rgb="FFE67E22"/>
                </patternFill>
              </fill>
            </x14:dxf>
          </x14:cfRule>
          <x14:cfRule type="cellIs" priority="7" operator="equal" id="{2682F2E1-C05E-4E3E-9E97-9644A666E47E}">
            <xm:f>Values!$A$25</xm:f>
            <x14:dxf>
              <fill>
                <patternFill>
                  <bgColor rgb="FFE74C3C"/>
                </patternFill>
              </fill>
            </x14:dxf>
          </x14:cfRule>
          <xm:sqref>H22:H26 H28:H33</xm:sqref>
        </x14:conditionalFormatting>
        <x14:conditionalFormatting xmlns:xm="http://schemas.microsoft.com/office/excel/2006/main">
          <x14:cfRule type="cellIs" priority="4" operator="equal" id="{180B5644-EA5C-4F61-BF84-4EE421388102}">
            <xm:f>Values!$A$28</xm:f>
            <x14:dxf>
              <fill>
                <patternFill>
                  <bgColor rgb="FFF1C40F"/>
                </patternFill>
              </fill>
            </x14:dxf>
          </x14:cfRule>
          <xm:sqref>H22:H26 H28:H33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H22:H26 H28:H33</xm:sqref>
        </x14:dataValidation>
        <x14:dataValidation type="list" allowBlank="1" showInputMessage="1" showErrorMessage="1">
          <x14:formula1>
            <xm:f>Values!$A$18:$A$22</xm:f>
          </x14:formula1>
          <xm:sqref>G22:G26 G28:G33</xm:sqref>
        </x14:dataValidation>
        <x14:dataValidation type="list" allowBlank="1" showInputMessage="1" showErrorMessage="1">
          <x14:formula1>
            <xm:f>Values!$A$11:$A$15</xm:f>
          </x14:formula1>
          <xm:sqref>F21:F33</xm:sqref>
        </x14:dataValidation>
        <x14:dataValidation type="list" allowBlank="1" showInputMessage="1" showErrorMessage="1">
          <x14:formula1>
            <xm:f>Values!$A$4:$A$8</xm:f>
          </x14:formula1>
          <xm:sqref>E21:E33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zoomScale="80" zoomScaleNormal="80" workbookViewId="0">
      <selection activeCell="A7" sqref="A7"/>
    </sheetView>
  </sheetViews>
  <sheetFormatPr defaultColWidth="8.77734375" defaultRowHeight="14.4"/>
  <cols>
    <col min="1" max="1" width="8.77734375" style="3"/>
    <col min="2" max="2" width="71.21875" style="3" customWidth="1"/>
    <col min="3" max="3" width="19.77734375" style="4" bestFit="1" customWidth="1"/>
    <col min="4" max="4" width="3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324</v>
      </c>
      <c r="B1" s="43"/>
      <c r="C1" s="43"/>
      <c r="D1" s="43"/>
      <c r="E1" s="43"/>
      <c r="F1" s="43"/>
      <c r="G1" s="43"/>
      <c r="H1" s="43"/>
    </row>
    <row r="3" spans="1:8">
      <c r="C3" s="3"/>
    </row>
    <row r="4" spans="1:8">
      <c r="C4" s="3"/>
    </row>
    <row r="5" spans="1:8">
      <c r="C5" s="27" t="s">
        <v>120</v>
      </c>
      <c r="D5" s="35">
        <f>F33</f>
        <v>0</v>
      </c>
    </row>
    <row r="6" spans="1:8">
      <c r="C6" s="3"/>
    </row>
    <row r="7" spans="1:8">
      <c r="C7" s="33" t="s">
        <v>119</v>
      </c>
      <c r="D7" s="34">
        <f>G33</f>
        <v>1</v>
      </c>
    </row>
    <row r="20" spans="1:13" s="32" customFormat="1" ht="28.8">
      <c r="A20" s="28" t="s">
        <v>3</v>
      </c>
      <c r="B20" s="28" t="s">
        <v>4</v>
      </c>
      <c r="C20" s="28" t="s">
        <v>333</v>
      </c>
      <c r="D20" s="28" t="s">
        <v>5</v>
      </c>
      <c r="E20" s="28" t="s">
        <v>80</v>
      </c>
      <c r="F20" s="28" t="s">
        <v>81</v>
      </c>
      <c r="G20" s="31" t="s">
        <v>118</v>
      </c>
      <c r="H20" s="28" t="s">
        <v>83</v>
      </c>
    </row>
    <row r="21" spans="1:13" ht="43.2">
      <c r="A21" s="7">
        <v>17.100000000000001</v>
      </c>
      <c r="B21" s="24" t="s">
        <v>288</v>
      </c>
      <c r="C21" s="5" t="s">
        <v>49</v>
      </c>
      <c r="D21" s="5" t="s">
        <v>22</v>
      </c>
      <c r="E21" s="6" t="s">
        <v>56</v>
      </c>
      <c r="F21" s="6" t="s">
        <v>62</v>
      </c>
      <c r="G21" s="30" t="s">
        <v>117</v>
      </c>
      <c r="H21" s="30" t="s">
        <v>117</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c r="M21" s="17"/>
    </row>
    <row r="22" spans="1:13" ht="28.8">
      <c r="A22" s="7">
        <v>17.2</v>
      </c>
      <c r="B22" s="24" t="s">
        <v>289</v>
      </c>
      <c r="C22" s="5" t="s">
        <v>112</v>
      </c>
      <c r="D22" s="5" t="s">
        <v>22</v>
      </c>
      <c r="E22" s="6" t="s">
        <v>56</v>
      </c>
      <c r="F22" s="6" t="s">
        <v>62</v>
      </c>
      <c r="G22" s="30" t="s">
        <v>117</v>
      </c>
      <c r="H22" s="30" t="s">
        <v>117</v>
      </c>
      <c r="J22" s="17">
        <f t="shared" ref="J22:J29" si="0">IF(E22="No Policy",0,IF(E22="Informal Policy",0.25,IF(E22="Partial Written Policy",0.5,IF(E22="Written Policy",0.75,IF(E22="Approved Written Policy",1,"INVALID")))))</f>
        <v>0</v>
      </c>
      <c r="K22" s="17">
        <f t="shared" ref="K22:K29" si="1">IF(F22="Not Implemented",0,IF(F22="Parts of Policy Implemented",0.25,IF(F22="Implemented on Some Systems",0.5,IF(F22="Implemented on Most Systems",0.75,IF(F22="Implemented on All Systems",1,"INVALID")))))</f>
        <v>0</v>
      </c>
      <c r="L22" s="17"/>
      <c r="M22" s="17"/>
    </row>
    <row r="23" spans="1:13" ht="73.2" customHeight="1">
      <c r="A23" s="41">
        <v>17.3</v>
      </c>
      <c r="B23" s="24" t="s">
        <v>290</v>
      </c>
      <c r="C23" s="5" t="s">
        <v>112</v>
      </c>
      <c r="D23" s="5" t="s">
        <v>22</v>
      </c>
      <c r="E23" s="6" t="s">
        <v>56</v>
      </c>
      <c r="F23" s="6" t="s">
        <v>62</v>
      </c>
      <c r="G23" s="30" t="s">
        <v>117</v>
      </c>
      <c r="H23" s="30" t="s">
        <v>117</v>
      </c>
      <c r="J23" s="17">
        <f t="shared" ref="J23:J26" si="2">IF(E23="No Policy",0,IF(E23="Informal Policy",0.25,IF(E23="Partial Written Policy",0.5,IF(E23="Written Policy",0.75,IF(E23="Approved Written Policy",1,"INVALID")))))</f>
        <v>0</v>
      </c>
      <c r="K23" s="17">
        <f t="shared" ref="K23:K26" si="3">IF(F23="Not Implemented",0,IF(F23="Parts of Policy Implemented",0.25,IF(F23="Implemented on Some Systems",0.5,IF(F23="Implemented on Most Systems",0.75,IF(F23="Implemented on All Systems",1,"INVALID")))))</f>
        <v>0</v>
      </c>
      <c r="L23" s="17"/>
      <c r="M23" s="17"/>
    </row>
    <row r="24" spans="1:13" ht="43.2">
      <c r="A24" s="41">
        <v>17.399999999999999</v>
      </c>
      <c r="B24" s="24" t="s">
        <v>291</v>
      </c>
      <c r="C24" s="5" t="s">
        <v>112</v>
      </c>
      <c r="D24" s="5" t="s">
        <v>22</v>
      </c>
      <c r="E24" s="6" t="s">
        <v>56</v>
      </c>
      <c r="F24" s="6" t="s">
        <v>62</v>
      </c>
      <c r="G24" s="30" t="s">
        <v>117</v>
      </c>
      <c r="H24" s="30" t="s">
        <v>117</v>
      </c>
      <c r="J24" s="17">
        <f t="shared" si="2"/>
        <v>0</v>
      </c>
      <c r="K24" s="17">
        <f t="shared" si="3"/>
        <v>0</v>
      </c>
      <c r="L24" s="17"/>
      <c r="M24" s="17"/>
    </row>
    <row r="25" spans="1:13" ht="28.8">
      <c r="A25" s="41">
        <v>17.5</v>
      </c>
      <c r="B25" s="24" t="s">
        <v>292</v>
      </c>
      <c r="C25" s="5" t="s">
        <v>112</v>
      </c>
      <c r="D25" s="5" t="s">
        <v>22</v>
      </c>
      <c r="E25" s="6" t="s">
        <v>56</v>
      </c>
      <c r="F25" s="6" t="s">
        <v>62</v>
      </c>
      <c r="G25" s="30" t="s">
        <v>117</v>
      </c>
      <c r="H25" s="30" t="s">
        <v>117</v>
      </c>
      <c r="J25" s="17">
        <f t="shared" si="2"/>
        <v>0</v>
      </c>
      <c r="K25" s="17">
        <f t="shared" si="3"/>
        <v>0</v>
      </c>
      <c r="L25" s="17"/>
      <c r="M25" s="17"/>
    </row>
    <row r="26" spans="1:13" ht="28.8">
      <c r="A26" s="41">
        <v>17.600000000000001</v>
      </c>
      <c r="B26" s="24" t="s">
        <v>293</v>
      </c>
      <c r="C26" s="5" t="s">
        <v>112</v>
      </c>
      <c r="D26" s="5" t="s">
        <v>22</v>
      </c>
      <c r="E26" s="6" t="s">
        <v>56</v>
      </c>
      <c r="F26" s="6" t="s">
        <v>62</v>
      </c>
      <c r="G26" s="30" t="s">
        <v>117</v>
      </c>
      <c r="H26" s="30" t="s">
        <v>117</v>
      </c>
      <c r="J26" s="17">
        <f t="shared" si="2"/>
        <v>0</v>
      </c>
      <c r="K26" s="17">
        <f t="shared" si="3"/>
        <v>0</v>
      </c>
      <c r="L26" s="17"/>
      <c r="M26" s="17"/>
    </row>
    <row r="27" spans="1:13" ht="28.8">
      <c r="A27" s="7">
        <v>17.7</v>
      </c>
      <c r="B27" s="24" t="s">
        <v>294</v>
      </c>
      <c r="C27" s="5" t="s">
        <v>112</v>
      </c>
      <c r="D27" s="5" t="s">
        <v>22</v>
      </c>
      <c r="E27" s="6" t="s">
        <v>56</v>
      </c>
      <c r="F27" s="6" t="s">
        <v>62</v>
      </c>
      <c r="G27" s="30" t="s">
        <v>117</v>
      </c>
      <c r="H27" s="30" t="s">
        <v>117</v>
      </c>
      <c r="J27" s="17">
        <f t="shared" si="0"/>
        <v>0</v>
      </c>
      <c r="K27" s="17">
        <f t="shared" si="1"/>
        <v>0</v>
      </c>
      <c r="L27" s="17"/>
      <c r="M27" s="17"/>
    </row>
    <row r="28" spans="1:13" ht="43.2">
      <c r="A28" s="7">
        <v>17.8</v>
      </c>
      <c r="B28" s="24" t="s">
        <v>295</v>
      </c>
      <c r="C28" s="5" t="s">
        <v>112</v>
      </c>
      <c r="D28" s="5" t="s">
        <v>22</v>
      </c>
      <c r="E28" s="6" t="s">
        <v>56</v>
      </c>
      <c r="F28" s="6" t="s">
        <v>62</v>
      </c>
      <c r="G28" s="30" t="s">
        <v>117</v>
      </c>
      <c r="H28" s="30" t="s">
        <v>117</v>
      </c>
      <c r="J28" s="17">
        <f t="shared" si="0"/>
        <v>0</v>
      </c>
      <c r="K28" s="17">
        <f t="shared" si="1"/>
        <v>0</v>
      </c>
      <c r="L28" s="17"/>
      <c r="M28" s="17"/>
    </row>
    <row r="29" spans="1:13" ht="28.8">
      <c r="A29" s="7">
        <v>17.899999999999999</v>
      </c>
      <c r="B29" s="24" t="s">
        <v>296</v>
      </c>
      <c r="C29" s="5" t="s">
        <v>112</v>
      </c>
      <c r="D29" s="5" t="s">
        <v>22</v>
      </c>
      <c r="E29" s="6" t="s">
        <v>56</v>
      </c>
      <c r="F29" s="6" t="s">
        <v>62</v>
      </c>
      <c r="G29" s="30" t="s">
        <v>117</v>
      </c>
      <c r="H29" s="30" t="s">
        <v>117</v>
      </c>
      <c r="J29" s="17">
        <f t="shared" si="0"/>
        <v>0</v>
      </c>
      <c r="K29" s="17">
        <f t="shared" si="1"/>
        <v>0</v>
      </c>
      <c r="L29" s="17"/>
      <c r="M29" s="17"/>
    </row>
    <row r="31" spans="1:13" hidden="1">
      <c r="D31" s="2" t="s">
        <v>26</v>
      </c>
      <c r="F31" s="18">
        <f>AVERAGE(J21:J29)</f>
        <v>0</v>
      </c>
      <c r="G31" s="18">
        <f>1-F31</f>
        <v>1</v>
      </c>
    </row>
    <row r="32" spans="1:13" hidden="1">
      <c r="D32" s="5" t="s">
        <v>6</v>
      </c>
      <c r="E32" s="5"/>
      <c r="F32" s="18">
        <f>AVERAGE(K21:K29)</f>
        <v>0</v>
      </c>
      <c r="G32" s="18">
        <f>1-F32</f>
        <v>1</v>
      </c>
    </row>
    <row r="33" spans="1:15" hidden="1">
      <c r="D33" s="5" t="s">
        <v>9</v>
      </c>
      <c r="E33" s="5"/>
      <c r="F33" s="18">
        <f>AVERAGE(F29:F32)</f>
        <v>0</v>
      </c>
      <c r="G33" s="18">
        <f>1-F33</f>
        <v>1</v>
      </c>
    </row>
    <row r="35" spans="1:15" ht="30" customHeight="1">
      <c r="A35" s="47" t="s">
        <v>54</v>
      </c>
      <c r="B35" s="47"/>
      <c r="C35" s="47"/>
      <c r="D35" s="47"/>
      <c r="E35" s="47"/>
      <c r="F35" s="47"/>
      <c r="G35" s="47"/>
      <c r="H35" s="47"/>
      <c r="I35" s="47"/>
      <c r="J35" s="47"/>
      <c r="K35" s="47"/>
      <c r="L35" s="47"/>
      <c r="M35" s="47"/>
      <c r="N35" s="47"/>
      <c r="O35" s="47"/>
    </row>
  </sheetData>
  <mergeCells count="2">
    <mergeCell ref="A1:H1"/>
    <mergeCell ref="A35:O35"/>
  </mergeCells>
  <hyperlinks>
    <hyperlink ref="A35"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6" operator="equal" id="{9660D30D-D7AF-4A88-8F2F-AA724159B21A}">
            <xm:f>Values!$A$8</xm:f>
            <x14:dxf>
              <fill>
                <patternFill>
                  <bgColor rgb="FF27AE60"/>
                </patternFill>
              </fill>
            </x14:dxf>
          </x14:cfRule>
          <x14:cfRule type="cellIs" priority="27" operator="equal" id="{82B704AF-3FA1-4099-912A-BE21B3237BE0}">
            <xm:f>Values!$A$7</xm:f>
            <x14:dxf>
              <fill>
                <patternFill>
                  <bgColor rgb="FFF1C40F"/>
                </patternFill>
              </fill>
            </x14:dxf>
          </x14:cfRule>
          <x14:cfRule type="cellIs" priority="28" operator="equal" id="{A7969004-23D0-4348-82A3-7740343602ED}">
            <xm:f>Values!$A$6</xm:f>
            <x14:dxf>
              <fill>
                <patternFill>
                  <bgColor rgb="FFF39C12"/>
                </patternFill>
              </fill>
            </x14:dxf>
          </x14:cfRule>
          <x14:cfRule type="cellIs" priority="29" operator="equal" id="{6CE34D6F-E3DB-48CA-A44E-2ECF13968A2D}">
            <xm:f>Values!$A$5</xm:f>
            <x14:dxf>
              <fill>
                <patternFill>
                  <bgColor rgb="FFE67E22"/>
                </patternFill>
              </fill>
            </x14:dxf>
          </x14:cfRule>
          <x14:cfRule type="cellIs" priority="30" operator="equal" id="{5073183F-F336-482C-B7B8-FAC73A60E762}">
            <xm:f>Values!$A$4</xm:f>
            <x14:dxf>
              <fill>
                <patternFill>
                  <bgColor rgb="FFE74C3C"/>
                </patternFill>
              </fill>
            </x14:dxf>
          </x14:cfRule>
          <xm:sqref>E21:E22 E27:E29</xm:sqref>
        </x14:conditionalFormatting>
        <x14:conditionalFormatting xmlns:xm="http://schemas.microsoft.com/office/excel/2006/main">
          <x14:cfRule type="cellIs" priority="11" operator="equal" id="{3B4A31BA-906E-454D-944C-4DA732988634}">
            <xm:f>Values!$A$15</xm:f>
            <x14:dxf>
              <fill>
                <patternFill>
                  <bgColor rgb="FF27AE60"/>
                </patternFill>
              </fill>
            </x14:dxf>
          </x14:cfRule>
          <x14:cfRule type="cellIs" priority="22" operator="equal" id="{8006AF8F-E774-4E31-8874-555786E3017F}">
            <xm:f>Values!$A$14</xm:f>
            <x14:dxf>
              <fill>
                <patternFill>
                  <bgColor rgb="FFF1C40F"/>
                </patternFill>
              </fill>
            </x14:dxf>
          </x14:cfRule>
          <x14:cfRule type="cellIs" priority="23" operator="equal" id="{EF2498F8-AC26-430D-932A-48D3C9778F12}">
            <xm:f>Values!$A$13</xm:f>
            <x14:dxf>
              <fill>
                <patternFill>
                  <bgColor rgb="FFF39C12"/>
                </patternFill>
              </fill>
            </x14:dxf>
          </x14:cfRule>
          <x14:cfRule type="cellIs" priority="24" operator="equal" id="{623BF842-95DA-4C05-9FC7-D49F1BC2457F}">
            <xm:f>Values!$A$12</xm:f>
            <x14:dxf>
              <fill>
                <patternFill>
                  <bgColor rgb="FFE67E22"/>
                </patternFill>
              </fill>
            </x14:dxf>
          </x14:cfRule>
          <x14:cfRule type="cellIs" priority="25" operator="equal" id="{9054AB74-75A1-432C-BA3F-11F8DD226376}">
            <xm:f>Values!$A$11</xm:f>
            <x14:dxf>
              <fill>
                <patternFill>
                  <bgColor rgb="FFE74C3C"/>
                </patternFill>
              </fill>
            </x14:dxf>
          </x14:cfRule>
          <xm:sqref>F21:F22 F27:F29</xm:sqref>
        </x14:conditionalFormatting>
        <x14:conditionalFormatting xmlns:xm="http://schemas.microsoft.com/office/excel/2006/main">
          <x14:cfRule type="cellIs" priority="6" operator="equal" id="{8A2DF1D7-8BE7-432E-A9BB-403CAD006757}">
            <xm:f>Values!$A$8</xm:f>
            <x14:dxf>
              <fill>
                <patternFill>
                  <bgColor rgb="FF27AE60"/>
                </patternFill>
              </fill>
            </x14:dxf>
          </x14:cfRule>
          <x14:cfRule type="cellIs" priority="7" operator="equal" id="{A2B6B65E-7AA1-4D04-B12C-8F8F319A8833}">
            <xm:f>Values!$A$7</xm:f>
            <x14:dxf>
              <fill>
                <patternFill>
                  <bgColor rgb="FFF1C40F"/>
                </patternFill>
              </fill>
            </x14:dxf>
          </x14:cfRule>
          <x14:cfRule type="cellIs" priority="8" operator="equal" id="{2283F319-FE3D-448F-956C-67A1917C4BF0}">
            <xm:f>Values!$A$6</xm:f>
            <x14:dxf>
              <fill>
                <patternFill>
                  <bgColor rgb="FFF39C12"/>
                </patternFill>
              </fill>
            </x14:dxf>
          </x14:cfRule>
          <x14:cfRule type="cellIs" priority="9" operator="equal" id="{553FAF4D-0930-4AC9-A99E-7B52DF8B6868}">
            <xm:f>Values!$A$5</xm:f>
            <x14:dxf>
              <fill>
                <patternFill>
                  <bgColor rgb="FFE67E22"/>
                </patternFill>
              </fill>
            </x14:dxf>
          </x14:cfRule>
          <x14:cfRule type="cellIs" priority="10" operator="equal" id="{CC4A825E-DA63-45BE-8E08-E8A8E98EA37F}">
            <xm:f>Values!$A$4</xm:f>
            <x14:dxf>
              <fill>
                <patternFill>
                  <bgColor rgb="FFE74C3C"/>
                </patternFill>
              </fill>
            </x14:dxf>
          </x14:cfRule>
          <xm:sqref>E23:E26</xm:sqref>
        </x14:conditionalFormatting>
        <x14:conditionalFormatting xmlns:xm="http://schemas.microsoft.com/office/excel/2006/main">
          <x14:cfRule type="cellIs" priority="1" operator="equal" id="{86FF2E0A-CCED-4ED2-B834-BFCE2E2CB21D}">
            <xm:f>Values!$A$15</xm:f>
            <x14:dxf>
              <fill>
                <patternFill>
                  <bgColor rgb="FF27AE60"/>
                </patternFill>
              </fill>
            </x14:dxf>
          </x14:cfRule>
          <x14:cfRule type="cellIs" priority="2" operator="equal" id="{DEDF3868-F64F-44FD-9CFD-9D9667B76365}">
            <xm:f>Values!$A$14</xm:f>
            <x14:dxf>
              <fill>
                <patternFill>
                  <bgColor rgb="FFF1C40F"/>
                </patternFill>
              </fill>
            </x14:dxf>
          </x14:cfRule>
          <x14:cfRule type="cellIs" priority="3" operator="equal" id="{75F27265-9B04-4C54-A520-AE6FF988858E}">
            <xm:f>Values!$A$13</xm:f>
            <x14:dxf>
              <fill>
                <patternFill>
                  <bgColor rgb="FFF39C12"/>
                </patternFill>
              </fill>
            </x14:dxf>
          </x14:cfRule>
          <x14:cfRule type="cellIs" priority="4" operator="equal" id="{459865A9-8B36-4C2A-B8CF-F1E3DC55A865}">
            <xm:f>Values!$A$12</xm:f>
            <x14:dxf>
              <fill>
                <patternFill>
                  <bgColor rgb="FFE67E22"/>
                </patternFill>
              </fill>
            </x14:dxf>
          </x14:cfRule>
          <x14:cfRule type="cellIs" priority="5" operator="equal" id="{C3A877BB-358F-4368-BC1C-C9E543E24FB0}">
            <xm:f>Values!$A$11</xm:f>
            <x14:dxf>
              <fill>
                <patternFill>
                  <bgColor rgb="FFE74C3C"/>
                </patternFill>
              </fill>
            </x14:dxf>
          </x14:cfRule>
          <xm:sqref>F23:F26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F21:F29</xm:sqref>
        </x14:dataValidation>
        <x14:dataValidation type="list" allowBlank="1" showInputMessage="1" showErrorMessage="1">
          <x14:formula1>
            <xm:f>Values!$A$4:$A$8</xm:f>
          </x14:formula1>
          <xm:sqref>E21:E29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2"/>
  <sheetViews>
    <sheetView tabSelected="1" zoomScale="90" zoomScaleNormal="90" workbookViewId="0">
      <selection activeCell="C12" sqref="C12"/>
    </sheetView>
  </sheetViews>
  <sheetFormatPr defaultRowHeight="14.4"/>
  <cols>
    <col min="1" max="1" width="13.21875" bestFit="1" customWidth="1"/>
    <col min="2" max="2" width="22.5546875" bestFit="1" customWidth="1"/>
  </cols>
  <sheetData>
    <row r="1" spans="1:19" s="3" customFormat="1" ht="59.55" customHeight="1">
      <c r="A1" s="43" t="s">
        <v>331</v>
      </c>
      <c r="B1" s="43"/>
      <c r="C1" s="43"/>
      <c r="D1" s="43"/>
      <c r="E1" s="43"/>
      <c r="F1" s="43"/>
      <c r="G1" s="43"/>
      <c r="H1" s="43"/>
      <c r="I1" s="43"/>
      <c r="J1" s="43"/>
      <c r="K1" s="43"/>
      <c r="L1" s="43"/>
      <c r="M1" s="43"/>
      <c r="N1" s="43"/>
      <c r="O1" s="43"/>
      <c r="P1" s="43"/>
    </row>
    <row r="2" spans="1:19" s="3" customFormat="1">
      <c r="R2" s="37" t="s">
        <v>121</v>
      </c>
      <c r="S2" s="38">
        <f>'CSC #1'!F31</f>
        <v>0</v>
      </c>
    </row>
    <row r="3" spans="1:19">
      <c r="A3" s="27" t="s">
        <v>33</v>
      </c>
      <c r="B3" s="27" t="s">
        <v>141</v>
      </c>
      <c r="C3" s="27" t="s">
        <v>34</v>
      </c>
      <c r="R3" s="37" t="s">
        <v>122</v>
      </c>
      <c r="S3" s="38">
        <f>'CSC #2'!F33</f>
        <v>0</v>
      </c>
    </row>
    <row r="4" spans="1:19">
      <c r="A4" s="11" t="s">
        <v>40</v>
      </c>
      <c r="B4" t="s">
        <v>28</v>
      </c>
      <c r="C4" s="10">
        <f>AVERAGE('CSC #1:CSC #20'!J:J)</f>
        <v>0</v>
      </c>
      <c r="R4" s="37" t="s">
        <v>123</v>
      </c>
      <c r="S4" s="38">
        <f>'CSC #3'!F30</f>
        <v>0</v>
      </c>
    </row>
    <row r="5" spans="1:19">
      <c r="A5" s="11" t="s">
        <v>39</v>
      </c>
      <c r="B5" t="s">
        <v>29</v>
      </c>
      <c r="C5" s="10">
        <f>AVERAGE('CSC #1:CSC #5'!K:K)</f>
        <v>0</v>
      </c>
      <c r="R5" s="37" t="s">
        <v>124</v>
      </c>
      <c r="S5" s="38">
        <f>'CSC #4'!F32</f>
        <v>0</v>
      </c>
    </row>
    <row r="6" spans="1:19">
      <c r="A6" s="11" t="s">
        <v>38</v>
      </c>
      <c r="B6" t="s">
        <v>32</v>
      </c>
      <c r="C6" s="10">
        <f>AVERAGE('CSC #6:CSC #20'!K:K)</f>
        <v>0</v>
      </c>
      <c r="R6" s="37" t="s">
        <v>125</v>
      </c>
      <c r="S6" s="38">
        <f>'CSC #5'!F28</f>
        <v>0</v>
      </c>
    </row>
    <row r="7" spans="1:19">
      <c r="A7" s="11" t="s">
        <v>27</v>
      </c>
      <c r="B7" t="s">
        <v>30</v>
      </c>
      <c r="C7" s="10">
        <f>AVERAGE('CSC #1:CSC #20'!L:L)</f>
        <v>0</v>
      </c>
      <c r="R7" s="37" t="s">
        <v>126</v>
      </c>
      <c r="S7" s="38">
        <f>'CSC #6'!F31</f>
        <v>0</v>
      </c>
    </row>
    <row r="8" spans="1:19">
      <c r="A8" s="11" t="s">
        <v>37</v>
      </c>
      <c r="B8" t="s">
        <v>31</v>
      </c>
      <c r="C8" s="10">
        <f>AVERAGE('CSC #1:CSC #20'!M:M)</f>
        <v>0</v>
      </c>
      <c r="R8" s="37" t="s">
        <v>127</v>
      </c>
      <c r="S8" s="38">
        <f>'CSC #7'!F33</f>
        <v>0</v>
      </c>
    </row>
    <row r="9" spans="1:19">
      <c r="C9" s="2"/>
      <c r="R9" s="37" t="s">
        <v>128</v>
      </c>
      <c r="S9" s="38">
        <f>'CSC #8'!F31</f>
        <v>0</v>
      </c>
    </row>
    <row r="10" spans="1:19" ht="18">
      <c r="B10" s="29" t="s">
        <v>36</v>
      </c>
      <c r="C10" s="36">
        <f>SUM(C4:C8)</f>
        <v>0</v>
      </c>
      <c r="R10" s="37" t="s">
        <v>129</v>
      </c>
      <c r="S10" s="38">
        <f>'CSC #9'!F28</f>
        <v>0</v>
      </c>
    </row>
    <row r="11" spans="1:19">
      <c r="B11" t="s">
        <v>35</v>
      </c>
      <c r="R11" s="37" t="s">
        <v>130</v>
      </c>
      <c r="S11" s="38">
        <f>'CSC #10'!F28</f>
        <v>0</v>
      </c>
    </row>
    <row r="12" spans="1:19">
      <c r="R12" s="37" t="s">
        <v>131</v>
      </c>
      <c r="S12" s="38">
        <f>'CSC #11'!F30</f>
        <v>0</v>
      </c>
    </row>
    <row r="13" spans="1:19">
      <c r="R13" s="37" t="s">
        <v>132</v>
      </c>
      <c r="S13" s="38">
        <f>'CSC #12'!F35</f>
        <v>0</v>
      </c>
    </row>
    <row r="14" spans="1:19">
      <c r="R14" s="37" t="s">
        <v>133</v>
      </c>
      <c r="S14" s="38">
        <f>'CSC #13'!F32</f>
        <v>0</v>
      </c>
    </row>
    <row r="15" spans="1:19">
      <c r="R15" s="37" t="s">
        <v>134</v>
      </c>
      <c r="S15" s="38">
        <f>'CSC #14'!F32</f>
        <v>0</v>
      </c>
    </row>
    <row r="16" spans="1:19">
      <c r="R16" s="37" t="s">
        <v>135</v>
      </c>
      <c r="S16" s="38">
        <f>'CSC #15'!F33</f>
        <v>0</v>
      </c>
    </row>
    <row r="17" spans="1:19">
      <c r="R17" s="37" t="s">
        <v>136</v>
      </c>
      <c r="S17" s="38">
        <f>'CSC #16'!F36</f>
        <v>0</v>
      </c>
    </row>
    <row r="18" spans="1:19">
      <c r="R18" s="37" t="s">
        <v>137</v>
      </c>
      <c r="S18" s="38">
        <f>'CSC #17'!F32</f>
        <v>0</v>
      </c>
    </row>
    <row r="19" spans="1:19" s="3" customFormat="1">
      <c r="R19" s="37" t="s">
        <v>138</v>
      </c>
      <c r="S19" s="38">
        <f>'CSC #18'!F34</f>
        <v>0</v>
      </c>
    </row>
    <row r="20" spans="1:19">
      <c r="R20" s="37" t="s">
        <v>139</v>
      </c>
      <c r="S20" s="38">
        <f>'CSC #19'!F31</f>
        <v>0</v>
      </c>
    </row>
    <row r="21" spans="1:19" s="3" customFormat="1">
      <c r="R21" s="37" t="s">
        <v>140</v>
      </c>
      <c r="S21" s="38">
        <f>'CSC #20'!F31</f>
        <v>0</v>
      </c>
    </row>
    <row r="22" spans="1:19">
      <c r="R22" s="39"/>
      <c r="S22" s="39"/>
    </row>
    <row r="24" spans="1:19" s="3" customFormat="1">
      <c r="R24" s="2"/>
      <c r="S24" s="18"/>
    </row>
    <row r="30" spans="1:19" ht="30" customHeight="1">
      <c r="A30" s="48" t="s">
        <v>54</v>
      </c>
      <c r="B30" s="48"/>
      <c r="C30" s="48"/>
      <c r="D30" s="48"/>
      <c r="E30" s="48"/>
      <c r="F30" s="48"/>
      <c r="G30" s="48"/>
      <c r="H30" s="48"/>
      <c r="I30" s="48"/>
      <c r="J30" s="48"/>
      <c r="K30" s="48"/>
      <c r="L30" s="48"/>
      <c r="M30" s="48"/>
      <c r="N30" s="48"/>
      <c r="O30" s="48"/>
      <c r="P30" s="48"/>
    </row>
    <row r="32" spans="1:19">
      <c r="A32" s="15"/>
    </row>
  </sheetData>
  <mergeCells count="2">
    <mergeCell ref="A1:P1"/>
    <mergeCell ref="A30:P30"/>
  </mergeCells>
  <hyperlinks>
    <hyperlink ref="A30" r:id="rId1" display="http://creativecommons.org/licenses/by-sa/4.0/"/>
  </hyperlinks>
  <pageMargins left="0.7" right="0.7" top="0.75" bottom="0.75" header="0.3" footer="0.3"/>
  <pageSetup scale="66"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9"/>
  <sheetViews>
    <sheetView zoomScale="80" zoomScaleNormal="80" workbookViewId="0">
      <selection sqref="A1:H1"/>
    </sheetView>
  </sheetViews>
  <sheetFormatPr defaultColWidth="8.77734375" defaultRowHeight="14.4"/>
  <cols>
    <col min="1" max="1" width="8.77734375" style="3"/>
    <col min="2" max="2" width="71.21875" style="3" customWidth="1"/>
    <col min="3" max="3" width="19.77734375" style="4" bestFit="1" customWidth="1"/>
    <col min="4" max="4" width="3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102</v>
      </c>
      <c r="B1" s="43"/>
      <c r="C1" s="43"/>
      <c r="D1" s="43"/>
      <c r="E1" s="43"/>
      <c r="F1" s="43"/>
      <c r="G1" s="43"/>
      <c r="H1" s="43"/>
    </row>
    <row r="3" spans="1:8">
      <c r="C3" s="3"/>
    </row>
    <row r="4" spans="1:8">
      <c r="C4" s="3"/>
    </row>
    <row r="5" spans="1:8">
      <c r="C5" s="27" t="s">
        <v>120</v>
      </c>
      <c r="D5" s="35">
        <f>F37</f>
        <v>0</v>
      </c>
    </row>
    <row r="6" spans="1:8">
      <c r="C6" s="3"/>
    </row>
    <row r="7" spans="1:8">
      <c r="C7" s="33" t="s">
        <v>119</v>
      </c>
      <c r="D7" s="34">
        <f>G37</f>
        <v>1</v>
      </c>
    </row>
    <row r="20" spans="1:13" s="32" customFormat="1" ht="28.8">
      <c r="A20" s="28" t="s">
        <v>3</v>
      </c>
      <c r="B20" s="28" t="s">
        <v>4</v>
      </c>
      <c r="C20" s="28" t="s">
        <v>333</v>
      </c>
      <c r="D20" s="28" t="s">
        <v>5</v>
      </c>
      <c r="E20" s="28" t="s">
        <v>80</v>
      </c>
      <c r="F20" s="28" t="s">
        <v>81</v>
      </c>
      <c r="G20" s="31" t="s">
        <v>118</v>
      </c>
      <c r="H20" s="28" t="s">
        <v>83</v>
      </c>
    </row>
    <row r="21" spans="1:13" ht="28.8">
      <c r="A21" s="7">
        <v>18.100000000000001</v>
      </c>
      <c r="B21" s="25" t="s">
        <v>297</v>
      </c>
      <c r="C21" s="5" t="s">
        <v>112</v>
      </c>
      <c r="D21" s="4" t="s">
        <v>307</v>
      </c>
      <c r="E21" s="6" t="s">
        <v>56</v>
      </c>
      <c r="F21" s="6" t="s">
        <v>62</v>
      </c>
      <c r="G21" s="30" t="s">
        <v>117</v>
      </c>
      <c r="H21" s="30" t="s">
        <v>117</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c r="M21" s="17"/>
    </row>
    <row r="22" spans="1:13" ht="43.2">
      <c r="A22" s="7">
        <v>18.2</v>
      </c>
      <c r="B22" s="25" t="s">
        <v>298</v>
      </c>
      <c r="C22" s="5" t="s">
        <v>112</v>
      </c>
      <c r="D22" s="5" t="s">
        <v>307</v>
      </c>
      <c r="E22" s="6" t="s">
        <v>56</v>
      </c>
      <c r="F22" s="6" t="s">
        <v>62</v>
      </c>
      <c r="G22" s="30" t="s">
        <v>117</v>
      </c>
      <c r="H22" s="30" t="s">
        <v>117</v>
      </c>
      <c r="J22" s="17">
        <f t="shared" ref="J22:J31" si="0">IF(E22="No Policy",0,IF(E22="Informal Policy",0.25,IF(E22="Partial Written Policy",0.5,IF(E22="Written Policy",0.75,IF(E22="Approved Written Policy",1,"INVALID")))))</f>
        <v>0</v>
      </c>
      <c r="K22" s="17">
        <f t="shared" ref="K22:K31" si="1">IF(F22="Not Implemented",0,IF(F22="Parts of Policy Implemented",0.25,IF(F22="Implemented on Some Systems",0.5,IF(F22="Implemented on Most Systems",0.75,IF(F22="Implemented on All Systems",1,"INVALID")))))</f>
        <v>0</v>
      </c>
      <c r="L22" s="17"/>
      <c r="M22" s="17"/>
    </row>
    <row r="23" spans="1:13" ht="43.2">
      <c r="A23" s="7">
        <v>18.3</v>
      </c>
      <c r="B23" s="25" t="s">
        <v>299</v>
      </c>
      <c r="C23" s="5" t="s">
        <v>112</v>
      </c>
      <c r="D23" s="5" t="s">
        <v>307</v>
      </c>
      <c r="E23" s="6" t="s">
        <v>56</v>
      </c>
      <c r="F23" s="6" t="s">
        <v>62</v>
      </c>
      <c r="G23" s="30" t="s">
        <v>117</v>
      </c>
      <c r="H23" s="30" t="s">
        <v>117</v>
      </c>
      <c r="J23" s="17">
        <f t="shared" si="0"/>
        <v>0</v>
      </c>
      <c r="K23" s="17">
        <f t="shared" si="1"/>
        <v>0</v>
      </c>
      <c r="L23" s="17"/>
      <c r="M23" s="17"/>
    </row>
    <row r="24" spans="1:13" ht="28.8">
      <c r="A24" s="7">
        <v>18.399999999999999</v>
      </c>
      <c r="B24" s="25" t="s">
        <v>300</v>
      </c>
      <c r="C24" s="5" t="s">
        <v>112</v>
      </c>
      <c r="D24" s="5" t="s">
        <v>307</v>
      </c>
      <c r="E24" s="6" t="s">
        <v>56</v>
      </c>
      <c r="F24" s="6" t="s">
        <v>62</v>
      </c>
      <c r="G24" s="30" t="s">
        <v>117</v>
      </c>
      <c r="H24" s="30" t="s">
        <v>117</v>
      </c>
      <c r="J24" s="17">
        <f t="shared" ref="J24:J25" si="2">IF(E24="No Policy",0,IF(E24="Informal Policy",0.25,IF(E24="Partial Written Policy",0.5,IF(E24="Written Policy",0.75,IF(E24="Approved Written Policy",1,"INVALID")))))</f>
        <v>0</v>
      </c>
      <c r="K24" s="17">
        <f t="shared" ref="K24:K25" si="3">IF(F24="Not Implemented",0,IF(F24="Parts of Policy Implemented",0.25,IF(F24="Implemented on Some Systems",0.5,IF(F24="Implemented on Most Systems",0.75,IF(F24="Implemented on All Systems",1,"INVALID")))))</f>
        <v>0</v>
      </c>
      <c r="L24" s="17"/>
      <c r="M24" s="17"/>
    </row>
    <row r="25" spans="1:13">
      <c r="A25" s="7">
        <v>18.5</v>
      </c>
      <c r="B25" s="25" t="s">
        <v>301</v>
      </c>
      <c r="C25" s="5" t="s">
        <v>112</v>
      </c>
      <c r="D25" s="5" t="s">
        <v>307</v>
      </c>
      <c r="E25" s="6" t="s">
        <v>56</v>
      </c>
      <c r="F25" s="6" t="s">
        <v>62</v>
      </c>
      <c r="G25" s="30" t="s">
        <v>117</v>
      </c>
      <c r="H25" s="30" t="s">
        <v>117</v>
      </c>
      <c r="J25" s="17">
        <f t="shared" si="2"/>
        <v>0</v>
      </c>
      <c r="K25" s="17">
        <f t="shared" si="3"/>
        <v>0</v>
      </c>
      <c r="L25" s="17"/>
      <c r="M25" s="17"/>
    </row>
    <row r="26" spans="1:13" ht="28.8">
      <c r="A26" s="7">
        <v>18.600000000000001</v>
      </c>
      <c r="B26" s="25" t="s">
        <v>302</v>
      </c>
      <c r="C26" s="5" t="s">
        <v>112</v>
      </c>
      <c r="D26" s="5" t="s">
        <v>22</v>
      </c>
      <c r="E26" s="6" t="s">
        <v>56</v>
      </c>
      <c r="F26" s="6" t="s">
        <v>62</v>
      </c>
      <c r="G26" s="30" t="s">
        <v>117</v>
      </c>
      <c r="H26" s="30" t="s">
        <v>117</v>
      </c>
      <c r="J26" s="17">
        <f t="shared" si="0"/>
        <v>0</v>
      </c>
      <c r="K26" s="17">
        <f t="shared" si="1"/>
        <v>0</v>
      </c>
      <c r="L26" s="17"/>
      <c r="M26" s="17"/>
    </row>
    <row r="27" spans="1:13" ht="28.8">
      <c r="A27" s="7">
        <v>18.7</v>
      </c>
      <c r="B27" s="25" t="s">
        <v>303</v>
      </c>
      <c r="C27" s="5" t="s">
        <v>50</v>
      </c>
      <c r="D27" s="5" t="s">
        <v>308</v>
      </c>
      <c r="E27" s="6" t="s">
        <v>56</v>
      </c>
      <c r="F27" s="6" t="s">
        <v>62</v>
      </c>
      <c r="G27" s="6" t="s">
        <v>67</v>
      </c>
      <c r="H27" s="6" t="s">
        <v>72</v>
      </c>
      <c r="J27" s="17">
        <f t="shared" ref="J27" si="4">IF(E27="No Policy",0,IF(E27="Informal Policy",0.25,IF(E27="Partial Written Policy",0.5,IF(E27="Written Policy",0.75,IF(E27="Approved Written Policy",1,"INVALID")))))</f>
        <v>0</v>
      </c>
      <c r="K27" s="17">
        <f t="shared" ref="K27" si="5">IF(F27="Not Implemented",0,IF(F27="Parts of Policy Implemented",0.25,IF(F27="Implemented on Some Systems",0.5,IF(F27="Implemented on Most Systems",0.75,IF(F27="Implemented on All Systems",1,"INVALID")))))</f>
        <v>0</v>
      </c>
      <c r="L27" s="17">
        <f t="shared" ref="L27" si="6">IF(G27="Not Automated",0,IF(G27="Parts of Policy Automated",0.25,IF(G27="Automated on Some Systems",0.5,IF(G27="Automated on Most Systems",0.75,IF(G27="Automated on All Systems",1,"INVALID")))))</f>
        <v>0</v>
      </c>
      <c r="M27" s="17">
        <f t="shared" ref="M27" si="7">IF(H27="Not Reported",0,IF(H27="Parts of Policy Reported",0.25,IF(H27="Reported on Some Systems",0.5,IF(H27="Reported on Most Systems",0.75,IF(H27="Reported on All Systems",1,"INVALID")))))</f>
        <v>0</v>
      </c>
    </row>
    <row r="28" spans="1:13" ht="28.8">
      <c r="A28" s="7">
        <v>18.8</v>
      </c>
      <c r="B28" s="25" t="s">
        <v>304</v>
      </c>
      <c r="C28" s="5" t="s">
        <v>112</v>
      </c>
      <c r="D28" s="5" t="s">
        <v>308</v>
      </c>
      <c r="E28" s="6" t="s">
        <v>56</v>
      </c>
      <c r="F28" s="6" t="s">
        <v>62</v>
      </c>
      <c r="G28" s="30" t="s">
        <v>117</v>
      </c>
      <c r="H28" s="30" t="s">
        <v>117</v>
      </c>
      <c r="J28" s="17">
        <f t="shared" si="0"/>
        <v>0</v>
      </c>
      <c r="K28" s="17">
        <f t="shared" si="1"/>
        <v>0</v>
      </c>
      <c r="L28" s="17"/>
      <c r="M28" s="17"/>
    </row>
    <row r="29" spans="1:13" ht="28.8">
      <c r="A29" s="7">
        <v>18.899999999999999</v>
      </c>
      <c r="B29" s="25" t="s">
        <v>305</v>
      </c>
      <c r="C29" s="5" t="s">
        <v>112</v>
      </c>
      <c r="D29" s="5" t="s">
        <v>307</v>
      </c>
      <c r="E29" s="6" t="s">
        <v>56</v>
      </c>
      <c r="F29" s="6" t="s">
        <v>62</v>
      </c>
      <c r="G29" s="30" t="s">
        <v>117</v>
      </c>
      <c r="H29" s="30" t="s">
        <v>117</v>
      </c>
      <c r="J29" s="17">
        <f t="shared" si="0"/>
        <v>0</v>
      </c>
      <c r="K29" s="17">
        <f t="shared" si="1"/>
        <v>0</v>
      </c>
      <c r="L29" s="17"/>
      <c r="M29" s="17"/>
    </row>
    <row r="30" spans="1:13" ht="100.8">
      <c r="A30" s="41" t="s">
        <v>309</v>
      </c>
      <c r="B30" s="25" t="s">
        <v>306</v>
      </c>
      <c r="C30" s="5" t="s">
        <v>112</v>
      </c>
      <c r="D30" s="5" t="s">
        <v>19</v>
      </c>
      <c r="E30" s="6" t="s">
        <v>56</v>
      </c>
      <c r="F30" s="6" t="s">
        <v>62</v>
      </c>
      <c r="G30" s="6" t="s">
        <v>67</v>
      </c>
      <c r="H30" s="6" t="s">
        <v>72</v>
      </c>
      <c r="J30" s="17">
        <f t="shared" ref="J30" si="8">IF(E30="No Policy",0,IF(E30="Informal Policy",0.25,IF(E30="Partial Written Policy",0.5,IF(E30="Written Policy",0.75,IF(E30="Approved Written Policy",1,"INVALID")))))</f>
        <v>0</v>
      </c>
      <c r="K30" s="17">
        <f t="shared" ref="K30" si="9">IF(F30="Not Implemented",0,IF(F30="Parts of Policy Implemented",0.25,IF(F30="Implemented on Some Systems",0.5,IF(F30="Implemented on Most Systems",0.75,IF(F30="Implemented on All Systems",1,"INVALID")))))</f>
        <v>0</v>
      </c>
      <c r="L30" s="17">
        <f t="shared" ref="L30" si="10">IF(G30="Not Automated",0,IF(G30="Parts of Policy Automated",0.25,IF(G30="Automated on Some Systems",0.5,IF(G30="Automated on Most Systems",0.75,IF(G30="Automated on All Systems",1,"INVALID")))))</f>
        <v>0</v>
      </c>
      <c r="M30" s="17">
        <f t="shared" ref="M30" si="11">IF(H30="Not Reported",0,IF(H30="Parts of Policy Reported",0.25,IF(H30="Reported on Some Systems",0.5,IF(H30="Reported on Most Systems",0.75,IF(H30="Reported on All Systems",1,"INVALID")))))</f>
        <v>0</v>
      </c>
    </row>
    <row r="31" spans="1:13" ht="43.2">
      <c r="A31" s="41">
        <v>18.11</v>
      </c>
      <c r="B31" s="25" t="s">
        <v>41</v>
      </c>
      <c r="C31" s="5" t="s">
        <v>112</v>
      </c>
      <c r="D31" s="5" t="s">
        <v>104</v>
      </c>
      <c r="E31" s="6" t="s">
        <v>56</v>
      </c>
      <c r="F31" s="6" t="s">
        <v>62</v>
      </c>
      <c r="G31" s="30" t="s">
        <v>117</v>
      </c>
      <c r="H31" s="30" t="s">
        <v>117</v>
      </c>
      <c r="J31" s="17">
        <f t="shared" si="0"/>
        <v>0</v>
      </c>
      <c r="K31" s="17">
        <f t="shared" si="1"/>
        <v>0</v>
      </c>
      <c r="L31" s="17"/>
      <c r="M31" s="17"/>
    </row>
    <row r="33" spans="1:15" hidden="1">
      <c r="D33" s="2" t="s">
        <v>26</v>
      </c>
      <c r="F33" s="18">
        <f>AVERAGE(J21:J31)</f>
        <v>0</v>
      </c>
      <c r="G33" s="18">
        <f>1-F33</f>
        <v>1</v>
      </c>
    </row>
    <row r="34" spans="1:15" hidden="1">
      <c r="D34" s="5" t="s">
        <v>6</v>
      </c>
      <c r="E34" s="5"/>
      <c r="F34" s="18">
        <f>AVERAGE(K21:K31)</f>
        <v>0</v>
      </c>
      <c r="G34" s="18">
        <f>1-F34</f>
        <v>1</v>
      </c>
    </row>
    <row r="35" spans="1:15" hidden="1">
      <c r="D35" s="5" t="s">
        <v>7</v>
      </c>
      <c r="E35" s="5"/>
      <c r="F35" s="18">
        <f>AVERAGE(L21:L31)</f>
        <v>0</v>
      </c>
      <c r="G35" s="18">
        <f>1-F35</f>
        <v>1</v>
      </c>
    </row>
    <row r="36" spans="1:15" hidden="1">
      <c r="D36" s="5" t="s">
        <v>8</v>
      </c>
      <c r="E36" s="5"/>
      <c r="F36" s="18">
        <f>AVERAGE(M21:M31)</f>
        <v>0</v>
      </c>
      <c r="G36" s="18">
        <f>1-F36</f>
        <v>1</v>
      </c>
    </row>
    <row r="37" spans="1:15" hidden="1">
      <c r="D37" s="5" t="s">
        <v>9</v>
      </c>
      <c r="E37" s="5"/>
      <c r="F37" s="18">
        <f>AVERAGE(F33:F36)</f>
        <v>0</v>
      </c>
      <c r="G37" s="18">
        <f>1-F37</f>
        <v>1</v>
      </c>
    </row>
    <row r="39" spans="1:15" ht="30" customHeight="1">
      <c r="A39" s="47" t="s">
        <v>54</v>
      </c>
      <c r="B39" s="47"/>
      <c r="C39" s="47"/>
      <c r="D39" s="47"/>
      <c r="E39" s="47"/>
      <c r="F39" s="47"/>
      <c r="G39" s="47"/>
      <c r="H39" s="47"/>
      <c r="I39" s="47"/>
      <c r="J39" s="47"/>
      <c r="K39" s="47"/>
      <c r="L39" s="47"/>
      <c r="M39" s="47"/>
      <c r="N39" s="47"/>
      <c r="O39" s="47"/>
    </row>
  </sheetData>
  <mergeCells count="2">
    <mergeCell ref="A1:H1"/>
    <mergeCell ref="A39:O39"/>
  </mergeCells>
  <hyperlinks>
    <hyperlink ref="A39"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18FF0850-6B9F-45BD-8886-DCD090AEBE61}">
            <xm:f>Values!$A$8</xm:f>
            <x14:dxf>
              <fill>
                <patternFill>
                  <bgColor rgb="FF27AE60"/>
                </patternFill>
              </fill>
            </x14:dxf>
          </x14:cfRule>
          <x14:cfRule type="cellIs" priority="47" operator="equal" id="{B7927B78-3FE7-4204-BC68-558CEB7A51D8}">
            <xm:f>Values!$A$7</xm:f>
            <x14:dxf>
              <fill>
                <patternFill>
                  <bgColor rgb="FFF1C40F"/>
                </patternFill>
              </fill>
            </x14:dxf>
          </x14:cfRule>
          <x14:cfRule type="cellIs" priority="48" operator="equal" id="{E659D443-6E24-44C3-9127-593887881AF3}">
            <xm:f>Values!$A$6</xm:f>
            <x14:dxf>
              <fill>
                <patternFill>
                  <bgColor rgb="FFF39C12"/>
                </patternFill>
              </fill>
            </x14:dxf>
          </x14:cfRule>
          <x14:cfRule type="cellIs" priority="49" operator="equal" id="{ED80274A-C3BC-410B-843C-260216D565E3}">
            <xm:f>Values!$A$5</xm:f>
            <x14:dxf>
              <fill>
                <patternFill>
                  <bgColor rgb="FFE67E22"/>
                </patternFill>
              </fill>
            </x14:dxf>
          </x14:cfRule>
          <x14:cfRule type="cellIs" priority="50" operator="equal" id="{5FA97DBD-0F7F-433C-BEEF-E8CBC7554AB8}">
            <xm:f>Values!$A$4</xm:f>
            <x14:dxf>
              <fill>
                <patternFill>
                  <bgColor rgb="FFE74C3C"/>
                </patternFill>
              </fill>
            </x14:dxf>
          </x14:cfRule>
          <xm:sqref>E21:E23 E26:E31</xm:sqref>
        </x14:conditionalFormatting>
        <x14:conditionalFormatting xmlns:xm="http://schemas.microsoft.com/office/excel/2006/main">
          <x14:cfRule type="cellIs" priority="31" operator="equal" id="{88595C9C-CC86-4D34-9498-0319402670EC}">
            <xm:f>Values!$A$15</xm:f>
            <x14:dxf>
              <fill>
                <patternFill>
                  <bgColor rgb="FF27AE60"/>
                </patternFill>
              </fill>
            </x14:dxf>
          </x14:cfRule>
          <x14:cfRule type="cellIs" priority="42" operator="equal" id="{5F3F6D56-EBE3-43EE-9C5E-7D4E70FF122F}">
            <xm:f>Values!$A$14</xm:f>
            <x14:dxf>
              <fill>
                <patternFill>
                  <bgColor rgb="FFF1C40F"/>
                </patternFill>
              </fill>
            </x14:dxf>
          </x14:cfRule>
          <x14:cfRule type="cellIs" priority="43" operator="equal" id="{16513E5F-FBAA-4134-B2E0-6219B05A2010}">
            <xm:f>Values!$A$13</xm:f>
            <x14:dxf>
              <fill>
                <patternFill>
                  <bgColor rgb="FFF39C12"/>
                </patternFill>
              </fill>
            </x14:dxf>
          </x14:cfRule>
          <x14:cfRule type="cellIs" priority="44" operator="equal" id="{B6F3BB01-1C48-45D8-B310-B421B04E2E5C}">
            <xm:f>Values!$A$12</xm:f>
            <x14:dxf>
              <fill>
                <patternFill>
                  <bgColor rgb="FFE67E22"/>
                </patternFill>
              </fill>
            </x14:dxf>
          </x14:cfRule>
          <x14:cfRule type="cellIs" priority="45" operator="equal" id="{8A3C9907-690E-451A-97DD-3249727BAFF0}">
            <xm:f>Values!$A$11</xm:f>
            <x14:dxf>
              <fill>
                <patternFill>
                  <bgColor rgb="FFE74C3C"/>
                </patternFill>
              </fill>
            </x14:dxf>
          </x14:cfRule>
          <xm:sqref>F21:F23 F26:F31</xm:sqref>
        </x14:conditionalFormatting>
        <x14:conditionalFormatting xmlns:xm="http://schemas.microsoft.com/office/excel/2006/main">
          <x14:cfRule type="cellIs" priority="26" operator="equal" id="{E955B43B-59BA-4394-96B2-0D4C38758BCC}">
            <xm:f>Values!$A$8</xm:f>
            <x14:dxf>
              <fill>
                <patternFill>
                  <bgColor rgb="FF27AE60"/>
                </patternFill>
              </fill>
            </x14:dxf>
          </x14:cfRule>
          <x14:cfRule type="cellIs" priority="27" operator="equal" id="{EE8DE09A-5EA1-439F-B524-8DBD28298AA4}">
            <xm:f>Values!$A$7</xm:f>
            <x14:dxf>
              <fill>
                <patternFill>
                  <bgColor rgb="FFF1C40F"/>
                </patternFill>
              </fill>
            </x14:dxf>
          </x14:cfRule>
          <x14:cfRule type="cellIs" priority="28" operator="equal" id="{5F43E810-9D9A-48F7-B3F3-6421FBEFE7D4}">
            <xm:f>Values!$A$6</xm:f>
            <x14:dxf>
              <fill>
                <patternFill>
                  <bgColor rgb="FFF39C12"/>
                </patternFill>
              </fill>
            </x14:dxf>
          </x14:cfRule>
          <x14:cfRule type="cellIs" priority="29" operator="equal" id="{63B21F7F-C84B-48E8-9B5D-E6683ED70852}">
            <xm:f>Values!$A$5</xm:f>
            <x14:dxf>
              <fill>
                <patternFill>
                  <bgColor rgb="FFE67E22"/>
                </patternFill>
              </fill>
            </x14:dxf>
          </x14:cfRule>
          <x14:cfRule type="cellIs" priority="30" operator="equal" id="{CDA0079D-2048-4374-83EB-8E5DFB6001C2}">
            <xm:f>Values!$A$4</xm:f>
            <x14:dxf>
              <fill>
                <patternFill>
                  <bgColor rgb="FFE74C3C"/>
                </patternFill>
              </fill>
            </x14:dxf>
          </x14:cfRule>
          <xm:sqref>E24:E25</xm:sqref>
        </x14:conditionalFormatting>
        <x14:conditionalFormatting xmlns:xm="http://schemas.microsoft.com/office/excel/2006/main">
          <x14:cfRule type="cellIs" priority="21" operator="equal" id="{114A0AA8-40AC-47BA-A97A-8B37CF60E17E}">
            <xm:f>Values!$A$15</xm:f>
            <x14:dxf>
              <fill>
                <patternFill>
                  <bgColor rgb="FF27AE60"/>
                </patternFill>
              </fill>
            </x14:dxf>
          </x14:cfRule>
          <x14:cfRule type="cellIs" priority="22" operator="equal" id="{371A3586-1DD8-4FBA-935C-0B0FFC94BE3A}">
            <xm:f>Values!$A$14</xm:f>
            <x14:dxf>
              <fill>
                <patternFill>
                  <bgColor rgb="FFF1C40F"/>
                </patternFill>
              </fill>
            </x14:dxf>
          </x14:cfRule>
          <x14:cfRule type="cellIs" priority="23" operator="equal" id="{7846F09C-706A-47D9-9354-9B395DECB26C}">
            <xm:f>Values!$A$13</xm:f>
            <x14:dxf>
              <fill>
                <patternFill>
                  <bgColor rgb="FFF39C12"/>
                </patternFill>
              </fill>
            </x14:dxf>
          </x14:cfRule>
          <x14:cfRule type="cellIs" priority="24" operator="equal" id="{49114722-D34F-4672-9305-3C067BE7B584}">
            <xm:f>Values!$A$12</xm:f>
            <x14:dxf>
              <fill>
                <patternFill>
                  <bgColor rgb="FFE67E22"/>
                </patternFill>
              </fill>
            </x14:dxf>
          </x14:cfRule>
          <x14:cfRule type="cellIs" priority="25" operator="equal" id="{C07A720A-C84F-42D2-A691-10C527F5A261}">
            <xm:f>Values!$A$11</xm:f>
            <x14:dxf>
              <fill>
                <patternFill>
                  <bgColor rgb="FFE74C3C"/>
                </patternFill>
              </fill>
            </x14:dxf>
          </x14:cfRule>
          <xm:sqref>F24:F25</xm:sqref>
        </x14:conditionalFormatting>
        <x14:conditionalFormatting xmlns:xm="http://schemas.microsoft.com/office/excel/2006/main">
          <x14:cfRule type="cellIs" priority="11" operator="equal" id="{BFFFF5E7-D64B-4D37-B585-71C378F76B3D}">
            <xm:f>Values!$A$22</xm:f>
            <x14:dxf>
              <fill>
                <patternFill>
                  <bgColor rgb="FF27B060"/>
                </patternFill>
              </fill>
            </x14:dxf>
          </x14:cfRule>
          <x14:cfRule type="cellIs" priority="17" operator="equal" id="{A450AEB3-92ED-4B6D-9E6E-C4C4A940A240}">
            <xm:f>Values!$A$21</xm:f>
            <x14:dxf>
              <fill>
                <patternFill>
                  <bgColor rgb="FFF1C40F"/>
                </patternFill>
              </fill>
            </x14:dxf>
          </x14:cfRule>
          <x14:cfRule type="cellIs" priority="18" operator="equal" id="{BF8F19D5-3F5F-4766-8915-BF5C0E917367}">
            <xm:f>Values!$A$20</xm:f>
            <x14:dxf>
              <fill>
                <patternFill>
                  <bgColor rgb="FFF39C12"/>
                </patternFill>
              </fill>
            </x14:dxf>
          </x14:cfRule>
          <x14:cfRule type="cellIs" priority="19" operator="equal" id="{B12DE238-538A-433D-A93F-6A1D332083C1}">
            <xm:f>Values!$A$19</xm:f>
            <x14:dxf>
              <fill>
                <patternFill>
                  <bgColor rgb="FFE67E22"/>
                </patternFill>
              </fill>
            </x14:dxf>
          </x14:cfRule>
          <x14:cfRule type="cellIs" priority="20" operator="equal" id="{F5ACF1C7-7BD7-47DF-A278-D47A670C48CD}">
            <xm:f>Values!$A$18</xm:f>
            <x14:dxf>
              <fill>
                <patternFill>
                  <bgColor rgb="FFE74C3C"/>
                </patternFill>
              </fill>
            </x14:dxf>
          </x14:cfRule>
          <xm:sqref>G27</xm:sqref>
        </x14:conditionalFormatting>
        <x14:conditionalFormatting xmlns:xm="http://schemas.microsoft.com/office/excel/2006/main">
          <x14:cfRule type="cellIs" priority="12" operator="equal" id="{9320A5F3-7001-4135-8E43-A00E7D5BDE40}">
            <xm:f>Values!$A$29</xm:f>
            <x14:dxf>
              <fill>
                <patternFill>
                  <bgColor rgb="FF27AE60"/>
                </patternFill>
              </fill>
            </x14:dxf>
          </x14:cfRule>
          <x14:cfRule type="cellIs" priority="14" operator="equal" id="{E1FB71A6-A455-4446-A80C-EA96F3D927CD}">
            <xm:f>Values!$A$27</xm:f>
            <x14:dxf>
              <fill>
                <patternFill>
                  <bgColor rgb="FFF39C12"/>
                </patternFill>
              </fill>
            </x14:dxf>
          </x14:cfRule>
          <x14:cfRule type="cellIs" priority="15" operator="equal" id="{1E714A2A-C050-496F-BEF2-A07226D5D18B}">
            <xm:f>Values!$A$26</xm:f>
            <x14:dxf>
              <fill>
                <patternFill>
                  <bgColor rgb="FFE67E22"/>
                </patternFill>
              </fill>
            </x14:dxf>
          </x14:cfRule>
          <x14:cfRule type="cellIs" priority="16" operator="equal" id="{0E75AADB-D470-42B9-8545-6A44CFBAB508}">
            <xm:f>Values!$A$25</xm:f>
            <x14:dxf>
              <fill>
                <patternFill>
                  <bgColor rgb="FFE74C3C"/>
                </patternFill>
              </fill>
            </x14:dxf>
          </x14:cfRule>
          <xm:sqref>H27</xm:sqref>
        </x14:conditionalFormatting>
        <x14:conditionalFormatting xmlns:xm="http://schemas.microsoft.com/office/excel/2006/main">
          <x14:cfRule type="cellIs" priority="13" operator="equal" id="{6FD4BEF6-F048-4B0B-B893-5C59481480FF}">
            <xm:f>Values!$A$28</xm:f>
            <x14:dxf>
              <fill>
                <patternFill>
                  <bgColor rgb="FFF1C40F"/>
                </patternFill>
              </fill>
            </x14:dxf>
          </x14:cfRule>
          <xm:sqref>H27</xm:sqref>
        </x14:conditionalFormatting>
        <x14:conditionalFormatting xmlns:xm="http://schemas.microsoft.com/office/excel/2006/main">
          <x14:cfRule type="cellIs" priority="1" operator="equal" id="{026ACCEC-EF9A-4473-96D9-671CFD09F35B}">
            <xm:f>Values!$A$22</xm:f>
            <x14:dxf>
              <fill>
                <patternFill>
                  <bgColor rgb="FF27B060"/>
                </patternFill>
              </fill>
            </x14:dxf>
          </x14:cfRule>
          <x14:cfRule type="cellIs" priority="7" operator="equal" id="{D1D47023-5AC3-48E3-AC5B-0C67A2A1981B}">
            <xm:f>Values!$A$21</xm:f>
            <x14:dxf>
              <fill>
                <patternFill>
                  <bgColor rgb="FFF1C40F"/>
                </patternFill>
              </fill>
            </x14:dxf>
          </x14:cfRule>
          <x14:cfRule type="cellIs" priority="8" operator="equal" id="{16C7846C-255C-46CA-A031-A6B2A55DCE01}">
            <xm:f>Values!$A$20</xm:f>
            <x14:dxf>
              <fill>
                <patternFill>
                  <bgColor rgb="FFF39C12"/>
                </patternFill>
              </fill>
            </x14:dxf>
          </x14:cfRule>
          <x14:cfRule type="cellIs" priority="9" operator="equal" id="{779B6BB4-BC4E-48FE-B203-7698DD66DBC3}">
            <xm:f>Values!$A$19</xm:f>
            <x14:dxf>
              <fill>
                <patternFill>
                  <bgColor rgb="FFE67E22"/>
                </patternFill>
              </fill>
            </x14:dxf>
          </x14:cfRule>
          <x14:cfRule type="cellIs" priority="10" operator="equal" id="{BCF3CF9D-8FDE-4A16-B8B7-202984C1D3EE}">
            <xm:f>Values!$A$18</xm:f>
            <x14:dxf>
              <fill>
                <patternFill>
                  <bgColor rgb="FFE74C3C"/>
                </patternFill>
              </fill>
            </x14:dxf>
          </x14:cfRule>
          <xm:sqref>G30</xm:sqref>
        </x14:conditionalFormatting>
        <x14:conditionalFormatting xmlns:xm="http://schemas.microsoft.com/office/excel/2006/main">
          <x14:cfRule type="cellIs" priority="2" operator="equal" id="{C51A8200-2317-425C-96BF-7A06DD9F5029}">
            <xm:f>Values!$A$29</xm:f>
            <x14:dxf>
              <fill>
                <patternFill>
                  <bgColor rgb="FF27AE60"/>
                </patternFill>
              </fill>
            </x14:dxf>
          </x14:cfRule>
          <x14:cfRule type="cellIs" priority="4" operator="equal" id="{63A6276C-080E-4BB5-AD81-9077E2B4D9F4}">
            <xm:f>Values!$A$27</xm:f>
            <x14:dxf>
              <fill>
                <patternFill>
                  <bgColor rgb="FFF39C12"/>
                </patternFill>
              </fill>
            </x14:dxf>
          </x14:cfRule>
          <x14:cfRule type="cellIs" priority="5" operator="equal" id="{5D99656E-C351-46B0-BB01-5E3A707B5EC3}">
            <xm:f>Values!$A$26</xm:f>
            <x14:dxf>
              <fill>
                <patternFill>
                  <bgColor rgb="FFE67E22"/>
                </patternFill>
              </fill>
            </x14:dxf>
          </x14:cfRule>
          <x14:cfRule type="cellIs" priority="6" operator="equal" id="{10CE1009-59D5-4A2B-98FB-041B26B55B46}">
            <xm:f>Values!$A$25</xm:f>
            <x14:dxf>
              <fill>
                <patternFill>
                  <bgColor rgb="FFE74C3C"/>
                </patternFill>
              </fill>
            </x14:dxf>
          </x14:cfRule>
          <xm:sqref>H30</xm:sqref>
        </x14:conditionalFormatting>
        <x14:conditionalFormatting xmlns:xm="http://schemas.microsoft.com/office/excel/2006/main">
          <x14:cfRule type="cellIs" priority="3" operator="equal" id="{EBE93FCB-D8A9-422B-9D89-5B0AD38D410F}">
            <xm:f>Values!$A$28</xm:f>
            <x14:dxf>
              <fill>
                <patternFill>
                  <bgColor rgb="FFF1C40F"/>
                </patternFill>
              </fill>
            </x14:dxf>
          </x14:cfRule>
          <xm:sqref>H30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H27 H30</xm:sqref>
        </x14:dataValidation>
        <x14:dataValidation type="list" allowBlank="1" showInputMessage="1" showErrorMessage="1">
          <x14:formula1>
            <xm:f>Values!$A$18:$A$22</xm:f>
          </x14:formula1>
          <xm:sqref>G27 G30</xm:sqref>
        </x14:dataValidation>
        <x14:dataValidation type="list" allowBlank="1" showInputMessage="1" showErrorMessage="1">
          <x14:formula1>
            <xm:f>Values!$A$11:$A$15</xm:f>
          </x14:formula1>
          <xm:sqref>F21:F31</xm:sqref>
        </x14:dataValidation>
        <x14:dataValidation type="list" allowBlank="1" showInputMessage="1" showErrorMessage="1">
          <x14:formula1>
            <xm:f>Values!$A$4:$A$8</xm:f>
          </x14:formula1>
          <xm:sqref>E21:E31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4"/>
  <sheetViews>
    <sheetView zoomScale="80" zoomScaleNormal="80" workbookViewId="0">
      <selection activeCell="A6" sqref="A6"/>
    </sheetView>
  </sheetViews>
  <sheetFormatPr defaultColWidth="8.77734375" defaultRowHeight="14.4"/>
  <cols>
    <col min="1" max="1" width="8.77734375" style="3"/>
    <col min="2" max="2" width="71.21875" style="3" customWidth="1"/>
    <col min="3" max="3" width="19.77734375" style="4" bestFit="1" customWidth="1"/>
    <col min="4" max="4" width="3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103</v>
      </c>
      <c r="B1" s="43"/>
      <c r="C1" s="43"/>
      <c r="D1" s="43"/>
      <c r="E1" s="43"/>
      <c r="F1" s="43"/>
      <c r="G1" s="43"/>
      <c r="H1" s="43"/>
    </row>
    <row r="3" spans="1:8">
      <c r="C3" s="3"/>
    </row>
    <row r="4" spans="1:8">
      <c r="C4" s="3"/>
    </row>
    <row r="5" spans="1:8">
      <c r="C5" s="27" t="s">
        <v>120</v>
      </c>
      <c r="D5" s="35">
        <f>F32</f>
        <v>0</v>
      </c>
    </row>
    <row r="6" spans="1:8">
      <c r="C6" s="3"/>
    </row>
    <row r="7" spans="1:8">
      <c r="C7" s="33" t="s">
        <v>119</v>
      </c>
      <c r="D7" s="34">
        <f>G32</f>
        <v>1</v>
      </c>
    </row>
    <row r="20" spans="1:13" s="32" customFormat="1" ht="28.8">
      <c r="A20" s="28" t="s">
        <v>3</v>
      </c>
      <c r="B20" s="28" t="s">
        <v>4</v>
      </c>
      <c r="C20" s="28" t="s">
        <v>333</v>
      </c>
      <c r="D20" s="28" t="s">
        <v>5</v>
      </c>
      <c r="E20" s="28" t="s">
        <v>80</v>
      </c>
      <c r="F20" s="28" t="s">
        <v>81</v>
      </c>
      <c r="G20" s="31" t="s">
        <v>118</v>
      </c>
      <c r="H20" s="28" t="s">
        <v>83</v>
      </c>
    </row>
    <row r="21" spans="1:13" ht="28.8">
      <c r="A21" s="7">
        <v>19.100000000000001</v>
      </c>
      <c r="B21" s="23" t="s">
        <v>310</v>
      </c>
      <c r="C21" s="5" t="s">
        <v>112</v>
      </c>
      <c r="D21" s="4" t="s">
        <v>318</v>
      </c>
      <c r="E21" s="6" t="s">
        <v>56</v>
      </c>
      <c r="F21" s="6" t="s">
        <v>62</v>
      </c>
      <c r="G21" s="30" t="s">
        <v>117</v>
      </c>
      <c r="H21" s="30" t="s">
        <v>117</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c r="M21" s="17"/>
    </row>
    <row r="22" spans="1:13" ht="43.2">
      <c r="A22" s="7">
        <v>19.2</v>
      </c>
      <c r="B22" s="23" t="s">
        <v>311</v>
      </c>
      <c r="C22" s="5" t="s">
        <v>112</v>
      </c>
      <c r="D22" s="4" t="s">
        <v>318</v>
      </c>
      <c r="E22" s="6" t="s">
        <v>56</v>
      </c>
      <c r="F22" s="6" t="s">
        <v>62</v>
      </c>
      <c r="G22" s="30" t="s">
        <v>117</v>
      </c>
      <c r="H22" s="30" t="s">
        <v>117</v>
      </c>
      <c r="J22" s="17">
        <f t="shared" ref="J22:J28" si="0">IF(E22="No Policy",0,IF(E22="Informal Policy",0.25,IF(E22="Partial Written Policy",0.5,IF(E22="Written Policy",0.75,IF(E22="Approved Written Policy",1,"INVALID")))))</f>
        <v>0</v>
      </c>
      <c r="K22" s="17">
        <f t="shared" ref="K22:K28" si="1">IF(F22="Not Implemented",0,IF(F22="Parts of Policy Implemented",0.25,IF(F22="Implemented on Some Systems",0.5,IF(F22="Implemented on Most Systems",0.75,IF(F22="Implemented on All Systems",1,"INVALID")))))</f>
        <v>0</v>
      </c>
      <c r="L22" s="17"/>
      <c r="M22" s="17"/>
    </row>
    <row r="23" spans="1:13" ht="28.8">
      <c r="A23" s="7">
        <v>19.3</v>
      </c>
      <c r="B23" s="23" t="s">
        <v>312</v>
      </c>
      <c r="C23" s="5" t="s">
        <v>112</v>
      </c>
      <c r="D23" s="4" t="s">
        <v>318</v>
      </c>
      <c r="E23" s="6" t="s">
        <v>56</v>
      </c>
      <c r="F23" s="6" t="s">
        <v>62</v>
      </c>
      <c r="G23" s="30" t="s">
        <v>117</v>
      </c>
      <c r="H23" s="30" t="s">
        <v>117</v>
      </c>
      <c r="J23" s="17">
        <f t="shared" si="0"/>
        <v>0</v>
      </c>
      <c r="K23" s="17">
        <f t="shared" si="1"/>
        <v>0</v>
      </c>
      <c r="L23" s="17"/>
      <c r="M23" s="17"/>
    </row>
    <row r="24" spans="1:13" ht="57.6">
      <c r="A24" s="7">
        <v>19.399999999999999</v>
      </c>
      <c r="B24" s="23" t="s">
        <v>313</v>
      </c>
      <c r="C24" s="5" t="s">
        <v>112</v>
      </c>
      <c r="D24" s="4" t="s">
        <v>318</v>
      </c>
      <c r="E24" s="6" t="s">
        <v>56</v>
      </c>
      <c r="F24" s="6" t="s">
        <v>62</v>
      </c>
      <c r="G24" s="30" t="s">
        <v>117</v>
      </c>
      <c r="H24" s="30" t="s">
        <v>117</v>
      </c>
      <c r="J24" s="17">
        <f t="shared" ref="J24" si="2">IF(E24="No Policy",0,IF(E24="Informal Policy",0.25,IF(E24="Partial Written Policy",0.5,IF(E24="Written Policy",0.75,IF(E24="Approved Written Policy",1,"INVALID")))))</f>
        <v>0</v>
      </c>
      <c r="K24" s="17">
        <f t="shared" ref="K24" si="3">IF(F24="Not Implemented",0,IF(F24="Parts of Policy Implemented",0.25,IF(F24="Implemented on Some Systems",0.5,IF(F24="Implemented on Most Systems",0.75,IF(F24="Implemented on All Systems",1,"INVALID")))))</f>
        <v>0</v>
      </c>
      <c r="L24" s="17"/>
      <c r="M24" s="17"/>
    </row>
    <row r="25" spans="1:13" ht="43.2">
      <c r="A25" s="7">
        <v>19.5</v>
      </c>
      <c r="B25" s="23" t="s">
        <v>314</v>
      </c>
      <c r="C25" s="5" t="s">
        <v>112</v>
      </c>
      <c r="D25" s="4" t="s">
        <v>318</v>
      </c>
      <c r="E25" s="6" t="s">
        <v>56</v>
      </c>
      <c r="F25" s="6" t="s">
        <v>62</v>
      </c>
      <c r="G25" s="30" t="s">
        <v>117</v>
      </c>
      <c r="H25" s="30" t="s">
        <v>117</v>
      </c>
      <c r="J25" s="17">
        <f t="shared" si="0"/>
        <v>0</v>
      </c>
      <c r="K25" s="17">
        <f t="shared" si="1"/>
        <v>0</v>
      </c>
      <c r="L25" s="17"/>
      <c r="M25" s="17"/>
    </row>
    <row r="26" spans="1:13" ht="43.2">
      <c r="A26" s="7">
        <v>19.600000000000001</v>
      </c>
      <c r="B26" s="23" t="s">
        <v>315</v>
      </c>
      <c r="C26" s="5" t="s">
        <v>112</v>
      </c>
      <c r="D26" s="4" t="s">
        <v>318</v>
      </c>
      <c r="E26" s="6" t="s">
        <v>56</v>
      </c>
      <c r="F26" s="6" t="s">
        <v>62</v>
      </c>
      <c r="G26" s="30" t="s">
        <v>117</v>
      </c>
      <c r="H26" s="30" t="s">
        <v>117</v>
      </c>
      <c r="J26" s="17">
        <f t="shared" si="0"/>
        <v>0</v>
      </c>
      <c r="K26" s="17">
        <f t="shared" si="1"/>
        <v>0</v>
      </c>
      <c r="L26" s="17"/>
      <c r="M26" s="17"/>
    </row>
    <row r="27" spans="1:13" ht="72">
      <c r="A27" s="7">
        <v>19.7</v>
      </c>
      <c r="B27" s="23" t="s">
        <v>316</v>
      </c>
      <c r="C27" s="5" t="s">
        <v>112</v>
      </c>
      <c r="D27" s="4" t="s">
        <v>318</v>
      </c>
      <c r="E27" s="6" t="s">
        <v>56</v>
      </c>
      <c r="F27" s="6" t="s">
        <v>62</v>
      </c>
      <c r="G27" s="30" t="s">
        <v>117</v>
      </c>
      <c r="H27" s="30" t="s">
        <v>117</v>
      </c>
      <c r="J27" s="17">
        <f t="shared" si="0"/>
        <v>0</v>
      </c>
      <c r="K27" s="17">
        <f t="shared" si="1"/>
        <v>0</v>
      </c>
      <c r="L27" s="17"/>
      <c r="M27" s="17"/>
    </row>
    <row r="28" spans="1:13" ht="43.2">
      <c r="A28" s="41">
        <v>19.8</v>
      </c>
      <c r="B28" s="23" t="s">
        <v>317</v>
      </c>
      <c r="C28" s="5" t="s">
        <v>112</v>
      </c>
      <c r="D28" s="4" t="s">
        <v>318</v>
      </c>
      <c r="E28" s="6" t="s">
        <v>56</v>
      </c>
      <c r="F28" s="6" t="s">
        <v>62</v>
      </c>
      <c r="G28" s="30" t="s">
        <v>117</v>
      </c>
      <c r="H28" s="30" t="s">
        <v>117</v>
      </c>
      <c r="J28" s="17">
        <f t="shared" si="0"/>
        <v>0</v>
      </c>
      <c r="K28" s="17">
        <f t="shared" si="1"/>
        <v>0</v>
      </c>
      <c r="L28" s="17"/>
      <c r="M28" s="17"/>
    </row>
    <row r="30" spans="1:13" hidden="1">
      <c r="D30" s="2" t="s">
        <v>26</v>
      </c>
      <c r="F30" s="18">
        <f>AVERAGE(J21:J28)</f>
        <v>0</v>
      </c>
      <c r="G30" s="18">
        <f>1-F30</f>
        <v>1</v>
      </c>
    </row>
    <row r="31" spans="1:13" hidden="1">
      <c r="D31" s="5" t="s">
        <v>6</v>
      </c>
      <c r="E31" s="5"/>
      <c r="F31" s="18">
        <f>AVERAGE(K21:K28)</f>
        <v>0</v>
      </c>
      <c r="G31" s="18">
        <f>1-F31</f>
        <v>1</v>
      </c>
    </row>
    <row r="32" spans="1:13" hidden="1">
      <c r="D32" s="5" t="s">
        <v>9</v>
      </c>
      <c r="E32" s="5"/>
      <c r="F32" s="18">
        <f>AVERAGE(F28:F31)</f>
        <v>0</v>
      </c>
      <c r="G32" s="18">
        <f>1-F32</f>
        <v>1</v>
      </c>
    </row>
    <row r="34" spans="1:15" ht="30" customHeight="1">
      <c r="A34" s="47" t="s">
        <v>54</v>
      </c>
      <c r="B34" s="47"/>
      <c r="C34" s="47"/>
      <c r="D34" s="47"/>
      <c r="E34" s="47"/>
      <c r="F34" s="47"/>
      <c r="G34" s="47"/>
      <c r="H34" s="47"/>
      <c r="I34" s="47"/>
      <c r="J34" s="47"/>
      <c r="K34" s="47"/>
      <c r="L34" s="47"/>
      <c r="M34" s="47"/>
      <c r="N34" s="47"/>
      <c r="O34" s="47"/>
    </row>
  </sheetData>
  <mergeCells count="2">
    <mergeCell ref="A1:H1"/>
    <mergeCell ref="A34:O34"/>
  </mergeCells>
  <hyperlinks>
    <hyperlink ref="A34"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6" operator="equal" id="{1C76063B-2BC8-48AE-A4CB-86241FA635A9}">
            <xm:f>Values!$A$8</xm:f>
            <x14:dxf>
              <fill>
                <patternFill>
                  <bgColor rgb="FF27AE60"/>
                </patternFill>
              </fill>
            </x14:dxf>
          </x14:cfRule>
          <x14:cfRule type="cellIs" priority="27" operator="equal" id="{1072AFC5-E89D-4949-80B6-70988947DD71}">
            <xm:f>Values!$A$7</xm:f>
            <x14:dxf>
              <fill>
                <patternFill>
                  <bgColor rgb="FFF1C40F"/>
                </patternFill>
              </fill>
            </x14:dxf>
          </x14:cfRule>
          <x14:cfRule type="cellIs" priority="28" operator="equal" id="{E5644BCF-7378-485D-8EB8-E75F9AE32DAF}">
            <xm:f>Values!$A$6</xm:f>
            <x14:dxf>
              <fill>
                <patternFill>
                  <bgColor rgb="FFF39C12"/>
                </patternFill>
              </fill>
            </x14:dxf>
          </x14:cfRule>
          <x14:cfRule type="cellIs" priority="29" operator="equal" id="{BC3EE584-0D34-4941-9029-B5AFE32EEEDE}">
            <xm:f>Values!$A$5</xm:f>
            <x14:dxf>
              <fill>
                <patternFill>
                  <bgColor rgb="FFE67E22"/>
                </patternFill>
              </fill>
            </x14:dxf>
          </x14:cfRule>
          <x14:cfRule type="cellIs" priority="30" operator="equal" id="{4A552126-82B6-4A34-A7E0-3466271C0EA3}">
            <xm:f>Values!$A$4</xm:f>
            <x14:dxf>
              <fill>
                <patternFill>
                  <bgColor rgb="FFE74C3C"/>
                </patternFill>
              </fill>
            </x14:dxf>
          </x14:cfRule>
          <xm:sqref>E21:E23 E25:E28</xm:sqref>
        </x14:conditionalFormatting>
        <x14:conditionalFormatting xmlns:xm="http://schemas.microsoft.com/office/excel/2006/main">
          <x14:cfRule type="cellIs" priority="11" operator="equal" id="{7C6235BB-7E53-4840-9B2A-4A8B5B1220B5}">
            <xm:f>Values!$A$15</xm:f>
            <x14:dxf>
              <fill>
                <patternFill>
                  <bgColor rgb="FF27AE60"/>
                </patternFill>
              </fill>
            </x14:dxf>
          </x14:cfRule>
          <x14:cfRule type="cellIs" priority="22" operator="equal" id="{8FA7B226-7F4F-4292-B68C-AE1298EFD536}">
            <xm:f>Values!$A$14</xm:f>
            <x14:dxf>
              <fill>
                <patternFill>
                  <bgColor rgb="FFF1C40F"/>
                </patternFill>
              </fill>
            </x14:dxf>
          </x14:cfRule>
          <x14:cfRule type="cellIs" priority="23" operator="equal" id="{C15CD929-2FC2-4900-B470-BB86D834EE64}">
            <xm:f>Values!$A$13</xm:f>
            <x14:dxf>
              <fill>
                <patternFill>
                  <bgColor rgb="FFF39C12"/>
                </patternFill>
              </fill>
            </x14:dxf>
          </x14:cfRule>
          <x14:cfRule type="cellIs" priority="24" operator="equal" id="{CFBCF24E-3526-4275-9389-C7CE3475B737}">
            <xm:f>Values!$A$12</xm:f>
            <x14:dxf>
              <fill>
                <patternFill>
                  <bgColor rgb="FFE67E22"/>
                </patternFill>
              </fill>
            </x14:dxf>
          </x14:cfRule>
          <x14:cfRule type="cellIs" priority="25" operator="equal" id="{C3EC0198-B345-442F-BF3F-ACC8CB2190B1}">
            <xm:f>Values!$A$11</xm:f>
            <x14:dxf>
              <fill>
                <patternFill>
                  <bgColor rgb="FFE74C3C"/>
                </patternFill>
              </fill>
            </x14:dxf>
          </x14:cfRule>
          <xm:sqref>F21:F23 F25:F28</xm:sqref>
        </x14:conditionalFormatting>
        <x14:conditionalFormatting xmlns:xm="http://schemas.microsoft.com/office/excel/2006/main">
          <x14:cfRule type="cellIs" priority="6" operator="equal" id="{9A872CB1-1E1E-4D95-9F54-81A252ADD61C}">
            <xm:f>Values!$A$8</xm:f>
            <x14:dxf>
              <fill>
                <patternFill>
                  <bgColor rgb="FF27AE60"/>
                </patternFill>
              </fill>
            </x14:dxf>
          </x14:cfRule>
          <x14:cfRule type="cellIs" priority="7" operator="equal" id="{81E12636-E99E-4071-9CCA-04D1FE693DE0}">
            <xm:f>Values!$A$7</xm:f>
            <x14:dxf>
              <fill>
                <patternFill>
                  <bgColor rgb="FFF1C40F"/>
                </patternFill>
              </fill>
            </x14:dxf>
          </x14:cfRule>
          <x14:cfRule type="cellIs" priority="8" operator="equal" id="{397B128C-A128-47DC-BE7F-9B7B048BEDA2}">
            <xm:f>Values!$A$6</xm:f>
            <x14:dxf>
              <fill>
                <patternFill>
                  <bgColor rgb="FFF39C12"/>
                </patternFill>
              </fill>
            </x14:dxf>
          </x14:cfRule>
          <x14:cfRule type="cellIs" priority="9" operator="equal" id="{90FB128F-A62D-44DD-8A96-B9D58E4C5A57}">
            <xm:f>Values!$A$5</xm:f>
            <x14:dxf>
              <fill>
                <patternFill>
                  <bgColor rgb="FFE67E22"/>
                </patternFill>
              </fill>
            </x14:dxf>
          </x14:cfRule>
          <x14:cfRule type="cellIs" priority="10" operator="equal" id="{AB23FD67-71C6-49E5-9A56-03C14666C5EE}">
            <xm:f>Values!$A$4</xm:f>
            <x14:dxf>
              <fill>
                <patternFill>
                  <bgColor rgb="FFE74C3C"/>
                </patternFill>
              </fill>
            </x14:dxf>
          </x14:cfRule>
          <xm:sqref>E24</xm:sqref>
        </x14:conditionalFormatting>
        <x14:conditionalFormatting xmlns:xm="http://schemas.microsoft.com/office/excel/2006/main">
          <x14:cfRule type="cellIs" priority="1" operator="equal" id="{1F20E82B-766E-4CD9-B5C3-21F335C9C07D}">
            <xm:f>Values!$A$15</xm:f>
            <x14:dxf>
              <fill>
                <patternFill>
                  <bgColor rgb="FF27AE60"/>
                </patternFill>
              </fill>
            </x14:dxf>
          </x14:cfRule>
          <x14:cfRule type="cellIs" priority="2" operator="equal" id="{72A4A4C8-22D5-457C-A73F-C0887BC86163}">
            <xm:f>Values!$A$14</xm:f>
            <x14:dxf>
              <fill>
                <patternFill>
                  <bgColor rgb="FFF1C40F"/>
                </patternFill>
              </fill>
            </x14:dxf>
          </x14:cfRule>
          <x14:cfRule type="cellIs" priority="3" operator="equal" id="{97358585-8E59-4E12-975B-2DFE5133F800}">
            <xm:f>Values!$A$13</xm:f>
            <x14:dxf>
              <fill>
                <patternFill>
                  <bgColor rgb="FFF39C12"/>
                </patternFill>
              </fill>
            </x14:dxf>
          </x14:cfRule>
          <x14:cfRule type="cellIs" priority="4" operator="equal" id="{381096A9-875B-4C8F-B3F9-5D233DD6F81B}">
            <xm:f>Values!$A$12</xm:f>
            <x14:dxf>
              <fill>
                <patternFill>
                  <bgColor rgb="FFE67E22"/>
                </patternFill>
              </fill>
            </x14:dxf>
          </x14:cfRule>
          <x14:cfRule type="cellIs" priority="5" operator="equal" id="{55E87037-EA24-4D4E-9139-CFBA52A74608}">
            <xm:f>Values!$A$11</xm:f>
            <x14:dxf>
              <fill>
                <patternFill>
                  <bgColor rgb="FFE74C3C"/>
                </patternFill>
              </fill>
            </x14:dxf>
          </x14:cfRule>
          <xm:sqref>F24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F21:F28</xm:sqref>
        </x14:dataValidation>
        <x14:dataValidation type="list" allowBlank="1" showInputMessage="1" showErrorMessage="1">
          <x14:formula1>
            <xm:f>Values!$A$4:$A$8</xm:f>
          </x14:formula1>
          <xm:sqref>E21:E28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4"/>
  <sheetViews>
    <sheetView zoomScale="80" zoomScaleNormal="80" workbookViewId="0">
      <selection activeCell="A3" sqref="A3"/>
    </sheetView>
  </sheetViews>
  <sheetFormatPr defaultColWidth="8.77734375" defaultRowHeight="14.4"/>
  <cols>
    <col min="1" max="1" width="8.77734375" style="3"/>
    <col min="2" max="2" width="71.21875" style="3" customWidth="1"/>
    <col min="3" max="3" width="19.77734375" style="4" bestFit="1" customWidth="1"/>
    <col min="4" max="4" width="3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13</v>
      </c>
      <c r="B1" s="43"/>
      <c r="C1" s="43"/>
      <c r="D1" s="43"/>
      <c r="E1" s="43"/>
      <c r="F1" s="43"/>
      <c r="G1" s="43"/>
      <c r="H1" s="43"/>
    </row>
    <row r="3" spans="1:8">
      <c r="C3" s="3"/>
    </row>
    <row r="4" spans="1:8">
      <c r="C4" s="3"/>
    </row>
    <row r="5" spans="1:8">
      <c r="C5" s="27" t="s">
        <v>120</v>
      </c>
      <c r="D5" s="35">
        <f>F32</f>
        <v>0</v>
      </c>
    </row>
    <row r="6" spans="1:8">
      <c r="C6" s="3"/>
    </row>
    <row r="7" spans="1:8">
      <c r="C7" s="33" t="s">
        <v>119</v>
      </c>
      <c r="D7" s="34">
        <f>G32</f>
        <v>1</v>
      </c>
    </row>
    <row r="20" spans="1:13" s="32" customFormat="1" ht="28.8">
      <c r="A20" s="28" t="s">
        <v>3</v>
      </c>
      <c r="B20" s="28" t="s">
        <v>4</v>
      </c>
      <c r="C20" s="28" t="s">
        <v>333</v>
      </c>
      <c r="D20" s="28" t="s">
        <v>5</v>
      </c>
      <c r="E20" s="28" t="s">
        <v>80</v>
      </c>
      <c r="F20" s="28" t="s">
        <v>81</v>
      </c>
      <c r="G20" s="31" t="s">
        <v>118</v>
      </c>
      <c r="H20" s="28" t="s">
        <v>83</v>
      </c>
    </row>
    <row r="21" spans="1:13" ht="28.8">
      <c r="A21" s="7">
        <v>20.100000000000001</v>
      </c>
      <c r="B21" s="23" t="s">
        <v>319</v>
      </c>
      <c r="C21" s="5" t="s">
        <v>112</v>
      </c>
      <c r="D21" s="4" t="s">
        <v>323</v>
      </c>
      <c r="E21" s="6" t="s">
        <v>56</v>
      </c>
      <c r="F21" s="6" t="s">
        <v>62</v>
      </c>
      <c r="G21" s="30" t="s">
        <v>117</v>
      </c>
      <c r="H21" s="30" t="s">
        <v>117</v>
      </c>
      <c r="J21" s="17">
        <f t="shared" ref="J21:J28" si="0">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c r="M21" s="17"/>
    </row>
    <row r="22" spans="1:13" ht="28.8">
      <c r="A22" s="7">
        <v>20.2</v>
      </c>
      <c r="B22" s="23" t="s">
        <v>320</v>
      </c>
      <c r="C22" s="5" t="s">
        <v>50</v>
      </c>
      <c r="D22" s="4" t="s">
        <v>323</v>
      </c>
      <c r="E22" s="6" t="s">
        <v>56</v>
      </c>
      <c r="F22" s="6" t="s">
        <v>62</v>
      </c>
      <c r="G22" s="30" t="s">
        <v>117</v>
      </c>
      <c r="H22" s="30" t="s">
        <v>117</v>
      </c>
      <c r="J22" s="17">
        <f t="shared" si="0"/>
        <v>0</v>
      </c>
      <c r="K22" s="17">
        <f t="shared" ref="K22:K28" si="1">IF(F22="Not Implemented",0,IF(F22="Parts of Policy Implemented",0.25,IF(F22="Implemented on Some Systems",0.5,IF(F22="Implemented on Most Systems",0.75,IF(F22="Implemented on All Systems",1,"INVALID")))))</f>
        <v>0</v>
      </c>
      <c r="L22" s="17"/>
      <c r="M22" s="17"/>
    </row>
    <row r="23" spans="1:13" ht="28.8">
      <c r="A23" s="7">
        <v>20.3</v>
      </c>
      <c r="B23" s="23" t="s">
        <v>46</v>
      </c>
      <c r="C23" s="5" t="s">
        <v>50</v>
      </c>
      <c r="D23" s="4" t="s">
        <v>323</v>
      </c>
      <c r="E23" s="6" t="s">
        <v>56</v>
      </c>
      <c r="F23" s="6" t="s">
        <v>62</v>
      </c>
      <c r="G23" s="30" t="s">
        <v>117</v>
      </c>
      <c r="H23" s="30" t="s">
        <v>117</v>
      </c>
      <c r="J23" s="17">
        <f t="shared" si="0"/>
        <v>0</v>
      </c>
      <c r="K23" s="17">
        <f t="shared" si="1"/>
        <v>0</v>
      </c>
      <c r="L23" s="17"/>
      <c r="M23" s="17"/>
    </row>
    <row r="24" spans="1:13" ht="76.5" customHeight="1">
      <c r="A24" s="7">
        <v>20.399999999999999</v>
      </c>
      <c r="B24" s="23" t="s">
        <v>47</v>
      </c>
      <c r="C24" s="5" t="s">
        <v>50</v>
      </c>
      <c r="D24" s="4" t="s">
        <v>323</v>
      </c>
      <c r="E24" s="6" t="s">
        <v>56</v>
      </c>
      <c r="F24" s="6" t="s">
        <v>62</v>
      </c>
      <c r="G24" s="30" t="s">
        <v>117</v>
      </c>
      <c r="H24" s="30" t="s">
        <v>117</v>
      </c>
      <c r="J24" s="17">
        <f t="shared" si="0"/>
        <v>0</v>
      </c>
      <c r="K24" s="17">
        <f t="shared" si="1"/>
        <v>0</v>
      </c>
      <c r="L24" s="17"/>
      <c r="M24" s="17"/>
    </row>
    <row r="25" spans="1:13" ht="57.6">
      <c r="A25" s="7">
        <v>20.5</v>
      </c>
      <c r="B25" s="23" t="s">
        <v>110</v>
      </c>
      <c r="C25" s="5" t="s">
        <v>50</v>
      </c>
      <c r="D25" s="4" t="s">
        <v>323</v>
      </c>
      <c r="E25" s="6" t="s">
        <v>56</v>
      </c>
      <c r="F25" s="6" t="s">
        <v>62</v>
      </c>
      <c r="G25" s="30" t="s">
        <v>117</v>
      </c>
      <c r="H25" s="30" t="s">
        <v>117</v>
      </c>
      <c r="J25" s="17">
        <f t="shared" si="0"/>
        <v>0</v>
      </c>
      <c r="K25" s="17">
        <f t="shared" si="1"/>
        <v>0</v>
      </c>
      <c r="L25" s="17"/>
      <c r="M25" s="17"/>
    </row>
    <row r="26" spans="1:13" ht="43.2">
      <c r="A26" s="7">
        <v>20.6</v>
      </c>
      <c r="B26" s="23" t="s">
        <v>321</v>
      </c>
      <c r="C26" s="5" t="s">
        <v>50</v>
      </c>
      <c r="D26" s="5" t="s">
        <v>323</v>
      </c>
      <c r="E26" s="6" t="s">
        <v>56</v>
      </c>
      <c r="F26" s="6" t="s">
        <v>62</v>
      </c>
      <c r="G26" s="30" t="s">
        <v>117</v>
      </c>
      <c r="H26" s="30" t="s">
        <v>117</v>
      </c>
      <c r="J26" s="17">
        <f t="shared" si="0"/>
        <v>0</v>
      </c>
      <c r="K26" s="17">
        <f t="shared" si="1"/>
        <v>0</v>
      </c>
      <c r="L26" s="17"/>
      <c r="M26" s="17"/>
    </row>
    <row r="27" spans="1:13" ht="58.2" customHeight="1">
      <c r="A27" s="7">
        <v>20.7</v>
      </c>
      <c r="B27" s="23" t="s">
        <v>322</v>
      </c>
      <c r="C27" s="5" t="s">
        <v>50</v>
      </c>
      <c r="D27" s="5" t="s">
        <v>323</v>
      </c>
      <c r="E27" s="6" t="s">
        <v>56</v>
      </c>
      <c r="F27" s="6" t="s">
        <v>62</v>
      </c>
      <c r="G27" s="30" t="s">
        <v>117</v>
      </c>
      <c r="H27" s="30" t="s">
        <v>117</v>
      </c>
      <c r="J27" s="17">
        <f t="shared" si="0"/>
        <v>0</v>
      </c>
      <c r="K27" s="17">
        <f t="shared" si="1"/>
        <v>0</v>
      </c>
      <c r="L27" s="17"/>
      <c r="M27" s="17"/>
    </row>
    <row r="28" spans="1:13" ht="43.2">
      <c r="A28" s="7">
        <v>20.8</v>
      </c>
      <c r="B28" s="23" t="s">
        <v>109</v>
      </c>
      <c r="C28" s="5" t="s">
        <v>50</v>
      </c>
      <c r="D28" s="4" t="s">
        <v>323</v>
      </c>
      <c r="E28" s="6" t="s">
        <v>56</v>
      </c>
      <c r="F28" s="6" t="s">
        <v>62</v>
      </c>
      <c r="G28" s="30" t="s">
        <v>117</v>
      </c>
      <c r="H28" s="30" t="s">
        <v>117</v>
      </c>
      <c r="J28" s="17">
        <f t="shared" si="0"/>
        <v>0</v>
      </c>
      <c r="K28" s="17">
        <f t="shared" si="1"/>
        <v>0</v>
      </c>
      <c r="L28" s="17"/>
      <c r="M28" s="17"/>
    </row>
    <row r="30" spans="1:13" hidden="1">
      <c r="D30" s="2" t="s">
        <v>26</v>
      </c>
      <c r="F30" s="18">
        <f>AVERAGE(J21:J28)</f>
        <v>0</v>
      </c>
      <c r="G30" s="17">
        <f>1-E30</f>
        <v>1</v>
      </c>
    </row>
    <row r="31" spans="1:13" hidden="1">
      <c r="D31" s="5" t="s">
        <v>6</v>
      </c>
      <c r="E31" s="5"/>
      <c r="F31" s="18">
        <f>AVERAGE(K21:K28)</f>
        <v>0</v>
      </c>
      <c r="G31" s="17">
        <f>1-E31</f>
        <v>1</v>
      </c>
    </row>
    <row r="32" spans="1:13" hidden="1">
      <c r="D32" s="5" t="s">
        <v>9</v>
      </c>
      <c r="E32" s="5"/>
      <c r="F32" s="18">
        <f>AVERAGE(F28:F31)</f>
        <v>0</v>
      </c>
      <c r="G32" s="17">
        <f>1-E32</f>
        <v>1</v>
      </c>
    </row>
    <row r="34" spans="1:15" ht="30" customHeight="1">
      <c r="A34" s="47" t="s">
        <v>54</v>
      </c>
      <c r="B34" s="47"/>
      <c r="C34" s="47"/>
      <c r="D34" s="47"/>
      <c r="E34" s="47"/>
      <c r="F34" s="47"/>
      <c r="G34" s="47"/>
      <c r="H34" s="47"/>
      <c r="I34" s="47"/>
      <c r="J34" s="47"/>
      <c r="K34" s="47"/>
      <c r="L34" s="47"/>
      <c r="M34" s="47"/>
      <c r="N34" s="47"/>
      <c r="O34" s="47"/>
    </row>
  </sheetData>
  <mergeCells count="2">
    <mergeCell ref="A1:H1"/>
    <mergeCell ref="A34:O34"/>
  </mergeCells>
  <hyperlinks>
    <hyperlink ref="A34"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2" operator="equal" id="{FEF89AAA-C8F8-4BD8-AAFB-68F7591F8DAE}">
            <xm:f>Values!$A$8</xm:f>
            <x14:dxf>
              <fill>
                <patternFill>
                  <bgColor rgb="FF27AE60"/>
                </patternFill>
              </fill>
            </x14:dxf>
          </x14:cfRule>
          <x14:cfRule type="cellIs" priority="53" operator="equal" id="{EAC49842-59D7-43B3-BCD8-A6168F87A384}">
            <xm:f>Values!$A$7</xm:f>
            <x14:dxf>
              <fill>
                <patternFill>
                  <bgColor rgb="FFF1C40F"/>
                </patternFill>
              </fill>
            </x14:dxf>
          </x14:cfRule>
          <x14:cfRule type="cellIs" priority="54" operator="equal" id="{73094555-551F-4559-9F3B-D370783C8A66}">
            <xm:f>Values!$A$6</xm:f>
            <x14:dxf>
              <fill>
                <patternFill>
                  <bgColor rgb="FFF39C12"/>
                </patternFill>
              </fill>
            </x14:dxf>
          </x14:cfRule>
          <x14:cfRule type="cellIs" priority="55" operator="equal" id="{AC85F8CC-4304-492C-BAA0-6ED22E3F4D8A}">
            <xm:f>Values!$A$5</xm:f>
            <x14:dxf>
              <fill>
                <patternFill>
                  <bgColor rgb="FFE67E22"/>
                </patternFill>
              </fill>
            </x14:dxf>
          </x14:cfRule>
          <x14:cfRule type="cellIs" priority="56" operator="equal" id="{EFCD416F-54CB-483C-9813-383A746DEF8A}">
            <xm:f>Values!$A$4</xm:f>
            <x14:dxf>
              <fill>
                <patternFill>
                  <bgColor rgb="FFE74C3C"/>
                </patternFill>
              </fill>
            </x14:dxf>
          </x14:cfRule>
          <xm:sqref>E21</xm:sqref>
        </x14:conditionalFormatting>
        <x14:conditionalFormatting xmlns:xm="http://schemas.microsoft.com/office/excel/2006/main">
          <x14:cfRule type="cellIs" priority="11" operator="equal" id="{132AE8BA-5DD2-400D-8692-2D6A2B11E970}">
            <xm:f>Values!$A$15</xm:f>
            <x14:dxf>
              <fill>
                <patternFill>
                  <bgColor rgb="FF27AE60"/>
                </patternFill>
              </fill>
            </x14:dxf>
          </x14:cfRule>
          <x14:cfRule type="cellIs" priority="48" operator="equal" id="{0599B709-C9D6-4925-A652-E9E9C751D2E2}">
            <xm:f>Values!$A$14</xm:f>
            <x14:dxf>
              <fill>
                <patternFill>
                  <bgColor rgb="FFF1C40F"/>
                </patternFill>
              </fill>
            </x14:dxf>
          </x14:cfRule>
          <x14:cfRule type="cellIs" priority="49" operator="equal" id="{DD5018F0-4730-4337-8EAA-0218D0BBADBE}">
            <xm:f>Values!$A$13</xm:f>
            <x14:dxf>
              <fill>
                <patternFill>
                  <bgColor rgb="FFF39C12"/>
                </patternFill>
              </fill>
            </x14:dxf>
          </x14:cfRule>
          <x14:cfRule type="cellIs" priority="50" operator="equal" id="{3E730F6B-24F5-4BB9-99F8-AE6CE94B4126}">
            <xm:f>Values!$A$12</xm:f>
            <x14:dxf>
              <fill>
                <patternFill>
                  <bgColor rgb="FFE67E22"/>
                </patternFill>
              </fill>
            </x14:dxf>
          </x14:cfRule>
          <x14:cfRule type="cellIs" priority="51" operator="equal" id="{97C5045C-DE7E-4EBB-87C2-3414345545DA}">
            <xm:f>Values!$A$11</xm:f>
            <x14:dxf>
              <fill>
                <patternFill>
                  <bgColor rgb="FFE74C3C"/>
                </patternFill>
              </fill>
            </x14:dxf>
          </x14:cfRule>
          <xm:sqref>F21</xm:sqref>
        </x14:conditionalFormatting>
        <x14:conditionalFormatting xmlns:xm="http://schemas.microsoft.com/office/excel/2006/main">
          <x14:cfRule type="cellIs" priority="6" operator="equal" id="{1958EB94-23E4-4134-8F26-82BABED9CC1A}">
            <xm:f>Values!$A$15</xm:f>
            <x14:dxf>
              <fill>
                <patternFill>
                  <bgColor rgb="FF27AE60"/>
                </patternFill>
              </fill>
            </x14:dxf>
          </x14:cfRule>
          <x14:cfRule type="cellIs" priority="7" operator="equal" id="{F347EC3E-4ECC-46FC-A6F7-971D74B17C29}">
            <xm:f>Values!$A$14</xm:f>
            <x14:dxf>
              <fill>
                <patternFill>
                  <bgColor rgb="FFF1C40F"/>
                </patternFill>
              </fill>
            </x14:dxf>
          </x14:cfRule>
          <x14:cfRule type="cellIs" priority="8" operator="equal" id="{58DC8BF8-490A-4FCA-8784-069F1758F963}">
            <xm:f>Values!$A$13</xm:f>
            <x14:dxf>
              <fill>
                <patternFill>
                  <bgColor rgb="FFF39C12"/>
                </patternFill>
              </fill>
            </x14:dxf>
          </x14:cfRule>
          <x14:cfRule type="cellIs" priority="9" operator="equal" id="{BB8803C1-F517-4057-92D2-B762B0FBA167}">
            <xm:f>Values!$A$12</xm:f>
            <x14:dxf>
              <fill>
                <patternFill>
                  <bgColor rgb="FFE67E22"/>
                </patternFill>
              </fill>
            </x14:dxf>
          </x14:cfRule>
          <x14:cfRule type="cellIs" priority="10" operator="equal" id="{9498E054-4527-42B6-BDD4-461D7D2E4350}">
            <xm:f>Values!$A$11</xm:f>
            <x14:dxf>
              <fill>
                <patternFill>
                  <bgColor rgb="FFE74C3C"/>
                </patternFill>
              </fill>
            </x14:dxf>
          </x14:cfRule>
          <xm:sqref>F22:F28</xm:sqref>
        </x14:conditionalFormatting>
        <x14:conditionalFormatting xmlns:xm="http://schemas.microsoft.com/office/excel/2006/main">
          <x14:cfRule type="cellIs" priority="1" operator="equal" id="{9DAF9225-286D-4609-9236-5D1E9F6C8600}">
            <xm:f>Values!$A$8</xm:f>
            <x14:dxf>
              <fill>
                <patternFill>
                  <bgColor rgb="FF27AE60"/>
                </patternFill>
              </fill>
            </x14:dxf>
          </x14:cfRule>
          <x14:cfRule type="cellIs" priority="2" operator="equal" id="{36EDAEF0-19C3-4193-97E2-BC5FAD9EC3B8}">
            <xm:f>Values!$A$7</xm:f>
            <x14:dxf>
              <fill>
                <patternFill>
                  <bgColor rgb="FFF1C40F"/>
                </patternFill>
              </fill>
            </x14:dxf>
          </x14:cfRule>
          <x14:cfRule type="cellIs" priority="3" operator="equal" id="{099CD0EF-5DE8-4F23-8D1F-D51D386CCC45}">
            <xm:f>Values!$A$6</xm:f>
            <x14:dxf>
              <fill>
                <patternFill>
                  <bgColor rgb="FFF39C12"/>
                </patternFill>
              </fill>
            </x14:dxf>
          </x14:cfRule>
          <x14:cfRule type="cellIs" priority="4" operator="equal" id="{57159E52-6B1C-4CC0-B6A1-008D918F142C}">
            <xm:f>Values!$A$5</xm:f>
            <x14:dxf>
              <fill>
                <patternFill>
                  <bgColor rgb="FFE67E22"/>
                </patternFill>
              </fill>
            </x14:dxf>
          </x14:cfRule>
          <x14:cfRule type="cellIs" priority="5" operator="equal" id="{788EBAC0-1C0C-491A-8792-531AB3246BDC}">
            <xm:f>Values!$A$4</xm:f>
            <x14:dxf>
              <fill>
                <patternFill>
                  <bgColor rgb="FFE74C3C"/>
                </patternFill>
              </fill>
            </x14:dxf>
          </x14:cfRule>
          <xm:sqref>E22:E28</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Values!$A$11:$A$15</xm:f>
          </x14:formula1>
          <xm:sqref>F21:F28</xm:sqref>
        </x14:dataValidation>
        <x14:dataValidation type="list" allowBlank="1" showInputMessage="1" showErrorMessage="1">
          <x14:formula1>
            <xm:f>Values!$A$4:$A$8</xm:f>
          </x14:formula1>
          <xm:sqref>E21:E28</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9"/>
  <sheetViews>
    <sheetView workbookViewId="0">
      <selection activeCell="B5" sqref="B5"/>
    </sheetView>
  </sheetViews>
  <sheetFormatPr defaultRowHeight="14.4"/>
  <cols>
    <col min="1" max="1" width="37.21875" customWidth="1"/>
  </cols>
  <sheetData>
    <row r="1" spans="1:1" s="3" customFormat="1">
      <c r="A1" s="16" t="s">
        <v>76</v>
      </c>
    </row>
    <row r="2" spans="1:1" s="3" customFormat="1"/>
    <row r="3" spans="1:1">
      <c r="A3" s="27" t="s">
        <v>55</v>
      </c>
    </row>
    <row r="4" spans="1:1">
      <c r="A4" s="2" t="s">
        <v>56</v>
      </c>
    </row>
    <row r="5" spans="1:1">
      <c r="A5" s="2" t="s">
        <v>57</v>
      </c>
    </row>
    <row r="6" spans="1:1">
      <c r="A6" s="2" t="s">
        <v>58</v>
      </c>
    </row>
    <row r="7" spans="1:1">
      <c r="A7" s="2" t="s">
        <v>59</v>
      </c>
    </row>
    <row r="8" spans="1:1">
      <c r="A8" s="2" t="s">
        <v>60</v>
      </c>
    </row>
    <row r="10" spans="1:1">
      <c r="A10" s="27" t="s">
        <v>61</v>
      </c>
    </row>
    <row r="11" spans="1:1">
      <c r="A11" s="2" t="s">
        <v>62</v>
      </c>
    </row>
    <row r="12" spans="1:1">
      <c r="A12" s="2" t="s">
        <v>65</v>
      </c>
    </row>
    <row r="13" spans="1:1">
      <c r="A13" s="2" t="s">
        <v>63</v>
      </c>
    </row>
    <row r="14" spans="1:1" s="3" customFormat="1">
      <c r="A14" s="2" t="s">
        <v>114</v>
      </c>
    </row>
    <row r="15" spans="1:1">
      <c r="A15" s="2" t="s">
        <v>64</v>
      </c>
    </row>
    <row r="17" spans="1:1">
      <c r="A17" s="27" t="s">
        <v>66</v>
      </c>
    </row>
    <row r="18" spans="1:1">
      <c r="A18" s="2" t="s">
        <v>67</v>
      </c>
    </row>
    <row r="19" spans="1:1">
      <c r="A19" s="2" t="s">
        <v>68</v>
      </c>
    </row>
    <row r="20" spans="1:1">
      <c r="A20" s="2" t="s">
        <v>69</v>
      </c>
    </row>
    <row r="21" spans="1:1" s="3" customFormat="1">
      <c r="A21" s="2" t="s">
        <v>115</v>
      </c>
    </row>
    <row r="22" spans="1:1">
      <c r="A22" s="2" t="s">
        <v>70</v>
      </c>
    </row>
    <row r="24" spans="1:1">
      <c r="A24" s="27" t="s">
        <v>71</v>
      </c>
    </row>
    <row r="25" spans="1:1">
      <c r="A25" s="2" t="s">
        <v>72</v>
      </c>
    </row>
    <row r="26" spans="1:1">
      <c r="A26" s="2" t="s">
        <v>73</v>
      </c>
    </row>
    <row r="27" spans="1:1">
      <c r="A27" s="2" t="s">
        <v>74</v>
      </c>
    </row>
    <row r="28" spans="1:1" s="3" customFormat="1">
      <c r="A28" s="2" t="s">
        <v>116</v>
      </c>
    </row>
    <row r="29" spans="1:1">
      <c r="A29" s="2" t="s">
        <v>75</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
  <sheetViews>
    <sheetView zoomScale="80" zoomScaleNormal="80" workbookViewId="0">
      <selection activeCell="A5" sqref="A5"/>
    </sheetView>
  </sheetViews>
  <sheetFormatPr defaultRowHeight="14.4"/>
  <cols>
    <col min="2" max="2" width="71.21875" customWidth="1"/>
    <col min="3" max="3" width="19.77734375" style="3" bestFit="1" customWidth="1"/>
    <col min="4" max="4" width="36.21875" bestFit="1" customWidth="1"/>
    <col min="5" max="5" width="22.44140625" style="3" bestFit="1" customWidth="1"/>
    <col min="6" max="6" width="28.77734375" bestFit="1" customWidth="1"/>
    <col min="7" max="7" width="26.77734375" bestFit="1" customWidth="1"/>
    <col min="8" max="8" width="27.21875" bestFit="1" customWidth="1"/>
    <col min="10" max="13" width="9.21875" hidden="1" customWidth="1"/>
  </cols>
  <sheetData>
    <row r="1" spans="1:8" s="3" customFormat="1" ht="59.55" customHeight="1">
      <c r="A1" s="43" t="s">
        <v>330</v>
      </c>
      <c r="B1" s="43"/>
      <c r="C1" s="43"/>
      <c r="D1" s="43"/>
      <c r="E1" s="43"/>
      <c r="F1" s="43"/>
      <c r="G1" s="43"/>
      <c r="H1" s="43"/>
    </row>
    <row r="2" spans="1:8" s="3" customFormat="1"/>
    <row r="3" spans="1:8" s="3" customFormat="1"/>
    <row r="4" spans="1:8" s="3" customFormat="1"/>
    <row r="5" spans="1:8">
      <c r="C5" s="27" t="s">
        <v>120</v>
      </c>
      <c r="D5" s="35">
        <f>F34</f>
        <v>0</v>
      </c>
    </row>
    <row r="6" spans="1:8" s="3" customFormat="1"/>
    <row r="7" spans="1:8" s="3" customFormat="1">
      <c r="C7" s="33" t="s">
        <v>119</v>
      </c>
      <c r="D7" s="34">
        <f>G34</f>
        <v>1</v>
      </c>
    </row>
    <row r="8" spans="1:8" s="3" customFormat="1"/>
    <row r="9" spans="1:8" s="3" customFormat="1"/>
    <row r="10" spans="1:8" s="3" customFormat="1"/>
    <row r="20" spans="1:13" s="32" customFormat="1" ht="28.8">
      <c r="A20" s="28" t="s">
        <v>3</v>
      </c>
      <c r="B20" s="28" t="s">
        <v>4</v>
      </c>
      <c r="C20" s="28" t="s">
        <v>333</v>
      </c>
      <c r="D20" s="28" t="s">
        <v>5</v>
      </c>
      <c r="E20" s="28" t="s">
        <v>80</v>
      </c>
      <c r="F20" s="28" t="s">
        <v>81</v>
      </c>
      <c r="G20" s="31" t="s">
        <v>118</v>
      </c>
      <c r="H20" s="28" t="s">
        <v>83</v>
      </c>
    </row>
    <row r="21" spans="1:13" ht="28.8">
      <c r="A21" s="41">
        <v>1.1000000000000001</v>
      </c>
      <c r="B21" s="40" t="s">
        <v>142</v>
      </c>
      <c r="C21" s="5" t="s">
        <v>49</v>
      </c>
      <c r="D21" s="4" t="s">
        <v>0</v>
      </c>
      <c r="E21" s="6" t="s">
        <v>56</v>
      </c>
      <c r="F21" s="6" t="s">
        <v>62</v>
      </c>
      <c r="G21" s="6" t="s">
        <v>67</v>
      </c>
      <c r="H21" s="6" t="s">
        <v>72</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f>IF(G21="Not Automated",0,IF(G21="Parts of Policy Automated",0.25,IF(G21="Automated on Some Systems",0.5,IF(G21="Automated on Most Systems",0.75,IF(G21="Automated on All Systems",1,"INVALID")))))</f>
        <v>0</v>
      </c>
      <c r="M21" s="17">
        <f>IF(H21="Not Reported",0,IF(H21="Parts of Policy Reported",0.25,IF(H21="Reported on Some Systems",0.5,IF(H21="Reported on Most Systems",0.75,IF(H21="Reported on All Systems",1,"INVALID")))))</f>
        <v>0</v>
      </c>
    </row>
    <row r="22" spans="1:13" s="3" customFormat="1" ht="28.8">
      <c r="A22" s="41">
        <v>1.2</v>
      </c>
      <c r="B22" s="40" t="s">
        <v>143</v>
      </c>
      <c r="C22" s="5" t="s">
        <v>49</v>
      </c>
      <c r="D22" s="4" t="s">
        <v>1</v>
      </c>
      <c r="E22" s="6" t="s">
        <v>56</v>
      </c>
      <c r="F22" s="6" t="s">
        <v>62</v>
      </c>
      <c r="G22" s="6" t="s">
        <v>67</v>
      </c>
      <c r="H22" s="6" t="s">
        <v>72</v>
      </c>
      <c r="J22" s="17">
        <f t="shared" ref="J22:J23" si="0">IF(E22="No Policy",0,IF(E22="Informal Policy",0.25,IF(E22="Partial Written Policy",0.5,IF(E22="Written Policy",0.75,IF(E22="Approved Written Policy",1,"INVALID")))))</f>
        <v>0</v>
      </c>
      <c r="K22" s="17">
        <f t="shared" ref="K22:K23" si="1">IF(F22="Not Implemented",0,IF(F22="Parts of Policy Implemented",0.25,IF(F22="Implemented on Some Systems",0.5,IF(F22="Implemented on Most Systems",0.75,IF(F22="Implemented on All Systems",1,"INVALID")))))</f>
        <v>0</v>
      </c>
      <c r="L22" s="17">
        <f t="shared" ref="L22:L23" si="2">IF(G22="Not Automated",0,IF(G22="Parts of Policy Automated",0.25,IF(G22="Automated on Some Systems",0.5,IF(G22="Automated on Most Systems",0.75,IF(G22="Automated on All Systems",1,"INVALID")))))</f>
        <v>0</v>
      </c>
      <c r="M22" s="17">
        <f t="shared" ref="M22:M23" si="3">IF(H22="Not Reported",0,IF(H22="Parts of Policy Reported",0.25,IF(H22="Reported on Some Systems",0.5,IF(H22="Reported on Most Systems",0.75,IF(H22="Reported on All Systems",1,"INVALID")))))</f>
        <v>0</v>
      </c>
    </row>
    <row r="23" spans="1:13" s="3" customFormat="1" ht="28.8">
      <c r="A23" s="41">
        <v>1.3</v>
      </c>
      <c r="B23" s="40" t="s">
        <v>144</v>
      </c>
      <c r="C23" s="5" t="s">
        <v>49</v>
      </c>
      <c r="D23" s="4" t="s">
        <v>23</v>
      </c>
      <c r="E23" s="6" t="s">
        <v>56</v>
      </c>
      <c r="F23" s="6" t="s">
        <v>62</v>
      </c>
      <c r="G23" s="6" t="s">
        <v>67</v>
      </c>
      <c r="H23" s="6" t="s">
        <v>72</v>
      </c>
      <c r="J23" s="17">
        <f t="shared" si="0"/>
        <v>0</v>
      </c>
      <c r="K23" s="17">
        <f t="shared" si="1"/>
        <v>0</v>
      </c>
      <c r="L23" s="17">
        <f t="shared" si="2"/>
        <v>0</v>
      </c>
      <c r="M23" s="17">
        <f t="shared" si="3"/>
        <v>0</v>
      </c>
    </row>
    <row r="24" spans="1:13" ht="43.2">
      <c r="A24" s="7">
        <v>1.4</v>
      </c>
      <c r="B24" s="1" t="s">
        <v>145</v>
      </c>
      <c r="C24" s="5" t="s">
        <v>49</v>
      </c>
      <c r="D24" s="4" t="s">
        <v>2</v>
      </c>
      <c r="E24" s="6" t="s">
        <v>56</v>
      </c>
      <c r="F24" s="6" t="s">
        <v>62</v>
      </c>
      <c r="G24" s="6" t="s">
        <v>67</v>
      </c>
      <c r="H24" s="6" t="s">
        <v>72</v>
      </c>
      <c r="J24" s="17">
        <f t="shared" ref="J24:J28" si="4">IF(E24="No Policy",0,IF(E24="Informal Policy",0.25,IF(E24="Partial Written Policy",0.5,IF(E24="Written Policy",0.75,IF(E24="Approved Written Policy",1,"INVALID")))))</f>
        <v>0</v>
      </c>
      <c r="K24" s="17">
        <f t="shared" ref="K24:K28" si="5">IF(F24="Not Implemented",0,IF(F24="Parts of Policy Implemented",0.25,IF(F24="Implemented on Some Systems",0.5,IF(F24="Implemented on Most Systems",0.75,IF(F24="Implemented on All Systems",1,"INVALID")))))</f>
        <v>0</v>
      </c>
      <c r="L24" s="17">
        <f t="shared" ref="L24:L28" si="6">IF(G24="Not Automated",0,IF(G24="Parts of Policy Automated",0.25,IF(G24="Automated on Some Systems",0.5,IF(G24="Automated on Most Systems",0.75,IF(G24="Automated on All Systems",1,"INVALID")))))</f>
        <v>0</v>
      </c>
      <c r="M24" s="17">
        <f t="shared" ref="M24:M28" si="7">IF(H24="Not Reported",0,IF(H24="Parts of Policy Reported",0.25,IF(H24="Reported on Some Systems",0.5,IF(H24="Reported on Most Systems",0.75,IF(H24="Reported on All Systems",1,"INVALID")))))</f>
        <v>0</v>
      </c>
    </row>
    <row r="25" spans="1:13" ht="43.2">
      <c r="A25" s="7">
        <v>1.5</v>
      </c>
      <c r="B25" s="1" t="s">
        <v>146</v>
      </c>
      <c r="C25" s="5" t="s">
        <v>49</v>
      </c>
      <c r="D25" s="4" t="s">
        <v>2</v>
      </c>
      <c r="E25" s="6" t="s">
        <v>56</v>
      </c>
      <c r="F25" s="6" t="s">
        <v>62</v>
      </c>
      <c r="G25" s="6" t="s">
        <v>67</v>
      </c>
      <c r="H25" s="6" t="s">
        <v>72</v>
      </c>
      <c r="J25" s="17">
        <f t="shared" si="4"/>
        <v>0</v>
      </c>
      <c r="K25" s="17">
        <f t="shared" si="5"/>
        <v>0</v>
      </c>
      <c r="L25" s="17">
        <f t="shared" si="6"/>
        <v>0</v>
      </c>
      <c r="M25" s="17">
        <f t="shared" si="7"/>
        <v>0</v>
      </c>
    </row>
    <row r="26" spans="1:13" ht="28.8">
      <c r="A26" s="19">
        <v>1.6</v>
      </c>
      <c r="B26" s="20" t="s">
        <v>147</v>
      </c>
      <c r="C26" s="5" t="s">
        <v>332</v>
      </c>
      <c r="D26" s="4" t="s">
        <v>2</v>
      </c>
      <c r="E26" s="6" t="s">
        <v>56</v>
      </c>
      <c r="F26" s="6" t="s">
        <v>62</v>
      </c>
      <c r="G26" s="30" t="s">
        <v>117</v>
      </c>
      <c r="H26" s="30" t="s">
        <v>117</v>
      </c>
      <c r="J26" s="17">
        <f t="shared" si="4"/>
        <v>0</v>
      </c>
      <c r="K26" s="17">
        <f t="shared" si="5"/>
        <v>0</v>
      </c>
      <c r="L26" s="17"/>
      <c r="M26" s="17"/>
    </row>
    <row r="27" spans="1:13" ht="57.6">
      <c r="A27" s="7">
        <v>1.7</v>
      </c>
      <c r="B27" s="1" t="s">
        <v>148</v>
      </c>
      <c r="C27" s="5" t="s">
        <v>112</v>
      </c>
      <c r="D27" s="4" t="s">
        <v>92</v>
      </c>
      <c r="E27" s="6" t="s">
        <v>56</v>
      </c>
      <c r="F27" s="6" t="s">
        <v>62</v>
      </c>
      <c r="G27" s="6" t="s">
        <v>67</v>
      </c>
      <c r="H27" s="6" t="s">
        <v>72</v>
      </c>
      <c r="J27" s="17">
        <f t="shared" si="4"/>
        <v>0</v>
      </c>
      <c r="K27" s="17">
        <f t="shared" si="5"/>
        <v>0</v>
      </c>
      <c r="L27" s="17">
        <f t="shared" si="6"/>
        <v>0</v>
      </c>
      <c r="M27" s="17">
        <f t="shared" si="7"/>
        <v>0</v>
      </c>
    </row>
    <row r="28" spans="1:13" ht="28.8">
      <c r="A28" s="7">
        <v>1.8</v>
      </c>
      <c r="B28" s="1" t="s">
        <v>149</v>
      </c>
      <c r="C28" s="5" t="s">
        <v>112</v>
      </c>
      <c r="D28" s="4" t="s">
        <v>113</v>
      </c>
      <c r="E28" s="6" t="s">
        <v>56</v>
      </c>
      <c r="F28" s="6" t="s">
        <v>62</v>
      </c>
      <c r="G28" s="6" t="s">
        <v>67</v>
      </c>
      <c r="H28" s="6" t="s">
        <v>72</v>
      </c>
      <c r="J28" s="17">
        <f t="shared" si="4"/>
        <v>0</v>
      </c>
      <c r="K28" s="17">
        <f t="shared" si="5"/>
        <v>0</v>
      </c>
      <c r="L28" s="17">
        <f t="shared" si="6"/>
        <v>0</v>
      </c>
      <c r="M28" s="17">
        <f t="shared" si="7"/>
        <v>0</v>
      </c>
    </row>
    <row r="30" spans="1:13" s="3" customFormat="1" hidden="1">
      <c r="D30" s="5" t="s">
        <v>26</v>
      </c>
      <c r="F30" s="18">
        <f>AVERAGE(J21:J28)</f>
        <v>0</v>
      </c>
      <c r="G30" s="18">
        <f>1-F30</f>
        <v>1</v>
      </c>
    </row>
    <row r="31" spans="1:13" s="3" customFormat="1" hidden="1">
      <c r="D31" s="5" t="s">
        <v>6</v>
      </c>
      <c r="E31" s="5"/>
      <c r="F31" s="18">
        <f>AVERAGE(K21:K28)</f>
        <v>0</v>
      </c>
      <c r="G31" s="18">
        <f>1-F31</f>
        <v>1</v>
      </c>
    </row>
    <row r="32" spans="1:13" s="3" customFormat="1" hidden="1">
      <c r="D32" s="5" t="s">
        <v>7</v>
      </c>
      <c r="E32" s="5"/>
      <c r="F32" s="18">
        <f>AVERAGE(L21:L28)</f>
        <v>0</v>
      </c>
      <c r="G32" s="18">
        <f>1-F32</f>
        <v>1</v>
      </c>
    </row>
    <row r="33" spans="1:15" s="3" customFormat="1" hidden="1">
      <c r="D33" s="5" t="s">
        <v>8</v>
      </c>
      <c r="E33" s="5"/>
      <c r="F33" s="18">
        <f>AVERAGE(M21:M28)</f>
        <v>0</v>
      </c>
      <c r="G33" s="18">
        <f>1-F33</f>
        <v>1</v>
      </c>
    </row>
    <row r="34" spans="1:15" s="3" customFormat="1" hidden="1">
      <c r="D34" s="5" t="s">
        <v>9</v>
      </c>
      <c r="E34" s="5"/>
      <c r="F34" s="18">
        <f>AVERAGE(F30:F33)</f>
        <v>0</v>
      </c>
      <c r="G34" s="18">
        <f>1-F34</f>
        <v>1</v>
      </c>
    </row>
    <row r="36" spans="1:15" s="3" customFormat="1" ht="30" customHeight="1">
      <c r="A36" s="47" t="s">
        <v>54</v>
      </c>
      <c r="B36" s="47"/>
      <c r="C36" s="47"/>
      <c r="D36" s="47"/>
      <c r="E36" s="47"/>
      <c r="F36" s="47"/>
      <c r="G36" s="47"/>
      <c r="H36" s="47"/>
      <c r="I36" s="47"/>
      <c r="J36" s="47"/>
      <c r="K36" s="47"/>
      <c r="L36" s="47"/>
      <c r="M36" s="47"/>
      <c r="N36" s="47"/>
      <c r="O36" s="47"/>
    </row>
  </sheetData>
  <mergeCells count="2">
    <mergeCell ref="A36:O36"/>
    <mergeCell ref="A1:H1"/>
  </mergeCells>
  <hyperlinks>
    <hyperlink ref="A36" r:id="rId1" display="http://creativecommons.org/licenses/by-sa/4.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1A6D8879-8976-4609-8673-65FF7719BCF5}">
            <xm:f>Values!$A$8</xm:f>
            <x14:dxf>
              <fill>
                <patternFill>
                  <bgColor rgb="FF27AE60"/>
                </patternFill>
              </fill>
            </x14:dxf>
          </x14:cfRule>
          <x14:cfRule type="cellIs" priority="57" operator="equal" id="{BE3F257E-32E4-43B2-B403-B6C79E6A20DF}">
            <xm:f>Values!$A$7</xm:f>
            <x14:dxf>
              <fill>
                <patternFill>
                  <bgColor rgb="FFF1C40F"/>
                </patternFill>
              </fill>
            </x14:dxf>
          </x14:cfRule>
          <x14:cfRule type="cellIs" priority="58" operator="equal" id="{06976ACF-7DC4-429E-868A-0FACA814C617}">
            <xm:f>Values!$A$6</xm:f>
            <x14:dxf>
              <fill>
                <patternFill>
                  <bgColor rgb="FFF39C12"/>
                </patternFill>
              </fill>
            </x14:dxf>
          </x14:cfRule>
          <x14:cfRule type="cellIs" priority="59" operator="equal" id="{1DCE917D-F6A1-4BC1-A967-8A496134D7C1}">
            <xm:f>Values!$A$5</xm:f>
            <x14:dxf>
              <fill>
                <patternFill>
                  <bgColor rgb="FFE67E22"/>
                </patternFill>
              </fill>
            </x14:dxf>
          </x14:cfRule>
          <x14:cfRule type="cellIs" priority="60" operator="equal" id="{DC1FAC94-9FBA-4498-86D7-26169B183AC5}">
            <xm:f>Values!$A$4</xm:f>
            <x14:dxf>
              <fill>
                <patternFill>
                  <bgColor rgb="FFE74C3C"/>
                </patternFill>
              </fill>
            </x14:dxf>
          </x14:cfRule>
          <xm:sqref>E21 E24:E28</xm:sqref>
        </x14:conditionalFormatting>
        <x14:conditionalFormatting xmlns:xm="http://schemas.microsoft.com/office/excel/2006/main">
          <x14:cfRule type="cellIs" priority="41" operator="equal" id="{FC43AC16-7D92-42A8-9D5E-2F9BBBC77790}">
            <xm:f>Values!$A$15</xm:f>
            <x14:dxf>
              <fill>
                <patternFill>
                  <bgColor rgb="FF27AE60"/>
                </patternFill>
              </fill>
            </x14:dxf>
          </x14:cfRule>
          <x14:cfRule type="cellIs" priority="52" operator="equal" id="{645B7F0E-9198-429A-90D4-4E3263F710F2}">
            <xm:f>Values!$A$14</xm:f>
            <x14:dxf>
              <fill>
                <patternFill>
                  <bgColor rgb="FFF1C40F"/>
                </patternFill>
              </fill>
            </x14:dxf>
          </x14:cfRule>
          <x14:cfRule type="cellIs" priority="53" operator="equal" id="{5782A2F5-56AA-4CDA-8901-E3248BF65E11}">
            <xm:f>Values!$A$13</xm:f>
            <x14:dxf>
              <fill>
                <patternFill>
                  <bgColor rgb="FFF39C12"/>
                </patternFill>
              </fill>
            </x14:dxf>
          </x14:cfRule>
          <x14:cfRule type="cellIs" priority="54" operator="equal" id="{07DB54BE-B5B8-465A-BC33-C04A2FF7574F}">
            <xm:f>Values!$A$12</xm:f>
            <x14:dxf>
              <fill>
                <patternFill>
                  <bgColor rgb="FFE67E22"/>
                </patternFill>
              </fill>
            </x14:dxf>
          </x14:cfRule>
          <x14:cfRule type="cellIs" priority="55" operator="equal" id="{B0C81B15-0518-44BC-B012-E9D7FB1CCDB3}">
            <xm:f>Values!$A$11</xm:f>
            <x14:dxf>
              <fill>
                <patternFill>
                  <bgColor rgb="FFE74C3C"/>
                </patternFill>
              </fill>
            </x14:dxf>
          </x14:cfRule>
          <xm:sqref>F21 F24:F28</xm:sqref>
        </x14:conditionalFormatting>
        <x14:conditionalFormatting xmlns:xm="http://schemas.microsoft.com/office/excel/2006/main">
          <x14:cfRule type="cellIs" priority="42" operator="equal" id="{18851B61-46CB-47FE-8DBA-90206295525A}">
            <xm:f>Values!$A$22</xm:f>
            <x14:dxf>
              <fill>
                <patternFill>
                  <bgColor rgb="FF27B060"/>
                </patternFill>
              </fill>
            </x14:dxf>
          </x14:cfRule>
          <x14:cfRule type="cellIs" priority="48" operator="equal" id="{E845DA4F-51C7-4EF6-B681-D3F085D51131}">
            <xm:f>Values!$A$21</xm:f>
            <x14:dxf>
              <fill>
                <patternFill>
                  <bgColor rgb="FFF1C40F"/>
                </patternFill>
              </fill>
            </x14:dxf>
          </x14:cfRule>
          <x14:cfRule type="cellIs" priority="49" operator="equal" id="{75D9B005-D397-4AFC-A554-11247493075C}">
            <xm:f>Values!$A$20</xm:f>
            <x14:dxf>
              <fill>
                <patternFill>
                  <bgColor rgb="FFF39C12"/>
                </patternFill>
              </fill>
            </x14:dxf>
          </x14:cfRule>
          <x14:cfRule type="cellIs" priority="50" operator="equal" id="{FFDC2B39-1FA5-4DF4-B1CF-3CF5CD9E68E9}">
            <xm:f>Values!$A$19</xm:f>
            <x14:dxf>
              <fill>
                <patternFill>
                  <bgColor rgb="FFE67E22"/>
                </patternFill>
              </fill>
            </x14:dxf>
          </x14:cfRule>
          <x14:cfRule type="cellIs" priority="51" operator="equal" id="{8BB940D9-29A2-46E7-AED6-8AF429A9BBA5}">
            <xm:f>Values!$A$18</xm:f>
            <x14:dxf>
              <fill>
                <patternFill>
                  <bgColor rgb="FFE74C3C"/>
                </patternFill>
              </fill>
            </x14:dxf>
          </x14:cfRule>
          <xm:sqref>G21 G24:G25 G27:G28</xm:sqref>
        </x14:conditionalFormatting>
        <x14:conditionalFormatting xmlns:xm="http://schemas.microsoft.com/office/excel/2006/main">
          <x14:cfRule type="cellIs" priority="43" operator="equal" id="{E5832B53-D96E-48CC-B8A3-D6B8589EB056}">
            <xm:f>Values!$A$29</xm:f>
            <x14:dxf>
              <fill>
                <patternFill>
                  <bgColor rgb="FF27AE60"/>
                </patternFill>
              </fill>
            </x14:dxf>
          </x14:cfRule>
          <x14:cfRule type="cellIs" priority="45" operator="equal" id="{E8942888-14E5-48D0-A22F-ABDF24A8A273}">
            <xm:f>Values!$A$27</xm:f>
            <x14:dxf>
              <fill>
                <patternFill>
                  <bgColor rgb="FFF39C12"/>
                </patternFill>
              </fill>
            </x14:dxf>
          </x14:cfRule>
          <x14:cfRule type="cellIs" priority="46" operator="equal" id="{E7BE02B8-CE22-4F53-A617-778FF3FAB27C}">
            <xm:f>Values!$A$26</xm:f>
            <x14:dxf>
              <fill>
                <patternFill>
                  <bgColor rgb="FFE67E22"/>
                </patternFill>
              </fill>
            </x14:dxf>
          </x14:cfRule>
          <x14:cfRule type="cellIs" priority="47" operator="equal" id="{D8D46BB4-5C23-4BB4-9CCE-0FBD40389504}">
            <xm:f>Values!$A$25</xm:f>
            <x14:dxf>
              <fill>
                <patternFill>
                  <bgColor rgb="FFE74C3C"/>
                </patternFill>
              </fill>
            </x14:dxf>
          </x14:cfRule>
          <xm:sqref>H21 H24:H25 H27:H28</xm:sqref>
        </x14:conditionalFormatting>
        <x14:conditionalFormatting xmlns:xm="http://schemas.microsoft.com/office/excel/2006/main">
          <x14:cfRule type="cellIs" priority="44" operator="equal" id="{96D99005-1CB4-49C5-BDFE-FF349CEB1B58}">
            <xm:f>Values!$A$28</xm:f>
            <x14:dxf>
              <fill>
                <patternFill>
                  <bgColor rgb="FFF1C40F"/>
                </patternFill>
              </fill>
            </x14:dxf>
          </x14:cfRule>
          <xm:sqref>H21 H24:H25 H27:H28</xm:sqref>
        </x14:conditionalFormatting>
        <x14:conditionalFormatting xmlns:xm="http://schemas.microsoft.com/office/excel/2006/main">
          <x14:cfRule type="cellIs" priority="36" operator="equal" id="{7E355FC6-B48F-4CFD-9686-D067716E5DFA}">
            <xm:f>Values!$A$8</xm:f>
            <x14:dxf>
              <fill>
                <patternFill>
                  <bgColor rgb="FF27AE60"/>
                </patternFill>
              </fill>
            </x14:dxf>
          </x14:cfRule>
          <x14:cfRule type="cellIs" priority="37" operator="equal" id="{CF9AA1AD-B5ED-4776-8F74-9688751A44D4}">
            <xm:f>Values!$A$7</xm:f>
            <x14:dxf>
              <fill>
                <patternFill>
                  <bgColor rgb="FFF1C40F"/>
                </patternFill>
              </fill>
            </x14:dxf>
          </x14:cfRule>
          <x14:cfRule type="cellIs" priority="38" operator="equal" id="{B54DA070-08F2-4DFB-ACDA-882AE0275B36}">
            <xm:f>Values!$A$6</xm:f>
            <x14:dxf>
              <fill>
                <patternFill>
                  <bgColor rgb="FFF39C12"/>
                </patternFill>
              </fill>
            </x14:dxf>
          </x14:cfRule>
          <x14:cfRule type="cellIs" priority="39" operator="equal" id="{A4637F19-25A0-4630-82B1-6AD8FAD965BF}">
            <xm:f>Values!$A$5</xm:f>
            <x14:dxf>
              <fill>
                <patternFill>
                  <bgColor rgb="FFE67E22"/>
                </patternFill>
              </fill>
            </x14:dxf>
          </x14:cfRule>
          <x14:cfRule type="cellIs" priority="40" operator="equal" id="{B8011538-1C8B-4DC3-BE26-5D93D0BD2EC3}">
            <xm:f>Values!$A$4</xm:f>
            <x14:dxf>
              <fill>
                <patternFill>
                  <bgColor rgb="FFE74C3C"/>
                </patternFill>
              </fill>
            </x14:dxf>
          </x14:cfRule>
          <xm:sqref>E22</xm:sqref>
        </x14:conditionalFormatting>
        <x14:conditionalFormatting xmlns:xm="http://schemas.microsoft.com/office/excel/2006/main">
          <x14:cfRule type="cellIs" priority="21" operator="equal" id="{F13832D3-AACE-44D2-BE61-29AE5E3CD7FE}">
            <xm:f>Values!$A$15</xm:f>
            <x14:dxf>
              <fill>
                <patternFill>
                  <bgColor rgb="FF27AE60"/>
                </patternFill>
              </fill>
            </x14:dxf>
          </x14:cfRule>
          <x14:cfRule type="cellIs" priority="32" operator="equal" id="{591F8574-D75C-4C94-8C3A-5377101957CD}">
            <xm:f>Values!$A$14</xm:f>
            <x14:dxf>
              <fill>
                <patternFill>
                  <bgColor rgb="FFF1C40F"/>
                </patternFill>
              </fill>
            </x14:dxf>
          </x14:cfRule>
          <x14:cfRule type="cellIs" priority="33" operator="equal" id="{12E2962F-737D-4E16-B2D7-46ED513ED2A3}">
            <xm:f>Values!$A$13</xm:f>
            <x14:dxf>
              <fill>
                <patternFill>
                  <bgColor rgb="FFF39C12"/>
                </patternFill>
              </fill>
            </x14:dxf>
          </x14:cfRule>
          <x14:cfRule type="cellIs" priority="34" operator="equal" id="{35F64EFB-CDB7-47E9-86A0-CC222D29DA7A}">
            <xm:f>Values!$A$12</xm:f>
            <x14:dxf>
              <fill>
                <patternFill>
                  <bgColor rgb="FFE67E22"/>
                </patternFill>
              </fill>
            </x14:dxf>
          </x14:cfRule>
          <x14:cfRule type="cellIs" priority="35" operator="equal" id="{F51C7137-45F3-4897-843E-9E92ABDC82ED}">
            <xm:f>Values!$A$11</xm:f>
            <x14:dxf>
              <fill>
                <patternFill>
                  <bgColor rgb="FFE74C3C"/>
                </patternFill>
              </fill>
            </x14:dxf>
          </x14:cfRule>
          <xm:sqref>F22</xm:sqref>
        </x14:conditionalFormatting>
        <x14:conditionalFormatting xmlns:xm="http://schemas.microsoft.com/office/excel/2006/main">
          <x14:cfRule type="cellIs" priority="22" operator="equal" id="{CC819042-97C2-4EF3-B66A-F270D3400527}">
            <xm:f>Values!$A$22</xm:f>
            <x14:dxf>
              <fill>
                <patternFill>
                  <bgColor rgb="FF27B060"/>
                </patternFill>
              </fill>
            </x14:dxf>
          </x14:cfRule>
          <x14:cfRule type="cellIs" priority="28" operator="equal" id="{E6FDF29B-55F5-4860-AC75-D189054995A3}">
            <xm:f>Values!$A$21</xm:f>
            <x14:dxf>
              <fill>
                <patternFill>
                  <bgColor rgb="FFF1C40F"/>
                </patternFill>
              </fill>
            </x14:dxf>
          </x14:cfRule>
          <x14:cfRule type="cellIs" priority="29" operator="equal" id="{6A235D62-3923-4024-BE09-0444E523FAB8}">
            <xm:f>Values!$A$20</xm:f>
            <x14:dxf>
              <fill>
                <patternFill>
                  <bgColor rgb="FFF39C12"/>
                </patternFill>
              </fill>
            </x14:dxf>
          </x14:cfRule>
          <x14:cfRule type="cellIs" priority="30" operator="equal" id="{C65AC068-BAE6-4D5F-BD39-536123B6415F}">
            <xm:f>Values!$A$19</xm:f>
            <x14:dxf>
              <fill>
                <patternFill>
                  <bgColor rgb="FFE67E22"/>
                </patternFill>
              </fill>
            </x14:dxf>
          </x14:cfRule>
          <x14:cfRule type="cellIs" priority="31" operator="equal" id="{27388B13-3CF7-4A52-906A-C2F3036426C2}">
            <xm:f>Values!$A$18</xm:f>
            <x14:dxf>
              <fill>
                <patternFill>
                  <bgColor rgb="FFE74C3C"/>
                </patternFill>
              </fill>
            </x14:dxf>
          </x14:cfRule>
          <xm:sqref>G22</xm:sqref>
        </x14:conditionalFormatting>
        <x14:conditionalFormatting xmlns:xm="http://schemas.microsoft.com/office/excel/2006/main">
          <x14:cfRule type="cellIs" priority="23" operator="equal" id="{393B3EB2-B424-479F-A70E-8B93B3A095F4}">
            <xm:f>Values!$A$29</xm:f>
            <x14:dxf>
              <fill>
                <patternFill>
                  <bgColor rgb="FF27AE60"/>
                </patternFill>
              </fill>
            </x14:dxf>
          </x14:cfRule>
          <x14:cfRule type="cellIs" priority="25" operator="equal" id="{46D8E73F-BE94-4253-9DAE-A60D3A98F254}">
            <xm:f>Values!$A$27</xm:f>
            <x14:dxf>
              <fill>
                <patternFill>
                  <bgColor rgb="FFF39C12"/>
                </patternFill>
              </fill>
            </x14:dxf>
          </x14:cfRule>
          <x14:cfRule type="cellIs" priority="26" operator="equal" id="{55C33ACB-A308-45E9-9716-36EDB50033E3}">
            <xm:f>Values!$A$26</xm:f>
            <x14:dxf>
              <fill>
                <patternFill>
                  <bgColor rgb="FFE67E22"/>
                </patternFill>
              </fill>
            </x14:dxf>
          </x14:cfRule>
          <x14:cfRule type="cellIs" priority="27" operator="equal" id="{914A0E9C-6E3C-48A0-812E-0F8FB3AB422F}">
            <xm:f>Values!$A$25</xm:f>
            <x14:dxf>
              <fill>
                <patternFill>
                  <bgColor rgb="FFE74C3C"/>
                </patternFill>
              </fill>
            </x14:dxf>
          </x14:cfRule>
          <xm:sqref>H22</xm:sqref>
        </x14:conditionalFormatting>
        <x14:conditionalFormatting xmlns:xm="http://schemas.microsoft.com/office/excel/2006/main">
          <x14:cfRule type="cellIs" priority="24" operator="equal" id="{5F13F254-8C50-4E60-9114-9197DCEB6B11}">
            <xm:f>Values!$A$28</xm:f>
            <x14:dxf>
              <fill>
                <patternFill>
                  <bgColor rgb="FFF1C40F"/>
                </patternFill>
              </fill>
            </x14:dxf>
          </x14:cfRule>
          <xm:sqref>H22</xm:sqref>
        </x14:conditionalFormatting>
        <x14:conditionalFormatting xmlns:xm="http://schemas.microsoft.com/office/excel/2006/main">
          <x14:cfRule type="cellIs" priority="16" operator="equal" id="{D3382A02-5D09-49EE-8A99-6B74E08599FA}">
            <xm:f>Values!$A$8</xm:f>
            <x14:dxf>
              <fill>
                <patternFill>
                  <bgColor rgb="FF27AE60"/>
                </patternFill>
              </fill>
            </x14:dxf>
          </x14:cfRule>
          <x14:cfRule type="cellIs" priority="17" operator="equal" id="{70106BB5-B346-452D-A75B-0137207EBDD6}">
            <xm:f>Values!$A$7</xm:f>
            <x14:dxf>
              <fill>
                <patternFill>
                  <bgColor rgb="FFF1C40F"/>
                </patternFill>
              </fill>
            </x14:dxf>
          </x14:cfRule>
          <x14:cfRule type="cellIs" priority="18" operator="equal" id="{90C6FE26-AC8A-4DDE-8556-E4BBBE4D83ED}">
            <xm:f>Values!$A$6</xm:f>
            <x14:dxf>
              <fill>
                <patternFill>
                  <bgColor rgb="FFF39C12"/>
                </patternFill>
              </fill>
            </x14:dxf>
          </x14:cfRule>
          <x14:cfRule type="cellIs" priority="19" operator="equal" id="{C834AA05-8735-4AFC-B76C-CE411767A12C}">
            <xm:f>Values!$A$5</xm:f>
            <x14:dxf>
              <fill>
                <patternFill>
                  <bgColor rgb="FFE67E22"/>
                </patternFill>
              </fill>
            </x14:dxf>
          </x14:cfRule>
          <x14:cfRule type="cellIs" priority="20" operator="equal" id="{AED5B916-54E0-448B-B454-4140A78C53F9}">
            <xm:f>Values!$A$4</xm:f>
            <x14:dxf>
              <fill>
                <patternFill>
                  <bgColor rgb="FFE74C3C"/>
                </patternFill>
              </fill>
            </x14:dxf>
          </x14:cfRule>
          <xm:sqref>E23</xm:sqref>
        </x14:conditionalFormatting>
        <x14:conditionalFormatting xmlns:xm="http://schemas.microsoft.com/office/excel/2006/main">
          <x14:cfRule type="cellIs" priority="1" operator="equal" id="{53DE0837-B214-4A0D-851A-A81FD361DBC1}">
            <xm:f>Values!$A$15</xm:f>
            <x14:dxf>
              <fill>
                <patternFill>
                  <bgColor rgb="FF27AE60"/>
                </patternFill>
              </fill>
            </x14:dxf>
          </x14:cfRule>
          <x14:cfRule type="cellIs" priority="12" operator="equal" id="{7C1CFE3C-291E-4FE2-9D15-4DF01DD442A1}">
            <xm:f>Values!$A$14</xm:f>
            <x14:dxf>
              <fill>
                <patternFill>
                  <bgColor rgb="FFF1C40F"/>
                </patternFill>
              </fill>
            </x14:dxf>
          </x14:cfRule>
          <x14:cfRule type="cellIs" priority="13" operator="equal" id="{293C6D47-8B36-48B7-B465-894110678180}">
            <xm:f>Values!$A$13</xm:f>
            <x14:dxf>
              <fill>
                <patternFill>
                  <bgColor rgb="FFF39C12"/>
                </patternFill>
              </fill>
            </x14:dxf>
          </x14:cfRule>
          <x14:cfRule type="cellIs" priority="14" operator="equal" id="{FF3D23C3-FF4B-479D-BDB8-0527DAAD99A3}">
            <xm:f>Values!$A$12</xm:f>
            <x14:dxf>
              <fill>
                <patternFill>
                  <bgColor rgb="FFE67E22"/>
                </patternFill>
              </fill>
            </x14:dxf>
          </x14:cfRule>
          <x14:cfRule type="cellIs" priority="15" operator="equal" id="{4EF3F5BF-6D83-47CE-9EFF-7F221055F82B}">
            <xm:f>Values!$A$11</xm:f>
            <x14:dxf>
              <fill>
                <patternFill>
                  <bgColor rgb="FFE74C3C"/>
                </patternFill>
              </fill>
            </x14:dxf>
          </x14:cfRule>
          <xm:sqref>F23</xm:sqref>
        </x14:conditionalFormatting>
        <x14:conditionalFormatting xmlns:xm="http://schemas.microsoft.com/office/excel/2006/main">
          <x14:cfRule type="cellIs" priority="2" operator="equal" id="{D674760E-1421-420A-9785-D6E26E07B843}">
            <xm:f>Values!$A$22</xm:f>
            <x14:dxf>
              <fill>
                <patternFill>
                  <bgColor rgb="FF27B060"/>
                </patternFill>
              </fill>
            </x14:dxf>
          </x14:cfRule>
          <x14:cfRule type="cellIs" priority="8" operator="equal" id="{7A219BC7-8481-444F-885D-5CB6AE6C9F2E}">
            <xm:f>Values!$A$21</xm:f>
            <x14:dxf>
              <fill>
                <patternFill>
                  <bgColor rgb="FFF1C40F"/>
                </patternFill>
              </fill>
            </x14:dxf>
          </x14:cfRule>
          <x14:cfRule type="cellIs" priority="9" operator="equal" id="{E0F2604A-EC4E-4039-894E-5E6978F98AE6}">
            <xm:f>Values!$A$20</xm:f>
            <x14:dxf>
              <fill>
                <patternFill>
                  <bgColor rgb="FFF39C12"/>
                </patternFill>
              </fill>
            </x14:dxf>
          </x14:cfRule>
          <x14:cfRule type="cellIs" priority="10" operator="equal" id="{9684FAA0-6F5C-4064-925E-1ABDE31794D8}">
            <xm:f>Values!$A$19</xm:f>
            <x14:dxf>
              <fill>
                <patternFill>
                  <bgColor rgb="FFE67E22"/>
                </patternFill>
              </fill>
            </x14:dxf>
          </x14:cfRule>
          <x14:cfRule type="cellIs" priority="11" operator="equal" id="{676203D0-93F2-4A99-8E71-0DA4E09CD2D8}">
            <xm:f>Values!$A$18</xm:f>
            <x14:dxf>
              <fill>
                <patternFill>
                  <bgColor rgb="FFE74C3C"/>
                </patternFill>
              </fill>
            </x14:dxf>
          </x14:cfRule>
          <xm:sqref>G23</xm:sqref>
        </x14:conditionalFormatting>
        <x14:conditionalFormatting xmlns:xm="http://schemas.microsoft.com/office/excel/2006/main">
          <x14:cfRule type="cellIs" priority="3" operator="equal" id="{81B0E120-DBF1-42F0-B366-D54AB7DD9C86}">
            <xm:f>Values!$A$29</xm:f>
            <x14:dxf>
              <fill>
                <patternFill>
                  <bgColor rgb="FF27AE60"/>
                </patternFill>
              </fill>
            </x14:dxf>
          </x14:cfRule>
          <x14:cfRule type="cellIs" priority="5" operator="equal" id="{3A5BA00B-4170-4E08-89AC-C2EC97930784}">
            <xm:f>Values!$A$27</xm:f>
            <x14:dxf>
              <fill>
                <patternFill>
                  <bgColor rgb="FFF39C12"/>
                </patternFill>
              </fill>
            </x14:dxf>
          </x14:cfRule>
          <x14:cfRule type="cellIs" priority="6" operator="equal" id="{A4A0B79C-8034-4AD7-A722-91181634EAF1}">
            <xm:f>Values!$A$26</xm:f>
            <x14:dxf>
              <fill>
                <patternFill>
                  <bgColor rgb="FFE67E22"/>
                </patternFill>
              </fill>
            </x14:dxf>
          </x14:cfRule>
          <x14:cfRule type="cellIs" priority="7" operator="equal" id="{716B5AF8-1A6C-4CAC-B1AD-665A1CFAC354}">
            <xm:f>Values!$A$25</xm:f>
            <x14:dxf>
              <fill>
                <patternFill>
                  <bgColor rgb="FFE74C3C"/>
                </patternFill>
              </fill>
            </x14:dxf>
          </x14:cfRule>
          <xm:sqref>H23</xm:sqref>
        </x14:conditionalFormatting>
        <x14:conditionalFormatting xmlns:xm="http://schemas.microsoft.com/office/excel/2006/main">
          <x14:cfRule type="cellIs" priority="4" operator="equal" id="{721D28BC-14D9-46B8-907F-45E3F85DD490}">
            <xm:f>Values!$A$28</xm:f>
            <x14:dxf>
              <fill>
                <patternFill>
                  <bgColor rgb="FFF1C40F"/>
                </patternFill>
              </fill>
            </x14:dxf>
          </x14:cfRule>
          <xm:sqref>H23</xm:sqref>
        </x14:conditionalFormatting>
      </x14:conditionalFormattings>
    </ext>
    <ext xmlns:x14="http://schemas.microsoft.com/office/spreadsheetml/2009/9/main" uri="{CCE6A557-97BC-4b89-ADB6-D9C93CAAB3DF}">
      <x14:dataValidations xmlns:xm="http://schemas.microsoft.com/office/excel/2006/main" disablePrompts="1" count="4">
        <x14:dataValidation type="list" allowBlank="1" showInputMessage="1" showErrorMessage="1">
          <x14:formula1>
            <xm:f>Values!$A$4:$A$8</xm:f>
          </x14:formula1>
          <xm:sqref>E21:E28</xm:sqref>
        </x14:dataValidation>
        <x14:dataValidation type="list" allowBlank="1" showInputMessage="1" showErrorMessage="1">
          <x14:formula1>
            <xm:f>Values!$A$11:$A$15</xm:f>
          </x14:formula1>
          <xm:sqref>F21:F28</xm:sqref>
        </x14:dataValidation>
        <x14:dataValidation type="list" allowBlank="1" showInputMessage="1" showErrorMessage="1">
          <x14:formula1>
            <xm:f>Values!$A$18:$A$22</xm:f>
          </x14:formula1>
          <xm:sqref>G21:G25 G27:G28</xm:sqref>
        </x14:dataValidation>
        <x14:dataValidation type="list" allowBlank="1" showInputMessage="1" showErrorMessage="1">
          <x14:formula1>
            <xm:f>Values!$A$25:$A$29</xm:f>
          </x14:formula1>
          <xm:sqref>H21:H25 H27:H28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zoomScale="80" zoomScaleNormal="80" workbookViewId="0">
      <selection sqref="A1:H1"/>
    </sheetView>
  </sheetViews>
  <sheetFormatPr defaultColWidth="8.77734375" defaultRowHeight="14.4"/>
  <cols>
    <col min="1" max="1" width="8.77734375" style="3"/>
    <col min="2" max="2" width="71.21875" style="3" customWidth="1"/>
    <col min="3" max="3" width="19.77734375" style="3" bestFit="1" customWidth="1"/>
    <col min="4" max="4" width="35" style="3" bestFit="1" customWidth="1"/>
    <col min="5" max="5" width="20.77734375" style="3" bestFit="1" customWidth="1"/>
    <col min="6" max="6" width="26.77734375" style="3" bestFit="1" customWidth="1"/>
    <col min="7" max="7" width="25" style="3" bestFit="1" customWidth="1"/>
    <col min="8" max="8" width="27.21875" style="3" bestFit="1" customWidth="1"/>
    <col min="9" max="9" width="8.77734375" style="3"/>
    <col min="10" max="13" width="8.77734375" style="3" hidden="1" customWidth="1"/>
    <col min="14" max="16384" width="8.77734375" style="3"/>
  </cols>
  <sheetData>
    <row r="1" spans="1:8" ht="59.55" customHeight="1">
      <c r="A1" s="43" t="s">
        <v>329</v>
      </c>
      <c r="B1" s="43"/>
      <c r="C1" s="43"/>
      <c r="D1" s="43"/>
      <c r="E1" s="43"/>
      <c r="F1" s="43"/>
      <c r="G1" s="43"/>
      <c r="H1" s="43"/>
    </row>
    <row r="5" spans="1:8">
      <c r="C5" s="27" t="s">
        <v>120</v>
      </c>
      <c r="D5" s="35">
        <f>F36</f>
        <v>0</v>
      </c>
    </row>
    <row r="7" spans="1:8">
      <c r="C7" s="33" t="s">
        <v>119</v>
      </c>
      <c r="D7" s="34">
        <f>G36</f>
        <v>1</v>
      </c>
    </row>
    <row r="20" spans="1:13" s="32" customFormat="1" ht="28.8">
      <c r="A20" s="28" t="s">
        <v>3</v>
      </c>
      <c r="B20" s="28" t="s">
        <v>4</v>
      </c>
      <c r="C20" s="28" t="s">
        <v>333</v>
      </c>
      <c r="D20" s="28" t="s">
        <v>5</v>
      </c>
      <c r="E20" s="28" t="s">
        <v>80</v>
      </c>
      <c r="F20" s="28" t="s">
        <v>81</v>
      </c>
      <c r="G20" s="31" t="s">
        <v>118</v>
      </c>
      <c r="H20" s="28" t="s">
        <v>83</v>
      </c>
    </row>
    <row r="21" spans="1:13" ht="28.8">
      <c r="A21" s="41">
        <v>2.1</v>
      </c>
      <c r="B21" s="40" t="s">
        <v>150</v>
      </c>
      <c r="C21" s="5" t="s">
        <v>49</v>
      </c>
      <c r="D21" s="4" t="s">
        <v>11</v>
      </c>
      <c r="E21" s="6" t="s">
        <v>56</v>
      </c>
      <c r="F21" s="6" t="s">
        <v>62</v>
      </c>
      <c r="G21" s="30" t="s">
        <v>117</v>
      </c>
      <c r="H21" s="30" t="s">
        <v>117</v>
      </c>
      <c r="J21" s="17">
        <f t="shared" ref="J21:J30" si="0">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c r="M21" s="17"/>
    </row>
    <row r="22" spans="1:13" ht="57.6">
      <c r="A22" s="41">
        <v>2.2000000000000002</v>
      </c>
      <c r="B22" s="40" t="s">
        <v>151</v>
      </c>
      <c r="C22" s="5" t="s">
        <v>49</v>
      </c>
      <c r="D22" s="4" t="s">
        <v>11</v>
      </c>
      <c r="E22" s="6" t="s">
        <v>56</v>
      </c>
      <c r="F22" s="6" t="s">
        <v>62</v>
      </c>
      <c r="G22" s="30" t="s">
        <v>117</v>
      </c>
      <c r="H22" s="30" t="s">
        <v>117</v>
      </c>
      <c r="J22" s="17">
        <f t="shared" ref="J22:J27" si="1">IF(E22="No Policy",0,IF(E22="Informal Policy",0.25,IF(E22="Partial Written Policy",0.5,IF(E22="Written Policy",0.75,IF(E22="Approved Written Policy",1,"INVALID")))))</f>
        <v>0</v>
      </c>
      <c r="K22" s="17">
        <f t="shared" ref="K22:K27" si="2">IF(F22="Not Implemented",0,IF(F22="Parts of Policy Implemented",0.25,IF(F22="Implemented on Some Systems",0.5,IF(F22="Implemented on Most Systems",0.75,IF(F22="Implemented on All Systems",1,"INVALID")))))</f>
        <v>0</v>
      </c>
      <c r="L22" s="17"/>
      <c r="M22" s="17"/>
    </row>
    <row r="23" spans="1:13" ht="28.8">
      <c r="A23" s="41">
        <v>2.2999999999999998</v>
      </c>
      <c r="B23" s="40" t="s">
        <v>152</v>
      </c>
      <c r="C23" s="5" t="s">
        <v>49</v>
      </c>
      <c r="D23" s="5" t="s">
        <v>11</v>
      </c>
      <c r="E23" s="6" t="s">
        <v>56</v>
      </c>
      <c r="F23" s="6" t="s">
        <v>62</v>
      </c>
      <c r="G23" s="6" t="s">
        <v>67</v>
      </c>
      <c r="H23" s="6" t="s">
        <v>72</v>
      </c>
      <c r="J23" s="17">
        <f t="shared" si="1"/>
        <v>0</v>
      </c>
      <c r="K23" s="17">
        <f t="shared" si="2"/>
        <v>0</v>
      </c>
      <c r="L23" s="17">
        <f t="shared" ref="L23:L27" si="3">IF(G23="Not Automated",0,IF(G23="Parts of Policy Automated",0.25,IF(G23="Automated on Some Systems",0.5,IF(G23="Automated on Most Systems",0.75,IF(G23="Automated on All Systems",1,"INVALID")))))</f>
        <v>0</v>
      </c>
      <c r="M23" s="17">
        <f t="shared" ref="M23:M27" si="4">IF(H23="Not Reported",0,IF(H23="Parts of Policy Reported",0.25,IF(H23="Reported on Some Systems",0.5,IF(H23="Reported on Most Systems",0.75,IF(H23="Reported on All Systems",1,"INVALID")))))</f>
        <v>0</v>
      </c>
    </row>
    <row r="24" spans="1:13" ht="28.8">
      <c r="A24" s="41">
        <v>2.4</v>
      </c>
      <c r="B24" s="40" t="s">
        <v>153</v>
      </c>
      <c r="C24" s="5" t="s">
        <v>49</v>
      </c>
      <c r="D24" s="5" t="s">
        <v>11</v>
      </c>
      <c r="E24" s="6" t="s">
        <v>56</v>
      </c>
      <c r="F24" s="6" t="s">
        <v>62</v>
      </c>
      <c r="G24" s="6" t="s">
        <v>67</v>
      </c>
      <c r="H24" s="6" t="s">
        <v>72</v>
      </c>
      <c r="J24" s="17">
        <f t="shared" si="1"/>
        <v>0</v>
      </c>
      <c r="K24" s="17">
        <f t="shared" si="2"/>
        <v>0</v>
      </c>
      <c r="L24" s="17">
        <f t="shared" si="3"/>
        <v>0</v>
      </c>
      <c r="M24" s="17">
        <f t="shared" si="4"/>
        <v>0</v>
      </c>
    </row>
    <row r="25" spans="1:13" ht="28.8">
      <c r="A25" s="41">
        <v>2.5</v>
      </c>
      <c r="B25" s="40" t="s">
        <v>154</v>
      </c>
      <c r="C25" s="5" t="s">
        <v>49</v>
      </c>
      <c r="D25" s="5" t="s">
        <v>11</v>
      </c>
      <c r="E25" s="6" t="s">
        <v>56</v>
      </c>
      <c r="F25" s="6" t="s">
        <v>62</v>
      </c>
      <c r="G25" s="6" t="s">
        <v>67</v>
      </c>
      <c r="H25" s="6" t="s">
        <v>72</v>
      </c>
      <c r="J25" s="17">
        <f t="shared" si="1"/>
        <v>0</v>
      </c>
      <c r="K25" s="17">
        <f t="shared" si="2"/>
        <v>0</v>
      </c>
      <c r="L25" s="17">
        <f t="shared" si="3"/>
        <v>0</v>
      </c>
      <c r="M25" s="17">
        <f t="shared" si="4"/>
        <v>0</v>
      </c>
    </row>
    <row r="26" spans="1:13" ht="28.8">
      <c r="A26" s="41">
        <v>2.6</v>
      </c>
      <c r="B26" s="40" t="s">
        <v>155</v>
      </c>
      <c r="C26" s="5" t="s">
        <v>49</v>
      </c>
      <c r="D26" s="5" t="s">
        <v>11</v>
      </c>
      <c r="E26" s="6" t="s">
        <v>56</v>
      </c>
      <c r="F26" s="6" t="s">
        <v>62</v>
      </c>
      <c r="G26" s="30" t="s">
        <v>117</v>
      </c>
      <c r="H26" s="30" t="s">
        <v>117</v>
      </c>
      <c r="J26" s="17">
        <f t="shared" si="1"/>
        <v>0</v>
      </c>
      <c r="K26" s="17">
        <f t="shared" si="2"/>
        <v>0</v>
      </c>
      <c r="L26" s="17"/>
      <c r="M26" s="17"/>
    </row>
    <row r="27" spans="1:13" ht="43.2">
      <c r="A27" s="41">
        <v>2.7</v>
      </c>
      <c r="B27" s="40" t="s">
        <v>156</v>
      </c>
      <c r="C27" s="5" t="s">
        <v>112</v>
      </c>
      <c r="D27" s="5" t="s">
        <v>10</v>
      </c>
      <c r="E27" s="6" t="s">
        <v>56</v>
      </c>
      <c r="F27" s="6" t="s">
        <v>62</v>
      </c>
      <c r="G27" s="6" t="s">
        <v>67</v>
      </c>
      <c r="H27" s="6" t="s">
        <v>72</v>
      </c>
      <c r="J27" s="17">
        <f t="shared" si="1"/>
        <v>0</v>
      </c>
      <c r="K27" s="17">
        <f t="shared" si="2"/>
        <v>0</v>
      </c>
      <c r="L27" s="17">
        <f t="shared" si="3"/>
        <v>0</v>
      </c>
      <c r="M27" s="17">
        <f t="shared" si="4"/>
        <v>0</v>
      </c>
    </row>
    <row r="28" spans="1:13" ht="43.2">
      <c r="A28" s="21">
        <v>2.8</v>
      </c>
      <c r="B28" s="23" t="s">
        <v>157</v>
      </c>
      <c r="C28" s="5" t="s">
        <v>112</v>
      </c>
      <c r="D28" s="5" t="s">
        <v>10</v>
      </c>
      <c r="E28" s="6" t="s">
        <v>56</v>
      </c>
      <c r="F28" s="6" t="s">
        <v>62</v>
      </c>
      <c r="G28" s="6" t="s">
        <v>67</v>
      </c>
      <c r="H28" s="6" t="s">
        <v>72</v>
      </c>
      <c r="J28" s="17">
        <f t="shared" si="0"/>
        <v>0</v>
      </c>
      <c r="K28" s="17">
        <f t="shared" ref="K28:K30" si="5">IF(F28="Not Implemented",0,IF(F28="Parts of Policy Implemented",0.25,IF(F28="Implemented on Some Systems",0.5,IF(F28="Implemented on Most Systems",0.75,IF(F28="Implemented on All Systems",1,"INVALID")))))</f>
        <v>0</v>
      </c>
      <c r="L28" s="17">
        <f t="shared" ref="L28:L29" si="6">IF(G28="Not Automated",0,IF(G28="Parts of Policy Automated",0.25,IF(G28="Automated on Some Systems",0.5,IF(G28="Automated on Most Systems",0.75,IF(G28="Automated on All Systems",1,"INVALID")))))</f>
        <v>0</v>
      </c>
      <c r="M28" s="17">
        <f t="shared" ref="M28:M29" si="7">IF(H28="Not Reported",0,IF(H28="Parts of Policy Reported",0.25,IF(H28="Reported on Some Systems",0.5,IF(H28="Reported on Most Systems",0.75,IF(H28="Reported on All Systems",1,"INVALID")))))</f>
        <v>0</v>
      </c>
    </row>
    <row r="29" spans="1:13" ht="43.2">
      <c r="A29" s="41">
        <v>2.9</v>
      </c>
      <c r="B29" s="40" t="s">
        <v>158</v>
      </c>
      <c r="C29" s="5" t="s">
        <v>112</v>
      </c>
      <c r="D29" s="4" t="s">
        <v>10</v>
      </c>
      <c r="E29" s="6" t="s">
        <v>56</v>
      </c>
      <c r="F29" s="6" t="s">
        <v>62</v>
      </c>
      <c r="G29" s="6" t="s">
        <v>67</v>
      </c>
      <c r="H29" s="6" t="s">
        <v>72</v>
      </c>
      <c r="J29" s="17">
        <f t="shared" si="0"/>
        <v>0</v>
      </c>
      <c r="K29" s="17">
        <f t="shared" si="5"/>
        <v>0</v>
      </c>
      <c r="L29" s="17">
        <f t="shared" si="6"/>
        <v>0</v>
      </c>
      <c r="M29" s="17">
        <f t="shared" si="7"/>
        <v>0</v>
      </c>
    </row>
    <row r="30" spans="1:13" ht="41.4" customHeight="1">
      <c r="A30" s="13" t="s">
        <v>160</v>
      </c>
      <c r="B30" s="1" t="s">
        <v>159</v>
      </c>
      <c r="C30" s="5" t="s">
        <v>112</v>
      </c>
      <c r="D30" s="4" t="s">
        <v>161</v>
      </c>
      <c r="E30" s="6" t="s">
        <v>56</v>
      </c>
      <c r="F30" s="6" t="s">
        <v>62</v>
      </c>
      <c r="G30" s="30" t="s">
        <v>117</v>
      </c>
      <c r="H30" s="30" t="s">
        <v>117</v>
      </c>
      <c r="J30" s="17">
        <f t="shared" si="0"/>
        <v>0</v>
      </c>
      <c r="K30" s="17">
        <f t="shared" si="5"/>
        <v>0</v>
      </c>
      <c r="L30" s="17"/>
      <c r="M30" s="17"/>
    </row>
    <row r="32" spans="1:13" hidden="1">
      <c r="D32" s="2" t="s">
        <v>26</v>
      </c>
      <c r="F32" s="18">
        <f>AVERAGE(J21:J30)</f>
        <v>0</v>
      </c>
      <c r="G32" s="18">
        <f>1-F32</f>
        <v>1</v>
      </c>
    </row>
    <row r="33" spans="1:15" hidden="1">
      <c r="D33" s="5" t="s">
        <v>6</v>
      </c>
      <c r="E33" s="5"/>
      <c r="F33" s="18">
        <f>AVERAGE(K21:K30)</f>
        <v>0</v>
      </c>
      <c r="G33" s="18">
        <f>1-F33</f>
        <v>1</v>
      </c>
    </row>
    <row r="34" spans="1:15" hidden="1">
      <c r="D34" s="5" t="s">
        <v>7</v>
      </c>
      <c r="E34" s="5"/>
      <c r="F34" s="18">
        <f>AVERAGE(L21:L30)</f>
        <v>0</v>
      </c>
      <c r="G34" s="18">
        <f>1-F34</f>
        <v>1</v>
      </c>
    </row>
    <row r="35" spans="1:15" hidden="1">
      <c r="D35" s="5" t="s">
        <v>8</v>
      </c>
      <c r="E35" s="5"/>
      <c r="F35" s="18">
        <f>AVERAGE(M21:M30)</f>
        <v>0</v>
      </c>
      <c r="G35" s="18">
        <f>1-F35</f>
        <v>1</v>
      </c>
    </row>
    <row r="36" spans="1:15" hidden="1">
      <c r="D36" s="5" t="s">
        <v>9</v>
      </c>
      <c r="E36" s="5"/>
      <c r="F36" s="18">
        <f>AVERAGE(F32:F35)</f>
        <v>0</v>
      </c>
      <c r="G36" s="18">
        <f>1-F36</f>
        <v>1</v>
      </c>
    </row>
    <row r="38" spans="1:15" ht="30" customHeight="1">
      <c r="A38" s="47" t="s">
        <v>54</v>
      </c>
      <c r="B38" s="47"/>
      <c r="C38" s="47"/>
      <c r="D38" s="47"/>
      <c r="E38" s="47"/>
      <c r="F38" s="47"/>
      <c r="G38" s="47"/>
      <c r="H38" s="47"/>
      <c r="I38" s="47"/>
      <c r="J38" s="47"/>
      <c r="K38" s="47"/>
      <c r="L38" s="47"/>
      <c r="M38" s="47"/>
      <c r="N38" s="47"/>
      <c r="O38" s="47"/>
    </row>
  </sheetData>
  <mergeCells count="2">
    <mergeCell ref="A38:O38"/>
    <mergeCell ref="A1:H1"/>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36" operator="equal" id="{8AAE0B33-E9D1-448C-A98F-0F09E59CF744}">
            <xm:f>Values!$A$8</xm:f>
            <x14:dxf>
              <fill>
                <patternFill>
                  <bgColor rgb="FF27AE60"/>
                </patternFill>
              </fill>
            </x14:dxf>
          </x14:cfRule>
          <x14:cfRule type="cellIs" priority="137" operator="equal" id="{2E9EF6A8-9D7A-4E67-A0ED-1AED4691CDF7}">
            <xm:f>Values!$A$7</xm:f>
            <x14:dxf>
              <fill>
                <patternFill>
                  <bgColor rgb="FFF1C40F"/>
                </patternFill>
              </fill>
            </x14:dxf>
          </x14:cfRule>
          <x14:cfRule type="cellIs" priority="138" operator="equal" id="{B69AB698-CD1B-4A12-8F8D-FFE85403FA88}">
            <xm:f>Values!$A$6</xm:f>
            <x14:dxf>
              <fill>
                <patternFill>
                  <bgColor rgb="FFF39C12"/>
                </patternFill>
              </fill>
            </x14:dxf>
          </x14:cfRule>
          <x14:cfRule type="cellIs" priority="139" operator="equal" id="{287662C5-FEF3-4057-B0C3-1052A7F2FE8B}">
            <xm:f>Values!$A$5</xm:f>
            <x14:dxf>
              <fill>
                <patternFill>
                  <bgColor rgb="FFE67E22"/>
                </patternFill>
              </fill>
            </x14:dxf>
          </x14:cfRule>
          <x14:cfRule type="cellIs" priority="140" operator="equal" id="{DEA85AD5-998F-4D0B-B8FC-4AB6C6AB694C}">
            <xm:f>Values!$A$4</xm:f>
            <x14:dxf>
              <fill>
                <patternFill>
                  <bgColor rgb="FFE74C3C"/>
                </patternFill>
              </fill>
            </x14:dxf>
          </x14:cfRule>
          <xm:sqref>E21 E28:E30</xm:sqref>
        </x14:conditionalFormatting>
        <x14:conditionalFormatting xmlns:xm="http://schemas.microsoft.com/office/excel/2006/main">
          <x14:cfRule type="cellIs" priority="121" operator="equal" id="{F0849DFB-8625-4F4B-98E3-AE38875087A1}">
            <xm:f>Values!$A$15</xm:f>
            <x14:dxf>
              <fill>
                <patternFill>
                  <bgColor rgb="FF27AE60"/>
                </patternFill>
              </fill>
            </x14:dxf>
          </x14:cfRule>
          <x14:cfRule type="cellIs" priority="132" operator="equal" id="{8A087B69-4851-4F61-82BE-7780CBC634F8}">
            <xm:f>Values!$A$14</xm:f>
            <x14:dxf>
              <fill>
                <patternFill>
                  <bgColor rgb="FFF1C40F"/>
                </patternFill>
              </fill>
            </x14:dxf>
          </x14:cfRule>
          <x14:cfRule type="cellIs" priority="133" operator="equal" id="{D037997B-51DC-4A9D-A42A-39888A40F0B2}">
            <xm:f>Values!$A$13</xm:f>
            <x14:dxf>
              <fill>
                <patternFill>
                  <bgColor rgb="FFF39C12"/>
                </patternFill>
              </fill>
            </x14:dxf>
          </x14:cfRule>
          <x14:cfRule type="cellIs" priority="134" operator="equal" id="{C49BFAAF-2927-4207-8697-600F112F1902}">
            <xm:f>Values!$A$12</xm:f>
            <x14:dxf>
              <fill>
                <patternFill>
                  <bgColor rgb="FFE67E22"/>
                </patternFill>
              </fill>
            </x14:dxf>
          </x14:cfRule>
          <x14:cfRule type="cellIs" priority="135" operator="equal" id="{8EC88B13-93D8-435A-8A76-359661B07C57}">
            <xm:f>Values!$A$11</xm:f>
            <x14:dxf>
              <fill>
                <patternFill>
                  <bgColor rgb="FFE74C3C"/>
                </patternFill>
              </fill>
            </x14:dxf>
          </x14:cfRule>
          <xm:sqref>F21 F28:F30</xm:sqref>
        </x14:conditionalFormatting>
        <x14:conditionalFormatting xmlns:xm="http://schemas.microsoft.com/office/excel/2006/main">
          <x14:cfRule type="cellIs" priority="122" operator="equal" id="{93DB33E3-BF56-4325-AB48-5AED9086338B}">
            <xm:f>Values!$A$22</xm:f>
            <x14:dxf>
              <fill>
                <patternFill>
                  <bgColor rgb="FF27B060"/>
                </patternFill>
              </fill>
            </x14:dxf>
          </x14:cfRule>
          <x14:cfRule type="cellIs" priority="128" operator="equal" id="{7423EEE7-93E0-45F8-9116-5510C447072E}">
            <xm:f>Values!$A$21</xm:f>
            <x14:dxf>
              <fill>
                <patternFill>
                  <bgColor rgb="FFF1C40F"/>
                </patternFill>
              </fill>
            </x14:dxf>
          </x14:cfRule>
          <x14:cfRule type="cellIs" priority="129" operator="equal" id="{FE6FAEE6-64B7-4D3F-A407-8367C04BC811}">
            <xm:f>Values!$A$20</xm:f>
            <x14:dxf>
              <fill>
                <patternFill>
                  <bgColor rgb="FFF39C12"/>
                </patternFill>
              </fill>
            </x14:dxf>
          </x14:cfRule>
          <x14:cfRule type="cellIs" priority="130" operator="equal" id="{3393FDE7-EE34-4CB5-9903-D28D73747D09}">
            <xm:f>Values!$A$19</xm:f>
            <x14:dxf>
              <fill>
                <patternFill>
                  <bgColor rgb="FFE67E22"/>
                </patternFill>
              </fill>
            </x14:dxf>
          </x14:cfRule>
          <x14:cfRule type="cellIs" priority="131" operator="equal" id="{BD0F00CC-99BD-49D8-A5ED-192AD1699A28}">
            <xm:f>Values!$A$18</xm:f>
            <x14:dxf>
              <fill>
                <patternFill>
                  <bgColor rgb="FFE74C3C"/>
                </patternFill>
              </fill>
            </x14:dxf>
          </x14:cfRule>
          <xm:sqref>G28:G29</xm:sqref>
        </x14:conditionalFormatting>
        <x14:conditionalFormatting xmlns:xm="http://schemas.microsoft.com/office/excel/2006/main">
          <x14:cfRule type="cellIs" priority="123" operator="equal" id="{7D08630A-FCEB-4F3C-B7F9-DCDACF20BEA9}">
            <xm:f>Values!$A$29</xm:f>
            <x14:dxf>
              <fill>
                <patternFill>
                  <bgColor rgb="FF27AE60"/>
                </patternFill>
              </fill>
            </x14:dxf>
          </x14:cfRule>
          <x14:cfRule type="cellIs" priority="125" operator="equal" id="{31950D00-237F-4539-A6FF-3E971E9D30A5}">
            <xm:f>Values!$A$27</xm:f>
            <x14:dxf>
              <fill>
                <patternFill>
                  <bgColor rgb="FFF39C12"/>
                </patternFill>
              </fill>
            </x14:dxf>
          </x14:cfRule>
          <x14:cfRule type="cellIs" priority="126" operator="equal" id="{FB77004E-82C3-4414-A398-22D82D133C13}">
            <xm:f>Values!$A$26</xm:f>
            <x14:dxf>
              <fill>
                <patternFill>
                  <bgColor rgb="FFE67E22"/>
                </patternFill>
              </fill>
            </x14:dxf>
          </x14:cfRule>
          <x14:cfRule type="cellIs" priority="127" operator="equal" id="{2B31AA22-D27C-4FB0-AE19-5B599F11F413}">
            <xm:f>Values!$A$25</xm:f>
            <x14:dxf>
              <fill>
                <patternFill>
                  <bgColor rgb="FFE74C3C"/>
                </patternFill>
              </fill>
            </x14:dxf>
          </x14:cfRule>
          <xm:sqref>H28:H29</xm:sqref>
        </x14:conditionalFormatting>
        <x14:conditionalFormatting xmlns:xm="http://schemas.microsoft.com/office/excel/2006/main">
          <x14:cfRule type="cellIs" priority="124" operator="equal" id="{5B661B23-6DD8-4ED0-BE1D-D665C418B807}">
            <xm:f>Values!$A$28</xm:f>
            <x14:dxf>
              <fill>
                <patternFill>
                  <bgColor rgb="FFF1C40F"/>
                </patternFill>
              </fill>
            </x14:dxf>
          </x14:cfRule>
          <xm:sqref>H28:H29</xm:sqref>
        </x14:conditionalFormatting>
        <x14:conditionalFormatting xmlns:xm="http://schemas.microsoft.com/office/excel/2006/main">
          <x14:cfRule type="cellIs" priority="116" operator="equal" id="{66B588D4-99F2-448C-B91C-381F56355FC4}">
            <xm:f>Values!$A$8</xm:f>
            <x14:dxf>
              <fill>
                <patternFill>
                  <bgColor rgb="FF27AE60"/>
                </patternFill>
              </fill>
            </x14:dxf>
          </x14:cfRule>
          <x14:cfRule type="cellIs" priority="117" operator="equal" id="{ACB29CDE-C417-4A30-AFA2-6FBFBA31811A}">
            <xm:f>Values!$A$7</xm:f>
            <x14:dxf>
              <fill>
                <patternFill>
                  <bgColor rgb="FFF1C40F"/>
                </patternFill>
              </fill>
            </x14:dxf>
          </x14:cfRule>
          <x14:cfRule type="cellIs" priority="118" operator="equal" id="{54370143-FB65-41A9-9E4E-1787C24527E1}">
            <xm:f>Values!$A$6</xm:f>
            <x14:dxf>
              <fill>
                <patternFill>
                  <bgColor rgb="FFF39C12"/>
                </patternFill>
              </fill>
            </x14:dxf>
          </x14:cfRule>
          <x14:cfRule type="cellIs" priority="119" operator="equal" id="{576941BD-DBF0-402C-8ACE-E3F79B0F294A}">
            <xm:f>Values!$A$5</xm:f>
            <x14:dxf>
              <fill>
                <patternFill>
                  <bgColor rgb="FFE67E22"/>
                </patternFill>
              </fill>
            </x14:dxf>
          </x14:cfRule>
          <x14:cfRule type="cellIs" priority="120" operator="equal" id="{609E94DC-FF3C-4DE6-8E92-C95A7E3D0C02}">
            <xm:f>Values!$A$4</xm:f>
            <x14:dxf>
              <fill>
                <patternFill>
                  <bgColor rgb="FFE74C3C"/>
                </patternFill>
              </fill>
            </x14:dxf>
          </x14:cfRule>
          <xm:sqref>E22</xm:sqref>
        </x14:conditionalFormatting>
        <x14:conditionalFormatting xmlns:xm="http://schemas.microsoft.com/office/excel/2006/main">
          <x14:cfRule type="cellIs" priority="101" operator="equal" id="{7F6D6EED-3722-4D8D-B402-6BF3EAA521BE}">
            <xm:f>Values!$A$15</xm:f>
            <x14:dxf>
              <fill>
                <patternFill>
                  <bgColor rgb="FF27AE60"/>
                </patternFill>
              </fill>
            </x14:dxf>
          </x14:cfRule>
          <x14:cfRule type="cellIs" priority="112" operator="equal" id="{8BE9BB87-B8F7-4D88-9143-BF2922BC4DE3}">
            <xm:f>Values!$A$14</xm:f>
            <x14:dxf>
              <fill>
                <patternFill>
                  <bgColor rgb="FFF1C40F"/>
                </patternFill>
              </fill>
            </x14:dxf>
          </x14:cfRule>
          <x14:cfRule type="cellIs" priority="113" operator="equal" id="{6F09CC98-524A-44EA-BBFA-5FC5A05AD26F}">
            <xm:f>Values!$A$13</xm:f>
            <x14:dxf>
              <fill>
                <patternFill>
                  <bgColor rgb="FFF39C12"/>
                </patternFill>
              </fill>
            </x14:dxf>
          </x14:cfRule>
          <x14:cfRule type="cellIs" priority="114" operator="equal" id="{6DC5D9FD-113B-49A5-8FF9-B358C50AA912}">
            <xm:f>Values!$A$12</xm:f>
            <x14:dxf>
              <fill>
                <patternFill>
                  <bgColor rgb="FFE67E22"/>
                </patternFill>
              </fill>
            </x14:dxf>
          </x14:cfRule>
          <x14:cfRule type="cellIs" priority="115" operator="equal" id="{1B3ACFE5-035D-4E68-998E-E7E3D9AC4EAE}">
            <xm:f>Values!$A$11</xm:f>
            <x14:dxf>
              <fill>
                <patternFill>
                  <bgColor rgb="FFE74C3C"/>
                </patternFill>
              </fill>
            </x14:dxf>
          </x14:cfRule>
          <xm:sqref>F22</xm:sqref>
        </x14:conditionalFormatting>
        <x14:conditionalFormatting xmlns:xm="http://schemas.microsoft.com/office/excel/2006/main">
          <x14:cfRule type="cellIs" priority="96" operator="equal" id="{B6D94CA0-294B-4B2E-86A0-7C1506A526F2}">
            <xm:f>Values!$A$8</xm:f>
            <x14:dxf>
              <fill>
                <patternFill>
                  <bgColor rgb="FF27AE60"/>
                </patternFill>
              </fill>
            </x14:dxf>
          </x14:cfRule>
          <x14:cfRule type="cellIs" priority="97" operator="equal" id="{DE354CD4-7918-4745-9ECC-59AE1B18B671}">
            <xm:f>Values!$A$7</xm:f>
            <x14:dxf>
              <fill>
                <patternFill>
                  <bgColor rgb="FFF1C40F"/>
                </patternFill>
              </fill>
            </x14:dxf>
          </x14:cfRule>
          <x14:cfRule type="cellIs" priority="98" operator="equal" id="{1170994F-B5B0-42A0-934C-B372CAC83745}">
            <xm:f>Values!$A$6</xm:f>
            <x14:dxf>
              <fill>
                <patternFill>
                  <bgColor rgb="FFF39C12"/>
                </patternFill>
              </fill>
            </x14:dxf>
          </x14:cfRule>
          <x14:cfRule type="cellIs" priority="99" operator="equal" id="{17B77542-09B4-4700-ACBB-4270AF132807}">
            <xm:f>Values!$A$5</xm:f>
            <x14:dxf>
              <fill>
                <patternFill>
                  <bgColor rgb="FFE67E22"/>
                </patternFill>
              </fill>
            </x14:dxf>
          </x14:cfRule>
          <x14:cfRule type="cellIs" priority="100" operator="equal" id="{E10A6F2B-E3B3-4C68-B95C-DA42412401F1}">
            <xm:f>Values!$A$4</xm:f>
            <x14:dxf>
              <fill>
                <patternFill>
                  <bgColor rgb="FFE74C3C"/>
                </patternFill>
              </fill>
            </x14:dxf>
          </x14:cfRule>
          <xm:sqref>E23</xm:sqref>
        </x14:conditionalFormatting>
        <x14:conditionalFormatting xmlns:xm="http://schemas.microsoft.com/office/excel/2006/main">
          <x14:cfRule type="cellIs" priority="81" operator="equal" id="{EC59D80C-28C8-4C3F-AA82-C6F5F3CC6912}">
            <xm:f>Values!$A$15</xm:f>
            <x14:dxf>
              <fill>
                <patternFill>
                  <bgColor rgb="FF27AE60"/>
                </patternFill>
              </fill>
            </x14:dxf>
          </x14:cfRule>
          <x14:cfRule type="cellIs" priority="92" operator="equal" id="{1706E8AE-98B0-4F45-AAD3-756B5EB2B2AF}">
            <xm:f>Values!$A$14</xm:f>
            <x14:dxf>
              <fill>
                <patternFill>
                  <bgColor rgb="FFF1C40F"/>
                </patternFill>
              </fill>
            </x14:dxf>
          </x14:cfRule>
          <x14:cfRule type="cellIs" priority="93" operator="equal" id="{FC7FA477-99D1-4617-8AA3-687FAC30F521}">
            <xm:f>Values!$A$13</xm:f>
            <x14:dxf>
              <fill>
                <patternFill>
                  <bgColor rgb="FFF39C12"/>
                </patternFill>
              </fill>
            </x14:dxf>
          </x14:cfRule>
          <x14:cfRule type="cellIs" priority="94" operator="equal" id="{4707CF77-686A-4B64-BA42-CF1683D52546}">
            <xm:f>Values!$A$12</xm:f>
            <x14:dxf>
              <fill>
                <patternFill>
                  <bgColor rgb="FFE67E22"/>
                </patternFill>
              </fill>
            </x14:dxf>
          </x14:cfRule>
          <x14:cfRule type="cellIs" priority="95" operator="equal" id="{D47BF3E2-3D97-4233-A75A-0C7447F970AD}">
            <xm:f>Values!$A$11</xm:f>
            <x14:dxf>
              <fill>
                <patternFill>
                  <bgColor rgb="FFE74C3C"/>
                </patternFill>
              </fill>
            </x14:dxf>
          </x14:cfRule>
          <xm:sqref>F23</xm:sqref>
        </x14:conditionalFormatting>
        <x14:conditionalFormatting xmlns:xm="http://schemas.microsoft.com/office/excel/2006/main">
          <x14:cfRule type="cellIs" priority="82" operator="equal" id="{ABDA2D39-91D5-4355-9B26-283356A741E5}">
            <xm:f>Values!$A$22</xm:f>
            <x14:dxf>
              <fill>
                <patternFill>
                  <bgColor rgb="FF27B060"/>
                </patternFill>
              </fill>
            </x14:dxf>
          </x14:cfRule>
          <x14:cfRule type="cellIs" priority="88" operator="equal" id="{8FE1DC6F-9444-45D2-BE73-C543FFA8D129}">
            <xm:f>Values!$A$21</xm:f>
            <x14:dxf>
              <fill>
                <patternFill>
                  <bgColor rgb="FFF1C40F"/>
                </patternFill>
              </fill>
            </x14:dxf>
          </x14:cfRule>
          <x14:cfRule type="cellIs" priority="89" operator="equal" id="{B2B2F821-BDB4-4825-AA6D-EDC4E77D0BB4}">
            <xm:f>Values!$A$20</xm:f>
            <x14:dxf>
              <fill>
                <patternFill>
                  <bgColor rgb="FFF39C12"/>
                </patternFill>
              </fill>
            </x14:dxf>
          </x14:cfRule>
          <x14:cfRule type="cellIs" priority="90" operator="equal" id="{3DEF8896-6B13-442E-88C6-9CB7593CE98F}">
            <xm:f>Values!$A$19</xm:f>
            <x14:dxf>
              <fill>
                <patternFill>
                  <bgColor rgb="FFE67E22"/>
                </patternFill>
              </fill>
            </x14:dxf>
          </x14:cfRule>
          <x14:cfRule type="cellIs" priority="91" operator="equal" id="{B505C1DB-4715-490E-9AC1-E2AA795CEFD6}">
            <xm:f>Values!$A$18</xm:f>
            <x14:dxf>
              <fill>
                <patternFill>
                  <bgColor rgb="FFE74C3C"/>
                </patternFill>
              </fill>
            </x14:dxf>
          </x14:cfRule>
          <xm:sqref>G23</xm:sqref>
        </x14:conditionalFormatting>
        <x14:conditionalFormatting xmlns:xm="http://schemas.microsoft.com/office/excel/2006/main">
          <x14:cfRule type="cellIs" priority="83" operator="equal" id="{B2304A6C-F275-4ABE-878B-54067283EB0C}">
            <xm:f>Values!$A$29</xm:f>
            <x14:dxf>
              <fill>
                <patternFill>
                  <bgColor rgb="FF27AE60"/>
                </patternFill>
              </fill>
            </x14:dxf>
          </x14:cfRule>
          <x14:cfRule type="cellIs" priority="85" operator="equal" id="{B4DE53A0-88E3-4BDD-8547-39B9469105FC}">
            <xm:f>Values!$A$27</xm:f>
            <x14:dxf>
              <fill>
                <patternFill>
                  <bgColor rgb="FFF39C12"/>
                </patternFill>
              </fill>
            </x14:dxf>
          </x14:cfRule>
          <x14:cfRule type="cellIs" priority="86" operator="equal" id="{2E964F42-39C9-4F3F-B817-7EB74D5C2632}">
            <xm:f>Values!$A$26</xm:f>
            <x14:dxf>
              <fill>
                <patternFill>
                  <bgColor rgb="FFE67E22"/>
                </patternFill>
              </fill>
            </x14:dxf>
          </x14:cfRule>
          <x14:cfRule type="cellIs" priority="87" operator="equal" id="{58F77743-B7C7-4AB9-B18F-01D4AE5F4D15}">
            <xm:f>Values!$A$25</xm:f>
            <x14:dxf>
              <fill>
                <patternFill>
                  <bgColor rgb="FFE74C3C"/>
                </patternFill>
              </fill>
            </x14:dxf>
          </x14:cfRule>
          <xm:sqref>H23</xm:sqref>
        </x14:conditionalFormatting>
        <x14:conditionalFormatting xmlns:xm="http://schemas.microsoft.com/office/excel/2006/main">
          <x14:cfRule type="cellIs" priority="84" operator="equal" id="{6AE66B6B-3D55-4B3F-8261-41BBA087E1A3}">
            <xm:f>Values!$A$28</xm:f>
            <x14:dxf>
              <fill>
                <patternFill>
                  <bgColor rgb="FFF1C40F"/>
                </patternFill>
              </fill>
            </x14:dxf>
          </x14:cfRule>
          <xm:sqref>H23</xm:sqref>
        </x14:conditionalFormatting>
        <x14:conditionalFormatting xmlns:xm="http://schemas.microsoft.com/office/excel/2006/main">
          <x14:cfRule type="cellIs" priority="76" operator="equal" id="{5944BD15-4A35-4F49-8C94-75C72BEA7119}">
            <xm:f>Values!$A$8</xm:f>
            <x14:dxf>
              <fill>
                <patternFill>
                  <bgColor rgb="FF27AE60"/>
                </patternFill>
              </fill>
            </x14:dxf>
          </x14:cfRule>
          <x14:cfRule type="cellIs" priority="77" operator="equal" id="{75EC7D87-D215-4F4A-95FC-1393B4B42248}">
            <xm:f>Values!$A$7</xm:f>
            <x14:dxf>
              <fill>
                <patternFill>
                  <bgColor rgb="FFF1C40F"/>
                </patternFill>
              </fill>
            </x14:dxf>
          </x14:cfRule>
          <x14:cfRule type="cellIs" priority="78" operator="equal" id="{1B943A97-E729-4F2A-859A-73991130B81B}">
            <xm:f>Values!$A$6</xm:f>
            <x14:dxf>
              <fill>
                <patternFill>
                  <bgColor rgb="FFF39C12"/>
                </patternFill>
              </fill>
            </x14:dxf>
          </x14:cfRule>
          <x14:cfRule type="cellIs" priority="79" operator="equal" id="{76877A82-98CD-466C-A1CC-6AD34B368ED8}">
            <xm:f>Values!$A$5</xm:f>
            <x14:dxf>
              <fill>
                <patternFill>
                  <bgColor rgb="FFE67E22"/>
                </patternFill>
              </fill>
            </x14:dxf>
          </x14:cfRule>
          <x14:cfRule type="cellIs" priority="80" operator="equal" id="{7BD8E1CC-D7A9-4CF2-89E1-9D51BE51F24E}">
            <xm:f>Values!$A$4</xm:f>
            <x14:dxf>
              <fill>
                <patternFill>
                  <bgColor rgb="FFE74C3C"/>
                </patternFill>
              </fill>
            </x14:dxf>
          </x14:cfRule>
          <xm:sqref>E24</xm:sqref>
        </x14:conditionalFormatting>
        <x14:conditionalFormatting xmlns:xm="http://schemas.microsoft.com/office/excel/2006/main">
          <x14:cfRule type="cellIs" priority="61" operator="equal" id="{F4D776F0-22E4-47CA-B153-A6607A79D9AC}">
            <xm:f>Values!$A$15</xm:f>
            <x14:dxf>
              <fill>
                <patternFill>
                  <bgColor rgb="FF27AE60"/>
                </patternFill>
              </fill>
            </x14:dxf>
          </x14:cfRule>
          <x14:cfRule type="cellIs" priority="72" operator="equal" id="{D5D8FCE3-EE8B-4438-A464-7C412EB6A986}">
            <xm:f>Values!$A$14</xm:f>
            <x14:dxf>
              <fill>
                <patternFill>
                  <bgColor rgb="FFF1C40F"/>
                </patternFill>
              </fill>
            </x14:dxf>
          </x14:cfRule>
          <x14:cfRule type="cellIs" priority="73" operator="equal" id="{7F8A4A61-F86E-4E17-86B8-530BCB6DE8F2}">
            <xm:f>Values!$A$13</xm:f>
            <x14:dxf>
              <fill>
                <patternFill>
                  <bgColor rgb="FFF39C12"/>
                </patternFill>
              </fill>
            </x14:dxf>
          </x14:cfRule>
          <x14:cfRule type="cellIs" priority="74" operator="equal" id="{F712B0D2-3888-4CE2-9261-CE914DF0C60B}">
            <xm:f>Values!$A$12</xm:f>
            <x14:dxf>
              <fill>
                <patternFill>
                  <bgColor rgb="FFE67E22"/>
                </patternFill>
              </fill>
            </x14:dxf>
          </x14:cfRule>
          <x14:cfRule type="cellIs" priority="75" operator="equal" id="{581B2EDE-58ED-4198-BC41-8BA01A4BB131}">
            <xm:f>Values!$A$11</xm:f>
            <x14:dxf>
              <fill>
                <patternFill>
                  <bgColor rgb="FFE74C3C"/>
                </patternFill>
              </fill>
            </x14:dxf>
          </x14:cfRule>
          <xm:sqref>F24</xm:sqref>
        </x14:conditionalFormatting>
        <x14:conditionalFormatting xmlns:xm="http://schemas.microsoft.com/office/excel/2006/main">
          <x14:cfRule type="cellIs" priority="62" operator="equal" id="{D25012CB-8EF6-4DFD-8892-07958D4C3308}">
            <xm:f>Values!$A$22</xm:f>
            <x14:dxf>
              <fill>
                <patternFill>
                  <bgColor rgb="FF27B060"/>
                </patternFill>
              </fill>
            </x14:dxf>
          </x14:cfRule>
          <x14:cfRule type="cellIs" priority="68" operator="equal" id="{1A892CC5-D025-48BC-9E7B-7A8E37FE4E91}">
            <xm:f>Values!$A$21</xm:f>
            <x14:dxf>
              <fill>
                <patternFill>
                  <bgColor rgb="FFF1C40F"/>
                </patternFill>
              </fill>
            </x14:dxf>
          </x14:cfRule>
          <x14:cfRule type="cellIs" priority="69" operator="equal" id="{859A6331-E4A7-4F36-A5DA-1CB3BEC2A53A}">
            <xm:f>Values!$A$20</xm:f>
            <x14:dxf>
              <fill>
                <patternFill>
                  <bgColor rgb="FFF39C12"/>
                </patternFill>
              </fill>
            </x14:dxf>
          </x14:cfRule>
          <x14:cfRule type="cellIs" priority="70" operator="equal" id="{13495646-AE62-44C3-986F-C8576C83E76D}">
            <xm:f>Values!$A$19</xm:f>
            <x14:dxf>
              <fill>
                <patternFill>
                  <bgColor rgb="FFE67E22"/>
                </patternFill>
              </fill>
            </x14:dxf>
          </x14:cfRule>
          <x14:cfRule type="cellIs" priority="71" operator="equal" id="{808284C3-9EA8-45A8-B88E-C5DCA8C9E77A}">
            <xm:f>Values!$A$18</xm:f>
            <x14:dxf>
              <fill>
                <patternFill>
                  <bgColor rgb="FFE74C3C"/>
                </patternFill>
              </fill>
            </x14:dxf>
          </x14:cfRule>
          <xm:sqref>G24</xm:sqref>
        </x14:conditionalFormatting>
        <x14:conditionalFormatting xmlns:xm="http://schemas.microsoft.com/office/excel/2006/main">
          <x14:cfRule type="cellIs" priority="63" operator="equal" id="{E58D0DDC-4BD3-4189-9B5A-D648CA3A730F}">
            <xm:f>Values!$A$29</xm:f>
            <x14:dxf>
              <fill>
                <patternFill>
                  <bgColor rgb="FF27AE60"/>
                </patternFill>
              </fill>
            </x14:dxf>
          </x14:cfRule>
          <x14:cfRule type="cellIs" priority="65" operator="equal" id="{91B70043-A29D-4F82-90B8-74B89B0F8B50}">
            <xm:f>Values!$A$27</xm:f>
            <x14:dxf>
              <fill>
                <patternFill>
                  <bgColor rgb="FFF39C12"/>
                </patternFill>
              </fill>
            </x14:dxf>
          </x14:cfRule>
          <x14:cfRule type="cellIs" priority="66" operator="equal" id="{E50F9824-D005-47B4-82C0-638BC4DB8AAD}">
            <xm:f>Values!$A$26</xm:f>
            <x14:dxf>
              <fill>
                <patternFill>
                  <bgColor rgb="FFE67E22"/>
                </patternFill>
              </fill>
            </x14:dxf>
          </x14:cfRule>
          <x14:cfRule type="cellIs" priority="67" operator="equal" id="{D2BD77CB-985E-42FB-9DAF-E541BF6D8883}">
            <xm:f>Values!$A$25</xm:f>
            <x14:dxf>
              <fill>
                <patternFill>
                  <bgColor rgb="FFE74C3C"/>
                </patternFill>
              </fill>
            </x14:dxf>
          </x14:cfRule>
          <xm:sqref>H24</xm:sqref>
        </x14:conditionalFormatting>
        <x14:conditionalFormatting xmlns:xm="http://schemas.microsoft.com/office/excel/2006/main">
          <x14:cfRule type="cellIs" priority="64" operator="equal" id="{30CF7F9D-A5BE-40AB-8F1D-C1E56930DF12}">
            <xm:f>Values!$A$28</xm:f>
            <x14:dxf>
              <fill>
                <patternFill>
                  <bgColor rgb="FFF1C40F"/>
                </patternFill>
              </fill>
            </x14:dxf>
          </x14:cfRule>
          <xm:sqref>H24</xm:sqref>
        </x14:conditionalFormatting>
        <x14:conditionalFormatting xmlns:xm="http://schemas.microsoft.com/office/excel/2006/main">
          <x14:cfRule type="cellIs" priority="56" operator="equal" id="{CB7D37A9-E716-4A94-AE58-3B7FFCC42A0B}">
            <xm:f>Values!$A$8</xm:f>
            <x14:dxf>
              <fill>
                <patternFill>
                  <bgColor rgb="FF27AE60"/>
                </patternFill>
              </fill>
            </x14:dxf>
          </x14:cfRule>
          <x14:cfRule type="cellIs" priority="57" operator="equal" id="{BEB6B8D0-C8BA-4D9C-9C1F-255FF71DADBB}">
            <xm:f>Values!$A$7</xm:f>
            <x14:dxf>
              <fill>
                <patternFill>
                  <bgColor rgb="FFF1C40F"/>
                </patternFill>
              </fill>
            </x14:dxf>
          </x14:cfRule>
          <x14:cfRule type="cellIs" priority="58" operator="equal" id="{D764FC16-033C-49E4-946E-0AB94A0D6501}">
            <xm:f>Values!$A$6</xm:f>
            <x14:dxf>
              <fill>
                <patternFill>
                  <bgColor rgb="FFF39C12"/>
                </patternFill>
              </fill>
            </x14:dxf>
          </x14:cfRule>
          <x14:cfRule type="cellIs" priority="59" operator="equal" id="{8190A8BE-2747-417D-B24E-8EF281522D46}">
            <xm:f>Values!$A$5</xm:f>
            <x14:dxf>
              <fill>
                <patternFill>
                  <bgColor rgb="FFE67E22"/>
                </patternFill>
              </fill>
            </x14:dxf>
          </x14:cfRule>
          <x14:cfRule type="cellIs" priority="60" operator="equal" id="{02DCB87E-8348-40AC-B365-5F5F5DAE498C}">
            <xm:f>Values!$A$4</xm:f>
            <x14:dxf>
              <fill>
                <patternFill>
                  <bgColor rgb="FFE74C3C"/>
                </patternFill>
              </fill>
            </x14:dxf>
          </x14:cfRule>
          <xm:sqref>E25</xm:sqref>
        </x14:conditionalFormatting>
        <x14:conditionalFormatting xmlns:xm="http://schemas.microsoft.com/office/excel/2006/main">
          <x14:cfRule type="cellIs" priority="41" operator="equal" id="{245F31E1-7AE6-47A3-95B1-43D44B270757}">
            <xm:f>Values!$A$15</xm:f>
            <x14:dxf>
              <fill>
                <patternFill>
                  <bgColor rgb="FF27AE60"/>
                </patternFill>
              </fill>
            </x14:dxf>
          </x14:cfRule>
          <x14:cfRule type="cellIs" priority="52" operator="equal" id="{5D2C658F-D2BD-4917-BFEB-4B88C9FF6FD4}">
            <xm:f>Values!$A$14</xm:f>
            <x14:dxf>
              <fill>
                <patternFill>
                  <bgColor rgb="FFF1C40F"/>
                </patternFill>
              </fill>
            </x14:dxf>
          </x14:cfRule>
          <x14:cfRule type="cellIs" priority="53" operator="equal" id="{F00223D3-3044-4486-A48E-F6F62D4BB842}">
            <xm:f>Values!$A$13</xm:f>
            <x14:dxf>
              <fill>
                <patternFill>
                  <bgColor rgb="FFF39C12"/>
                </patternFill>
              </fill>
            </x14:dxf>
          </x14:cfRule>
          <x14:cfRule type="cellIs" priority="54" operator="equal" id="{8B72EC2E-2942-4CD5-AC09-C56AAD7F6750}">
            <xm:f>Values!$A$12</xm:f>
            <x14:dxf>
              <fill>
                <patternFill>
                  <bgColor rgb="FFE67E22"/>
                </patternFill>
              </fill>
            </x14:dxf>
          </x14:cfRule>
          <x14:cfRule type="cellIs" priority="55" operator="equal" id="{A9E95072-768C-4FEF-BF9E-0C2B9D8D82DF}">
            <xm:f>Values!$A$11</xm:f>
            <x14:dxf>
              <fill>
                <patternFill>
                  <bgColor rgb="FFE74C3C"/>
                </patternFill>
              </fill>
            </x14:dxf>
          </x14:cfRule>
          <xm:sqref>F25</xm:sqref>
        </x14:conditionalFormatting>
        <x14:conditionalFormatting xmlns:xm="http://schemas.microsoft.com/office/excel/2006/main">
          <x14:cfRule type="cellIs" priority="42" operator="equal" id="{9F21150A-2068-4109-9D99-3828F53385E3}">
            <xm:f>Values!$A$22</xm:f>
            <x14:dxf>
              <fill>
                <patternFill>
                  <bgColor rgb="FF27B060"/>
                </patternFill>
              </fill>
            </x14:dxf>
          </x14:cfRule>
          <x14:cfRule type="cellIs" priority="48" operator="equal" id="{5E6E12BF-958C-4215-B82D-7CF14DA7C5CF}">
            <xm:f>Values!$A$21</xm:f>
            <x14:dxf>
              <fill>
                <patternFill>
                  <bgColor rgb="FFF1C40F"/>
                </patternFill>
              </fill>
            </x14:dxf>
          </x14:cfRule>
          <x14:cfRule type="cellIs" priority="49" operator="equal" id="{6A4F8E25-70C6-482F-BC92-75E0304E3239}">
            <xm:f>Values!$A$20</xm:f>
            <x14:dxf>
              <fill>
                <patternFill>
                  <bgColor rgb="FFF39C12"/>
                </patternFill>
              </fill>
            </x14:dxf>
          </x14:cfRule>
          <x14:cfRule type="cellIs" priority="50" operator="equal" id="{0A266B7C-8DB5-4782-9B6F-A84B8A45B885}">
            <xm:f>Values!$A$19</xm:f>
            <x14:dxf>
              <fill>
                <patternFill>
                  <bgColor rgb="FFE67E22"/>
                </patternFill>
              </fill>
            </x14:dxf>
          </x14:cfRule>
          <x14:cfRule type="cellIs" priority="51" operator="equal" id="{7954CA3B-DFCF-4658-B023-BEB9A1B6C301}">
            <xm:f>Values!$A$18</xm:f>
            <x14:dxf>
              <fill>
                <patternFill>
                  <bgColor rgb="FFE74C3C"/>
                </patternFill>
              </fill>
            </x14:dxf>
          </x14:cfRule>
          <xm:sqref>G25</xm:sqref>
        </x14:conditionalFormatting>
        <x14:conditionalFormatting xmlns:xm="http://schemas.microsoft.com/office/excel/2006/main">
          <x14:cfRule type="cellIs" priority="43" operator="equal" id="{77AFAE2C-F037-418C-BD57-8859F094CDBE}">
            <xm:f>Values!$A$29</xm:f>
            <x14:dxf>
              <fill>
                <patternFill>
                  <bgColor rgb="FF27AE60"/>
                </patternFill>
              </fill>
            </x14:dxf>
          </x14:cfRule>
          <x14:cfRule type="cellIs" priority="45" operator="equal" id="{9AB2AAFF-EDC7-4A80-84F4-575C8E824475}">
            <xm:f>Values!$A$27</xm:f>
            <x14:dxf>
              <fill>
                <patternFill>
                  <bgColor rgb="FFF39C12"/>
                </patternFill>
              </fill>
            </x14:dxf>
          </x14:cfRule>
          <x14:cfRule type="cellIs" priority="46" operator="equal" id="{5898D440-4521-4113-8C75-8AD1C87DFC3F}">
            <xm:f>Values!$A$26</xm:f>
            <x14:dxf>
              <fill>
                <patternFill>
                  <bgColor rgb="FFE67E22"/>
                </patternFill>
              </fill>
            </x14:dxf>
          </x14:cfRule>
          <x14:cfRule type="cellIs" priority="47" operator="equal" id="{69D75727-96BD-4902-A1D5-ECFC3E360E5D}">
            <xm:f>Values!$A$25</xm:f>
            <x14:dxf>
              <fill>
                <patternFill>
                  <bgColor rgb="FFE74C3C"/>
                </patternFill>
              </fill>
            </x14:dxf>
          </x14:cfRule>
          <xm:sqref>H25</xm:sqref>
        </x14:conditionalFormatting>
        <x14:conditionalFormatting xmlns:xm="http://schemas.microsoft.com/office/excel/2006/main">
          <x14:cfRule type="cellIs" priority="44" operator="equal" id="{6BBC0156-1D47-4E3A-8976-9451E7C5314B}">
            <xm:f>Values!$A$28</xm:f>
            <x14:dxf>
              <fill>
                <patternFill>
                  <bgColor rgb="FFF1C40F"/>
                </patternFill>
              </fill>
            </x14:dxf>
          </x14:cfRule>
          <xm:sqref>H25</xm:sqref>
        </x14:conditionalFormatting>
        <x14:conditionalFormatting xmlns:xm="http://schemas.microsoft.com/office/excel/2006/main">
          <x14:cfRule type="cellIs" priority="36" operator="equal" id="{E3B049C8-1786-4702-A257-A36C266AD4BA}">
            <xm:f>Values!$A$8</xm:f>
            <x14:dxf>
              <fill>
                <patternFill>
                  <bgColor rgb="FF27AE60"/>
                </patternFill>
              </fill>
            </x14:dxf>
          </x14:cfRule>
          <x14:cfRule type="cellIs" priority="37" operator="equal" id="{82D68885-005E-4397-8470-F31E858A287E}">
            <xm:f>Values!$A$7</xm:f>
            <x14:dxf>
              <fill>
                <patternFill>
                  <bgColor rgb="FFF1C40F"/>
                </patternFill>
              </fill>
            </x14:dxf>
          </x14:cfRule>
          <x14:cfRule type="cellIs" priority="38" operator="equal" id="{E8DAD990-84B6-42A9-BC3D-131AD0E62700}">
            <xm:f>Values!$A$6</xm:f>
            <x14:dxf>
              <fill>
                <patternFill>
                  <bgColor rgb="FFF39C12"/>
                </patternFill>
              </fill>
            </x14:dxf>
          </x14:cfRule>
          <x14:cfRule type="cellIs" priority="39" operator="equal" id="{12F8B458-87E9-4206-A3B5-67B7558FD479}">
            <xm:f>Values!$A$5</xm:f>
            <x14:dxf>
              <fill>
                <patternFill>
                  <bgColor rgb="FFE67E22"/>
                </patternFill>
              </fill>
            </x14:dxf>
          </x14:cfRule>
          <x14:cfRule type="cellIs" priority="40" operator="equal" id="{4690AE5F-F20F-40C4-826E-676148544564}">
            <xm:f>Values!$A$4</xm:f>
            <x14:dxf>
              <fill>
                <patternFill>
                  <bgColor rgb="FFE74C3C"/>
                </patternFill>
              </fill>
            </x14:dxf>
          </x14:cfRule>
          <xm:sqref>E26</xm:sqref>
        </x14:conditionalFormatting>
        <x14:conditionalFormatting xmlns:xm="http://schemas.microsoft.com/office/excel/2006/main">
          <x14:cfRule type="cellIs" priority="21" operator="equal" id="{D05C6A7B-CAC8-45A0-8020-F3F69EE8586E}">
            <xm:f>Values!$A$15</xm:f>
            <x14:dxf>
              <fill>
                <patternFill>
                  <bgColor rgb="FF27AE60"/>
                </patternFill>
              </fill>
            </x14:dxf>
          </x14:cfRule>
          <x14:cfRule type="cellIs" priority="32" operator="equal" id="{76ADC1B7-FD7E-42BA-87DD-8D4923E347CD}">
            <xm:f>Values!$A$14</xm:f>
            <x14:dxf>
              <fill>
                <patternFill>
                  <bgColor rgb="FFF1C40F"/>
                </patternFill>
              </fill>
            </x14:dxf>
          </x14:cfRule>
          <x14:cfRule type="cellIs" priority="33" operator="equal" id="{8BC92C57-6A80-44FB-80D1-586DC8E27416}">
            <xm:f>Values!$A$13</xm:f>
            <x14:dxf>
              <fill>
                <patternFill>
                  <bgColor rgb="FFF39C12"/>
                </patternFill>
              </fill>
            </x14:dxf>
          </x14:cfRule>
          <x14:cfRule type="cellIs" priority="34" operator="equal" id="{BF7B3580-6D60-4855-A9A0-C94F36831D4E}">
            <xm:f>Values!$A$12</xm:f>
            <x14:dxf>
              <fill>
                <patternFill>
                  <bgColor rgb="FFE67E22"/>
                </patternFill>
              </fill>
            </x14:dxf>
          </x14:cfRule>
          <x14:cfRule type="cellIs" priority="35" operator="equal" id="{DA4D76B4-7FD5-454F-AC96-5C63298CF729}">
            <xm:f>Values!$A$11</xm:f>
            <x14:dxf>
              <fill>
                <patternFill>
                  <bgColor rgb="FFE74C3C"/>
                </patternFill>
              </fill>
            </x14:dxf>
          </x14:cfRule>
          <xm:sqref>F26</xm:sqref>
        </x14:conditionalFormatting>
        <x14:conditionalFormatting xmlns:xm="http://schemas.microsoft.com/office/excel/2006/main">
          <x14:cfRule type="cellIs" priority="16" operator="equal" id="{4F1922B7-F8D3-4ADC-A810-88823958090A}">
            <xm:f>Values!$A$8</xm:f>
            <x14:dxf>
              <fill>
                <patternFill>
                  <bgColor rgb="FF27AE60"/>
                </patternFill>
              </fill>
            </x14:dxf>
          </x14:cfRule>
          <x14:cfRule type="cellIs" priority="17" operator="equal" id="{20BF70AF-8954-4C2F-8F42-7AEBA0C4492F}">
            <xm:f>Values!$A$7</xm:f>
            <x14:dxf>
              <fill>
                <patternFill>
                  <bgColor rgb="FFF1C40F"/>
                </patternFill>
              </fill>
            </x14:dxf>
          </x14:cfRule>
          <x14:cfRule type="cellIs" priority="18" operator="equal" id="{9BA91E1E-92DA-4B32-A7A0-32C79C506A90}">
            <xm:f>Values!$A$6</xm:f>
            <x14:dxf>
              <fill>
                <patternFill>
                  <bgColor rgb="FFF39C12"/>
                </patternFill>
              </fill>
            </x14:dxf>
          </x14:cfRule>
          <x14:cfRule type="cellIs" priority="19" operator="equal" id="{96E94033-2D59-4FEA-AA24-6B597B9C5359}">
            <xm:f>Values!$A$5</xm:f>
            <x14:dxf>
              <fill>
                <patternFill>
                  <bgColor rgb="FFE67E22"/>
                </patternFill>
              </fill>
            </x14:dxf>
          </x14:cfRule>
          <x14:cfRule type="cellIs" priority="20" operator="equal" id="{E34518CD-8744-4EEF-BB4C-5E7C03D72BB6}">
            <xm:f>Values!$A$4</xm:f>
            <x14:dxf>
              <fill>
                <patternFill>
                  <bgColor rgb="FFE74C3C"/>
                </patternFill>
              </fill>
            </x14:dxf>
          </x14:cfRule>
          <xm:sqref>E27</xm:sqref>
        </x14:conditionalFormatting>
        <x14:conditionalFormatting xmlns:xm="http://schemas.microsoft.com/office/excel/2006/main">
          <x14:cfRule type="cellIs" priority="1" operator="equal" id="{1D99339C-0B4C-4085-BAFA-5045D50883F9}">
            <xm:f>Values!$A$15</xm:f>
            <x14:dxf>
              <fill>
                <patternFill>
                  <bgColor rgb="FF27AE60"/>
                </patternFill>
              </fill>
            </x14:dxf>
          </x14:cfRule>
          <x14:cfRule type="cellIs" priority="12" operator="equal" id="{0C8BE411-B82E-4A05-9E78-BB7CA9D89DF0}">
            <xm:f>Values!$A$14</xm:f>
            <x14:dxf>
              <fill>
                <patternFill>
                  <bgColor rgb="FFF1C40F"/>
                </patternFill>
              </fill>
            </x14:dxf>
          </x14:cfRule>
          <x14:cfRule type="cellIs" priority="13" operator="equal" id="{6335D2EC-8D4D-4374-B014-A125FBE0EA33}">
            <xm:f>Values!$A$13</xm:f>
            <x14:dxf>
              <fill>
                <patternFill>
                  <bgColor rgb="FFF39C12"/>
                </patternFill>
              </fill>
            </x14:dxf>
          </x14:cfRule>
          <x14:cfRule type="cellIs" priority="14" operator="equal" id="{C3A2D05E-0886-475B-AA3C-BACAF0A292DC}">
            <xm:f>Values!$A$12</xm:f>
            <x14:dxf>
              <fill>
                <patternFill>
                  <bgColor rgb="FFE67E22"/>
                </patternFill>
              </fill>
            </x14:dxf>
          </x14:cfRule>
          <x14:cfRule type="cellIs" priority="15" operator="equal" id="{14C4813A-7016-47D0-852A-43B5DB7CDFB1}">
            <xm:f>Values!$A$11</xm:f>
            <x14:dxf>
              <fill>
                <patternFill>
                  <bgColor rgb="FFE74C3C"/>
                </patternFill>
              </fill>
            </x14:dxf>
          </x14:cfRule>
          <xm:sqref>F27</xm:sqref>
        </x14:conditionalFormatting>
        <x14:conditionalFormatting xmlns:xm="http://schemas.microsoft.com/office/excel/2006/main">
          <x14:cfRule type="cellIs" priority="2" operator="equal" id="{87CCA8BA-2B67-4CF6-A56E-1B99BD2F26C6}">
            <xm:f>Values!$A$22</xm:f>
            <x14:dxf>
              <fill>
                <patternFill>
                  <bgColor rgb="FF27B060"/>
                </patternFill>
              </fill>
            </x14:dxf>
          </x14:cfRule>
          <x14:cfRule type="cellIs" priority="8" operator="equal" id="{43450B6C-A01A-48FD-AEEE-6B0283A4F913}">
            <xm:f>Values!$A$21</xm:f>
            <x14:dxf>
              <fill>
                <patternFill>
                  <bgColor rgb="FFF1C40F"/>
                </patternFill>
              </fill>
            </x14:dxf>
          </x14:cfRule>
          <x14:cfRule type="cellIs" priority="9" operator="equal" id="{4162BCE5-3E0A-498B-903B-9D9B4945B1BE}">
            <xm:f>Values!$A$20</xm:f>
            <x14:dxf>
              <fill>
                <patternFill>
                  <bgColor rgb="FFF39C12"/>
                </patternFill>
              </fill>
            </x14:dxf>
          </x14:cfRule>
          <x14:cfRule type="cellIs" priority="10" operator="equal" id="{9ED64F8D-3DF8-46D1-9448-344D12B604D3}">
            <xm:f>Values!$A$19</xm:f>
            <x14:dxf>
              <fill>
                <patternFill>
                  <bgColor rgb="FFE67E22"/>
                </patternFill>
              </fill>
            </x14:dxf>
          </x14:cfRule>
          <x14:cfRule type="cellIs" priority="11" operator="equal" id="{BC08D6F5-1122-4D8D-86A7-8410A2597ED2}">
            <xm:f>Values!$A$18</xm:f>
            <x14:dxf>
              <fill>
                <patternFill>
                  <bgColor rgb="FFE74C3C"/>
                </patternFill>
              </fill>
            </x14:dxf>
          </x14:cfRule>
          <xm:sqref>G27</xm:sqref>
        </x14:conditionalFormatting>
        <x14:conditionalFormatting xmlns:xm="http://schemas.microsoft.com/office/excel/2006/main">
          <x14:cfRule type="cellIs" priority="3" operator="equal" id="{36B7F9EF-8277-4A3F-B150-454164168941}">
            <xm:f>Values!$A$29</xm:f>
            <x14:dxf>
              <fill>
                <patternFill>
                  <bgColor rgb="FF27AE60"/>
                </patternFill>
              </fill>
            </x14:dxf>
          </x14:cfRule>
          <x14:cfRule type="cellIs" priority="5" operator="equal" id="{1330FC32-1223-4164-9740-843AE92ABB34}">
            <xm:f>Values!$A$27</xm:f>
            <x14:dxf>
              <fill>
                <patternFill>
                  <bgColor rgb="FFF39C12"/>
                </patternFill>
              </fill>
            </x14:dxf>
          </x14:cfRule>
          <x14:cfRule type="cellIs" priority="6" operator="equal" id="{3A67E67A-BAF2-402B-8007-05551D9546D3}">
            <xm:f>Values!$A$26</xm:f>
            <x14:dxf>
              <fill>
                <patternFill>
                  <bgColor rgb="FFE67E22"/>
                </patternFill>
              </fill>
            </x14:dxf>
          </x14:cfRule>
          <x14:cfRule type="cellIs" priority="7" operator="equal" id="{07203BD3-D1B8-47B2-8DF8-54F7CB2D8D7E}">
            <xm:f>Values!$A$25</xm:f>
            <x14:dxf>
              <fill>
                <patternFill>
                  <bgColor rgb="FFE74C3C"/>
                </patternFill>
              </fill>
            </x14:dxf>
          </x14:cfRule>
          <xm:sqref>H27</xm:sqref>
        </x14:conditionalFormatting>
        <x14:conditionalFormatting xmlns:xm="http://schemas.microsoft.com/office/excel/2006/main">
          <x14:cfRule type="cellIs" priority="4" operator="equal" id="{F58A26FD-A738-4A7C-B388-AE947413747D}">
            <xm:f>Values!$A$28</xm:f>
            <x14:dxf>
              <fill>
                <patternFill>
                  <bgColor rgb="FFF1C40F"/>
                </patternFill>
              </fill>
            </x14:dxf>
          </x14:cfRule>
          <xm:sqref>H27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H27:H29 H23:H25</xm:sqref>
        </x14:dataValidation>
        <x14:dataValidation type="list" allowBlank="1" showInputMessage="1" showErrorMessage="1">
          <x14:formula1>
            <xm:f>Values!$A$18:$A$22</xm:f>
          </x14:formula1>
          <xm:sqref>G27:G29 G23:G25</xm:sqref>
        </x14:dataValidation>
        <x14:dataValidation type="list" allowBlank="1" showInputMessage="1" showErrorMessage="1">
          <x14:formula1>
            <xm:f>Values!$A$11:$A$15</xm:f>
          </x14:formula1>
          <xm:sqref>F21:F30</xm:sqref>
        </x14:dataValidation>
        <x14:dataValidation type="list" allowBlank="1" showInputMessage="1" showErrorMessage="1">
          <x14:formula1>
            <xm:f>Values!$A$4:$A$8</xm:f>
          </x14:formula1>
          <xm:sqref>E21:E30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zoomScale="80" zoomScaleNormal="80" workbookViewId="0">
      <selection activeCell="G27" sqref="G27"/>
    </sheetView>
  </sheetViews>
  <sheetFormatPr defaultColWidth="8.77734375" defaultRowHeight="14.4"/>
  <cols>
    <col min="1" max="1" width="8.77734375" style="3"/>
    <col min="2" max="2" width="71.21875" style="3" customWidth="1"/>
    <col min="3" max="3" width="19.77734375" style="4" bestFit="1" customWidth="1"/>
    <col min="4" max="4" width="35.2187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ustomWidth="1"/>
    <col min="10" max="13" width="8.77734375" style="3" hidden="1" customWidth="1"/>
    <col min="14" max="16384" width="8.77734375" style="3"/>
  </cols>
  <sheetData>
    <row r="1" spans="1:8" ht="59.55" customHeight="1">
      <c r="A1" s="43" t="s">
        <v>328</v>
      </c>
      <c r="B1" s="43"/>
      <c r="C1" s="43"/>
      <c r="D1" s="43"/>
      <c r="E1" s="43"/>
      <c r="F1" s="43"/>
      <c r="G1" s="43"/>
      <c r="H1" s="43"/>
    </row>
    <row r="3" spans="1:8">
      <c r="C3" s="3"/>
    </row>
    <row r="4" spans="1:8">
      <c r="C4" s="3"/>
    </row>
    <row r="5" spans="1:8">
      <c r="C5" s="27" t="s">
        <v>120</v>
      </c>
      <c r="D5" s="35">
        <f>F33</f>
        <v>0</v>
      </c>
    </row>
    <row r="6" spans="1:8">
      <c r="C6" s="3"/>
    </row>
    <row r="7" spans="1:8">
      <c r="C7" s="33" t="s">
        <v>119</v>
      </c>
      <c r="D7" s="34">
        <f>G33</f>
        <v>1</v>
      </c>
    </row>
    <row r="20" spans="1:13" s="32" customFormat="1" ht="28.8">
      <c r="A20" s="28" t="s">
        <v>3</v>
      </c>
      <c r="B20" s="28" t="s">
        <v>4</v>
      </c>
      <c r="C20" s="28" t="s">
        <v>333</v>
      </c>
      <c r="D20" s="28" t="s">
        <v>5</v>
      </c>
      <c r="E20" s="28" t="s">
        <v>80</v>
      </c>
      <c r="F20" s="28" t="s">
        <v>81</v>
      </c>
      <c r="G20" s="31" t="s">
        <v>118</v>
      </c>
      <c r="H20" s="28" t="s">
        <v>83</v>
      </c>
    </row>
    <row r="21" spans="1:13" ht="43.2">
      <c r="A21" s="14">
        <v>3.1</v>
      </c>
      <c r="B21" s="23" t="s">
        <v>162</v>
      </c>
      <c r="C21" s="5" t="s">
        <v>50</v>
      </c>
      <c r="D21" s="5" t="s">
        <v>51</v>
      </c>
      <c r="E21" s="6" t="s">
        <v>56</v>
      </c>
      <c r="F21" s="6" t="s">
        <v>62</v>
      </c>
      <c r="G21" s="6" t="s">
        <v>67</v>
      </c>
      <c r="H21" s="6" t="s">
        <v>72</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f>IF(G21="Not Automated",0,IF(G21="Parts of Policy Automated",0.25,IF(G21="Automated on Some Systems",0.5,IF(G21="Automated on Most Systems",0.75,IF(G21="Automated on All Systems",1,"INVALID")))))</f>
        <v>0</v>
      </c>
      <c r="M21" s="17">
        <f>IF(H21="Not Reported",0,IF(H21="Parts of Policy Reported",0.25,IF(H21="Reported on Some Systems",0.5,IF(H21="Reported on Most Systems",0.75,IF(H21="Reported on All Systems",1,"INVALID")))))</f>
        <v>0</v>
      </c>
    </row>
    <row r="22" spans="1:13" ht="43.2">
      <c r="A22" s="14">
        <v>3.2</v>
      </c>
      <c r="B22" s="24" t="s">
        <v>163</v>
      </c>
      <c r="C22" s="5" t="s">
        <v>50</v>
      </c>
      <c r="D22" s="5" t="s">
        <v>51</v>
      </c>
      <c r="E22" s="6" t="s">
        <v>56</v>
      </c>
      <c r="F22" s="6" t="s">
        <v>62</v>
      </c>
      <c r="G22" s="6" t="s">
        <v>67</v>
      </c>
      <c r="H22" s="6" t="s">
        <v>72</v>
      </c>
      <c r="J22" s="17">
        <f t="shared" ref="J22:J27" si="0">IF(E22="No Policy",0,IF(E22="Informal Policy",0.25,IF(E22="Partial Written Policy",0.5,IF(E22="Written Policy",0.75,IF(E22="Approved Written Policy",1,"INVALID")))))</f>
        <v>0</v>
      </c>
      <c r="K22" s="17">
        <f t="shared" ref="K22:K27" si="1">IF(F22="Not Implemented",0,IF(F22="Parts of Policy Implemented",0.25,IF(F22="Implemented on Some Systems",0.5,IF(F22="Implemented on Most Systems",0.75,IF(F22="Implemented on All Systems",1,"INVALID")))))</f>
        <v>0</v>
      </c>
      <c r="L22" s="17">
        <f t="shared" ref="L22:L27" si="2">IF(G22="Not Automated",0,IF(G22="Parts of Policy Automated",0.25,IF(G22="Automated on Some Systems",0.5,IF(G22="Automated on Most Systems",0.75,IF(G22="Automated on All Systems",1,"INVALID")))))</f>
        <v>0</v>
      </c>
      <c r="M22" s="17">
        <f t="shared" ref="M22:M27" si="3">IF(H22="Not Reported",0,IF(H22="Parts of Policy Reported",0.25,IF(H22="Reported on Some Systems",0.5,IF(H22="Reported on Most Systems",0.75,IF(H22="Reported on All Systems",1,"INVALID")))))</f>
        <v>0</v>
      </c>
    </row>
    <row r="23" spans="1:13" ht="43.2">
      <c r="A23" s="7">
        <v>3.3</v>
      </c>
      <c r="B23" s="24" t="s">
        <v>164</v>
      </c>
      <c r="C23" s="5" t="s">
        <v>50</v>
      </c>
      <c r="D23" s="5" t="s">
        <v>51</v>
      </c>
      <c r="E23" s="6" t="s">
        <v>56</v>
      </c>
      <c r="F23" s="6" t="s">
        <v>62</v>
      </c>
      <c r="G23" s="6" t="s">
        <v>67</v>
      </c>
      <c r="H23" s="6" t="s">
        <v>72</v>
      </c>
      <c r="J23" s="17">
        <f t="shared" si="0"/>
        <v>0</v>
      </c>
      <c r="K23" s="17">
        <f t="shared" si="1"/>
        <v>0</v>
      </c>
      <c r="L23" s="17">
        <f t="shared" si="2"/>
        <v>0</v>
      </c>
      <c r="M23" s="17">
        <f t="shared" si="3"/>
        <v>0</v>
      </c>
    </row>
    <row r="24" spans="1:13" ht="43.2">
      <c r="A24" s="12">
        <v>3.4</v>
      </c>
      <c r="B24" s="24" t="s">
        <v>165</v>
      </c>
      <c r="C24" s="5" t="s">
        <v>112</v>
      </c>
      <c r="D24" s="5" t="s">
        <v>18</v>
      </c>
      <c r="E24" s="6" t="s">
        <v>56</v>
      </c>
      <c r="F24" s="6" t="s">
        <v>62</v>
      </c>
      <c r="G24" s="6" t="s">
        <v>67</v>
      </c>
      <c r="H24" s="6" t="s">
        <v>72</v>
      </c>
      <c r="J24" s="17">
        <f t="shared" si="0"/>
        <v>0</v>
      </c>
      <c r="K24" s="17">
        <f t="shared" si="1"/>
        <v>0</v>
      </c>
      <c r="L24" s="17">
        <f t="shared" si="2"/>
        <v>0</v>
      </c>
      <c r="M24" s="17">
        <f t="shared" si="3"/>
        <v>0</v>
      </c>
    </row>
    <row r="25" spans="1:13" ht="43.2">
      <c r="A25" s="7">
        <v>3.5</v>
      </c>
      <c r="B25" s="23" t="s">
        <v>166</v>
      </c>
      <c r="C25" s="5" t="s">
        <v>112</v>
      </c>
      <c r="D25" s="5" t="s">
        <v>18</v>
      </c>
      <c r="E25" s="6" t="s">
        <v>56</v>
      </c>
      <c r="F25" s="6" t="s">
        <v>62</v>
      </c>
      <c r="G25" s="6" t="s">
        <v>67</v>
      </c>
      <c r="H25" s="6" t="s">
        <v>72</v>
      </c>
      <c r="J25" s="17">
        <f t="shared" si="0"/>
        <v>0</v>
      </c>
      <c r="K25" s="17">
        <f t="shared" si="1"/>
        <v>0</v>
      </c>
      <c r="L25" s="17">
        <f t="shared" si="2"/>
        <v>0</v>
      </c>
      <c r="M25" s="17">
        <f t="shared" si="3"/>
        <v>0</v>
      </c>
    </row>
    <row r="26" spans="1:13" ht="28.8">
      <c r="A26" s="7">
        <v>3.6</v>
      </c>
      <c r="B26" s="24" t="s">
        <v>167</v>
      </c>
      <c r="C26" s="5" t="s">
        <v>332</v>
      </c>
      <c r="D26" s="5" t="s">
        <v>51</v>
      </c>
      <c r="E26" s="6" t="s">
        <v>56</v>
      </c>
      <c r="F26" s="6" t="s">
        <v>62</v>
      </c>
      <c r="G26" s="6" t="s">
        <v>67</v>
      </c>
      <c r="H26" s="6" t="s">
        <v>72</v>
      </c>
      <c r="J26" s="17">
        <f t="shared" si="0"/>
        <v>0</v>
      </c>
      <c r="K26" s="17">
        <f t="shared" si="1"/>
        <v>0</v>
      </c>
      <c r="L26" s="17">
        <f t="shared" si="2"/>
        <v>0</v>
      </c>
      <c r="M26" s="17">
        <f t="shared" si="3"/>
        <v>0</v>
      </c>
    </row>
    <row r="27" spans="1:13" ht="28.8">
      <c r="A27" s="7">
        <v>3.7</v>
      </c>
      <c r="B27" s="23" t="s">
        <v>168</v>
      </c>
      <c r="C27" s="5" t="s">
        <v>332</v>
      </c>
      <c r="D27" s="5" t="s">
        <v>51</v>
      </c>
      <c r="E27" s="6" t="s">
        <v>56</v>
      </c>
      <c r="F27" s="6" t="s">
        <v>62</v>
      </c>
      <c r="G27" s="6" t="s">
        <v>67</v>
      </c>
      <c r="H27" s="6" t="s">
        <v>72</v>
      </c>
      <c r="J27" s="17">
        <f t="shared" si="0"/>
        <v>0</v>
      </c>
      <c r="K27" s="17">
        <f t="shared" si="1"/>
        <v>0</v>
      </c>
      <c r="L27" s="17">
        <f t="shared" si="2"/>
        <v>0</v>
      </c>
      <c r="M27" s="17">
        <f t="shared" si="3"/>
        <v>0</v>
      </c>
    </row>
    <row r="29" spans="1:13" hidden="1">
      <c r="D29" s="2" t="s">
        <v>26</v>
      </c>
      <c r="F29" s="18">
        <f>AVERAGE(J21:J27)</f>
        <v>0</v>
      </c>
      <c r="G29" s="18">
        <f>1-F29</f>
        <v>1</v>
      </c>
    </row>
    <row r="30" spans="1:13" hidden="1">
      <c r="D30" s="5" t="s">
        <v>6</v>
      </c>
      <c r="E30" s="5"/>
      <c r="F30" s="18">
        <f>AVERAGE(K21:K27)</f>
        <v>0</v>
      </c>
      <c r="G30" s="18">
        <f>1-F30</f>
        <v>1</v>
      </c>
    </row>
    <row r="31" spans="1:13" hidden="1">
      <c r="D31" s="5" t="s">
        <v>7</v>
      </c>
      <c r="E31" s="5"/>
      <c r="F31" s="18">
        <f>AVERAGE(L21:L27)</f>
        <v>0</v>
      </c>
      <c r="G31" s="18">
        <f>1-F31</f>
        <v>1</v>
      </c>
    </row>
    <row r="32" spans="1:13" hidden="1">
      <c r="D32" s="5" t="s">
        <v>8</v>
      </c>
      <c r="E32" s="5"/>
      <c r="F32" s="18">
        <f>AVERAGE(M21:M27)</f>
        <v>0</v>
      </c>
      <c r="G32" s="18">
        <f>1-F32</f>
        <v>1</v>
      </c>
    </row>
    <row r="33" spans="1:15" hidden="1">
      <c r="D33" s="5" t="s">
        <v>9</v>
      </c>
      <c r="E33" s="5"/>
      <c r="F33" s="18">
        <f>AVERAGE(F29:F32)</f>
        <v>0</v>
      </c>
      <c r="G33" s="18">
        <f>1-F33</f>
        <v>1</v>
      </c>
    </row>
    <row r="35" spans="1:15" ht="30" customHeight="1">
      <c r="A35" s="47" t="s">
        <v>54</v>
      </c>
      <c r="B35" s="47"/>
      <c r="C35" s="47"/>
      <c r="D35" s="47"/>
      <c r="E35" s="47"/>
      <c r="F35" s="47"/>
      <c r="G35" s="47"/>
      <c r="H35" s="47"/>
      <c r="I35" s="47"/>
      <c r="J35" s="47"/>
      <c r="K35" s="47"/>
      <c r="L35" s="47"/>
      <c r="M35" s="47"/>
      <c r="N35" s="47"/>
      <c r="O35" s="47"/>
    </row>
  </sheetData>
  <mergeCells count="2">
    <mergeCell ref="A1:H1"/>
    <mergeCell ref="A35:O35"/>
  </mergeCells>
  <hyperlinks>
    <hyperlink ref="A35"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C63131E4-932B-4505-AE5E-D3400E632D1A}">
            <xm:f>Values!$A$8</xm:f>
            <x14:dxf>
              <fill>
                <patternFill>
                  <bgColor rgb="FF27AE60"/>
                </patternFill>
              </fill>
            </x14:dxf>
          </x14:cfRule>
          <x14:cfRule type="cellIs" priority="17" operator="equal" id="{61CF9CC5-5411-40BD-96E0-E3A1CDB7E4CA}">
            <xm:f>Values!$A$7</xm:f>
            <x14:dxf>
              <fill>
                <patternFill>
                  <bgColor rgb="FFF1C40F"/>
                </patternFill>
              </fill>
            </x14:dxf>
          </x14:cfRule>
          <x14:cfRule type="cellIs" priority="18" operator="equal" id="{80BAB306-61C8-473D-88FB-09943AD593E0}">
            <xm:f>Values!$A$6</xm:f>
            <x14:dxf>
              <fill>
                <patternFill>
                  <bgColor rgb="FFF39C12"/>
                </patternFill>
              </fill>
            </x14:dxf>
          </x14:cfRule>
          <x14:cfRule type="cellIs" priority="19" operator="equal" id="{664F745E-49F2-480F-A448-81483536FAF7}">
            <xm:f>Values!$A$5</xm:f>
            <x14:dxf>
              <fill>
                <patternFill>
                  <bgColor rgb="FFE67E22"/>
                </patternFill>
              </fill>
            </x14:dxf>
          </x14:cfRule>
          <x14:cfRule type="cellIs" priority="20" operator="equal" id="{EE825187-D09E-4E8D-953A-48E52DA674B1}">
            <xm:f>Values!$A$4</xm:f>
            <x14:dxf>
              <fill>
                <patternFill>
                  <bgColor rgb="FFE74C3C"/>
                </patternFill>
              </fill>
            </x14:dxf>
          </x14:cfRule>
          <xm:sqref>E21:E27</xm:sqref>
        </x14:conditionalFormatting>
        <x14:conditionalFormatting xmlns:xm="http://schemas.microsoft.com/office/excel/2006/main">
          <x14:cfRule type="cellIs" priority="1" operator="equal" id="{271C7BF7-F96F-48E7-A1C8-C4A7FC0F17BC}">
            <xm:f>Values!$A$15</xm:f>
            <x14:dxf>
              <fill>
                <patternFill>
                  <bgColor rgb="FF27AE60"/>
                </patternFill>
              </fill>
            </x14:dxf>
          </x14:cfRule>
          <x14:cfRule type="cellIs" priority="12" operator="equal" id="{11CFC4ED-3640-48AD-A356-2D79A3B27842}">
            <xm:f>Values!$A$14</xm:f>
            <x14:dxf>
              <fill>
                <patternFill>
                  <bgColor rgb="FFF1C40F"/>
                </patternFill>
              </fill>
            </x14:dxf>
          </x14:cfRule>
          <x14:cfRule type="cellIs" priority="13" operator="equal" id="{B11FDE81-4196-48AE-A7D5-E2312340F8B2}">
            <xm:f>Values!$A$13</xm:f>
            <x14:dxf>
              <fill>
                <patternFill>
                  <bgColor rgb="FFF39C12"/>
                </patternFill>
              </fill>
            </x14:dxf>
          </x14:cfRule>
          <x14:cfRule type="cellIs" priority="14" operator="equal" id="{6DBCE2B4-70C2-438A-A5E7-E3F513A2CBBD}">
            <xm:f>Values!$A$12</xm:f>
            <x14:dxf>
              <fill>
                <patternFill>
                  <bgColor rgb="FFE67E22"/>
                </patternFill>
              </fill>
            </x14:dxf>
          </x14:cfRule>
          <x14:cfRule type="cellIs" priority="15" operator="equal" id="{38C852E0-9588-4EB4-ABF2-097959309899}">
            <xm:f>Values!$A$11</xm:f>
            <x14:dxf>
              <fill>
                <patternFill>
                  <bgColor rgb="FFE74C3C"/>
                </patternFill>
              </fill>
            </x14:dxf>
          </x14:cfRule>
          <xm:sqref>F21:F27</xm:sqref>
        </x14:conditionalFormatting>
        <x14:conditionalFormatting xmlns:xm="http://schemas.microsoft.com/office/excel/2006/main">
          <x14:cfRule type="cellIs" priority="2" operator="equal" id="{15B4E508-9874-4EB8-B416-A1FEC303BE25}">
            <xm:f>Values!$A$22</xm:f>
            <x14:dxf>
              <fill>
                <patternFill>
                  <bgColor rgb="FF27B060"/>
                </patternFill>
              </fill>
            </x14:dxf>
          </x14:cfRule>
          <x14:cfRule type="cellIs" priority="8" operator="equal" id="{34027FA8-6C13-4162-BF2C-56C0A5E7A0D1}">
            <xm:f>Values!$A$21</xm:f>
            <x14:dxf>
              <fill>
                <patternFill>
                  <bgColor rgb="FFF1C40F"/>
                </patternFill>
              </fill>
            </x14:dxf>
          </x14:cfRule>
          <x14:cfRule type="cellIs" priority="9" operator="equal" id="{50D9D992-DD9F-4980-B6CB-A828A4BDE399}">
            <xm:f>Values!$A$20</xm:f>
            <x14:dxf>
              <fill>
                <patternFill>
                  <bgColor rgb="FFF39C12"/>
                </patternFill>
              </fill>
            </x14:dxf>
          </x14:cfRule>
          <x14:cfRule type="cellIs" priority="10" operator="equal" id="{3F95FDA6-7045-4B58-9A2C-996B10FF1BB5}">
            <xm:f>Values!$A$19</xm:f>
            <x14:dxf>
              <fill>
                <patternFill>
                  <bgColor rgb="FFE67E22"/>
                </patternFill>
              </fill>
            </x14:dxf>
          </x14:cfRule>
          <x14:cfRule type="cellIs" priority="11" operator="equal" id="{4EEAC2E5-4C60-47DB-B81C-0FEF7A739E33}">
            <xm:f>Values!$A$18</xm:f>
            <x14:dxf>
              <fill>
                <patternFill>
                  <bgColor rgb="FFE74C3C"/>
                </patternFill>
              </fill>
            </x14:dxf>
          </x14:cfRule>
          <xm:sqref>G21:G27</xm:sqref>
        </x14:conditionalFormatting>
        <x14:conditionalFormatting xmlns:xm="http://schemas.microsoft.com/office/excel/2006/main">
          <x14:cfRule type="cellIs" priority="3" operator="equal" id="{DA47A4E8-D306-45A6-9EAD-500AA69EEB5A}">
            <xm:f>Values!$A$29</xm:f>
            <x14:dxf>
              <fill>
                <patternFill>
                  <bgColor rgb="FF27AE60"/>
                </patternFill>
              </fill>
            </x14:dxf>
          </x14:cfRule>
          <x14:cfRule type="cellIs" priority="5" operator="equal" id="{6C65F695-380F-4BCB-86EB-8FE71210D163}">
            <xm:f>Values!$A$27</xm:f>
            <x14:dxf>
              <fill>
                <patternFill>
                  <bgColor rgb="FFF39C12"/>
                </patternFill>
              </fill>
            </x14:dxf>
          </x14:cfRule>
          <x14:cfRule type="cellIs" priority="6" operator="equal" id="{6CA7CC33-FB97-48D8-BF13-EC1553712011}">
            <xm:f>Values!$A$26</xm:f>
            <x14:dxf>
              <fill>
                <patternFill>
                  <bgColor rgb="FFE67E22"/>
                </patternFill>
              </fill>
            </x14:dxf>
          </x14:cfRule>
          <x14:cfRule type="cellIs" priority="7" operator="equal" id="{72AA5205-F644-42BA-B8BE-17D0D103BBBC}">
            <xm:f>Values!$A$25</xm:f>
            <x14:dxf>
              <fill>
                <patternFill>
                  <bgColor rgb="FFE74C3C"/>
                </patternFill>
              </fill>
            </x14:dxf>
          </x14:cfRule>
          <xm:sqref>H21:H27</xm:sqref>
        </x14:conditionalFormatting>
        <x14:conditionalFormatting xmlns:xm="http://schemas.microsoft.com/office/excel/2006/main">
          <x14:cfRule type="cellIs" priority="4" operator="equal" id="{BC61A50F-EBCA-4A39-91AA-0F906D8F491C}">
            <xm:f>Values!$A$28</xm:f>
            <x14:dxf>
              <fill>
                <patternFill>
                  <bgColor rgb="FFF1C40F"/>
                </patternFill>
              </fill>
            </x14:dxf>
          </x14:cfRule>
          <xm:sqref>H21:H27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H21:H27</xm:sqref>
        </x14:dataValidation>
        <x14:dataValidation type="list" allowBlank="1" showInputMessage="1" showErrorMessage="1">
          <x14:formula1>
            <xm:f>Values!$A$18:$A$22</xm:f>
          </x14:formula1>
          <xm:sqref>G21:G27</xm:sqref>
        </x14:dataValidation>
        <x14:dataValidation type="list" allowBlank="1" showInputMessage="1" showErrorMessage="1">
          <x14:formula1>
            <xm:f>Values!$A$11:$A$15</xm:f>
          </x14:formula1>
          <xm:sqref>F21:F27</xm:sqref>
        </x14:dataValidation>
        <x14:dataValidation type="list" allowBlank="1" showInputMessage="1" showErrorMessage="1">
          <x14:formula1>
            <xm:f>Values!$A$4:$A$8</xm:f>
          </x14:formula1>
          <xm:sqref>E21:E27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7"/>
  <sheetViews>
    <sheetView zoomScale="80" zoomScaleNormal="80" workbookViewId="0">
      <selection activeCell="A13" sqref="A13"/>
    </sheetView>
  </sheetViews>
  <sheetFormatPr defaultColWidth="8.77734375" defaultRowHeight="14.4"/>
  <cols>
    <col min="1" max="1" width="8.77734375" style="3"/>
    <col min="2" max="2" width="71.21875" style="3" customWidth="1"/>
    <col min="3" max="3" width="19.77734375" style="4" bestFit="1" customWidth="1"/>
    <col min="4" max="4" width="3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327</v>
      </c>
      <c r="B1" s="43"/>
      <c r="C1" s="43"/>
      <c r="D1" s="43"/>
      <c r="E1" s="43"/>
      <c r="F1" s="43"/>
      <c r="G1" s="43"/>
      <c r="H1" s="43"/>
    </row>
    <row r="3" spans="1:8">
      <c r="C3" s="3"/>
    </row>
    <row r="4" spans="1:8">
      <c r="C4" s="3"/>
    </row>
    <row r="5" spans="1:8">
      <c r="C5" s="27" t="s">
        <v>120</v>
      </c>
      <c r="D5" s="35">
        <f>F35</f>
        <v>0</v>
      </c>
    </row>
    <row r="6" spans="1:8">
      <c r="C6" s="3"/>
    </row>
    <row r="7" spans="1:8">
      <c r="C7" s="33" t="s">
        <v>119</v>
      </c>
      <c r="D7" s="34">
        <f>+G35</f>
        <v>1</v>
      </c>
    </row>
    <row r="20" spans="1:13" s="32" customFormat="1" ht="28.8">
      <c r="A20" s="28" t="s">
        <v>3</v>
      </c>
      <c r="B20" s="28" t="s">
        <v>4</v>
      </c>
      <c r="C20" s="28" t="s">
        <v>333</v>
      </c>
      <c r="D20" s="28" t="s">
        <v>5</v>
      </c>
      <c r="E20" s="28" t="s">
        <v>80</v>
      </c>
      <c r="F20" s="28" t="s">
        <v>81</v>
      </c>
      <c r="G20" s="31" t="s">
        <v>118</v>
      </c>
      <c r="H20" s="28" t="s">
        <v>83</v>
      </c>
    </row>
    <row r="21" spans="1:13" ht="43.2" customHeight="1">
      <c r="A21" s="7">
        <v>4.0999999999999996</v>
      </c>
      <c r="B21" s="25" t="s">
        <v>169</v>
      </c>
      <c r="C21" s="5" t="s">
        <v>50</v>
      </c>
      <c r="D21" s="5" t="s">
        <v>178</v>
      </c>
      <c r="E21" s="6" t="s">
        <v>56</v>
      </c>
      <c r="F21" s="6" t="s">
        <v>62</v>
      </c>
      <c r="G21" s="6" t="s">
        <v>67</v>
      </c>
      <c r="H21" s="6" t="s">
        <v>72</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f>IF(G21="Not Automated",0,IF(G21="Parts of Policy Automated",0.25,IF(G21="Automated on Some Systems",0.5,IF(G21="Automated on Most Systems",0.75,IF(G21="Automated on All Systems",1,"INVALID")))))</f>
        <v>0</v>
      </c>
      <c r="M21" s="17">
        <f>IF(H21="Not Reported",0,IF(H21="Parts of Policy Reported",0.25,IF(H21="Reported on Some Systems",0.5,IF(H21="Reported on Most Systems",0.75,IF(H21="Reported on All Systems",1,"INVALID")))))</f>
        <v>0</v>
      </c>
    </row>
    <row r="22" spans="1:13" ht="28.8">
      <c r="A22" s="7">
        <v>4.2</v>
      </c>
      <c r="B22" s="25" t="s">
        <v>170</v>
      </c>
      <c r="C22" s="5" t="s">
        <v>112</v>
      </c>
      <c r="D22" s="4" t="s">
        <v>178</v>
      </c>
      <c r="E22" s="6" t="s">
        <v>56</v>
      </c>
      <c r="F22" s="6" t="s">
        <v>62</v>
      </c>
      <c r="G22" s="6" t="s">
        <v>67</v>
      </c>
      <c r="H22" s="6" t="s">
        <v>72</v>
      </c>
      <c r="J22" s="17">
        <f t="shared" ref="J22:J29" si="0">IF(E22="No Policy",0,IF(E22="Informal Policy",0.25,IF(E22="Partial Written Policy",0.5,IF(E22="Written Policy",0.75,IF(E22="Approved Written Policy",1,"INVALID")))))</f>
        <v>0</v>
      </c>
      <c r="K22" s="17">
        <f t="shared" ref="K22:K29" si="1">IF(F22="Not Implemented",0,IF(F22="Parts of Policy Implemented",0.25,IF(F22="Implemented on Some Systems",0.5,IF(F22="Implemented on Most Systems",0.75,IF(F22="Implemented on All Systems",1,"INVALID")))))</f>
        <v>0</v>
      </c>
      <c r="L22" s="17">
        <f t="shared" ref="L22:L29" si="2">IF(G22="Not Automated",0,IF(G22="Parts of Policy Automated",0.25,IF(G22="Automated on Some Systems",0.5,IF(G22="Automated on Most Systems",0.75,IF(G22="Automated on All Systems",1,"INVALID")))))</f>
        <v>0</v>
      </c>
      <c r="M22" s="17">
        <f t="shared" ref="M22:M29" si="3">IF(H22="Not Reported",0,IF(H22="Parts of Policy Reported",0.25,IF(H22="Reported on Some Systems",0.5,IF(H22="Reported on Most Systems",0.75,IF(H22="Reported on All Systems",1,"INVALID")))))</f>
        <v>0</v>
      </c>
    </row>
    <row r="23" spans="1:13" ht="43.2">
      <c r="A23" s="7">
        <v>4.3</v>
      </c>
      <c r="B23" s="25" t="s">
        <v>171</v>
      </c>
      <c r="C23" s="5" t="s">
        <v>112</v>
      </c>
      <c r="D23" s="5" t="s">
        <v>178</v>
      </c>
      <c r="E23" s="6" t="s">
        <v>56</v>
      </c>
      <c r="F23" s="6" t="s">
        <v>62</v>
      </c>
      <c r="G23" s="30" t="s">
        <v>117</v>
      </c>
      <c r="H23" s="30" t="s">
        <v>117</v>
      </c>
      <c r="J23" s="17">
        <f t="shared" si="0"/>
        <v>0</v>
      </c>
      <c r="K23" s="17">
        <f t="shared" si="1"/>
        <v>0</v>
      </c>
      <c r="L23" s="17"/>
      <c r="M23" s="17"/>
    </row>
    <row r="24" spans="1:13" ht="43.2">
      <c r="A24" s="7">
        <v>4.4000000000000004</v>
      </c>
      <c r="B24" s="25" t="s">
        <v>172</v>
      </c>
      <c r="C24" s="5" t="s">
        <v>112</v>
      </c>
      <c r="D24" s="5" t="s">
        <v>178</v>
      </c>
      <c r="E24" s="6" t="s">
        <v>56</v>
      </c>
      <c r="F24" s="6" t="s">
        <v>62</v>
      </c>
      <c r="G24" s="6" t="s">
        <v>67</v>
      </c>
      <c r="H24" s="6" t="s">
        <v>72</v>
      </c>
      <c r="J24" s="17">
        <f t="shared" si="0"/>
        <v>0</v>
      </c>
      <c r="K24" s="17">
        <f t="shared" si="1"/>
        <v>0</v>
      </c>
      <c r="L24" s="17">
        <f t="shared" si="2"/>
        <v>0</v>
      </c>
      <c r="M24" s="17">
        <f t="shared" si="3"/>
        <v>0</v>
      </c>
    </row>
    <row r="25" spans="1:13" ht="28.8">
      <c r="A25" s="41"/>
      <c r="B25" s="25" t="s">
        <v>173</v>
      </c>
      <c r="C25" s="5" t="s">
        <v>112</v>
      </c>
      <c r="D25" s="5" t="s">
        <v>179</v>
      </c>
      <c r="E25" s="6" t="s">
        <v>56</v>
      </c>
      <c r="F25" s="6" t="s">
        <v>62</v>
      </c>
      <c r="G25" s="6" t="s">
        <v>67</v>
      </c>
      <c r="H25" s="6" t="s">
        <v>72</v>
      </c>
      <c r="J25" s="17">
        <f t="shared" ref="J25" si="4">IF(E25="No Policy",0,IF(E25="Informal Policy",0.25,IF(E25="Partial Written Policy",0.5,IF(E25="Written Policy",0.75,IF(E25="Approved Written Policy",1,"INVALID")))))</f>
        <v>0</v>
      </c>
      <c r="K25" s="17">
        <f t="shared" ref="K25" si="5">IF(F25="Not Implemented",0,IF(F25="Parts of Policy Implemented",0.25,IF(F25="Implemented on Some Systems",0.5,IF(F25="Implemented on Most Systems",0.75,IF(F25="Implemented on All Systems",1,"INVALID")))))</f>
        <v>0</v>
      </c>
      <c r="L25" s="17">
        <f t="shared" ref="L25" si="6">IF(G25="Not Automated",0,IF(G25="Parts of Policy Automated",0.25,IF(G25="Automated on Some Systems",0.5,IF(G25="Automated on Most Systems",0.75,IF(G25="Automated on All Systems",1,"INVALID")))))</f>
        <v>0</v>
      </c>
      <c r="M25" s="17">
        <f t="shared" ref="M25" si="7">IF(H25="Not Reported",0,IF(H25="Parts of Policy Reported",0.25,IF(H25="Reported on Some Systems",0.5,IF(H25="Reported on Most Systems",0.75,IF(H25="Reported on All Systems",1,"INVALID")))))</f>
        <v>0</v>
      </c>
    </row>
    <row r="26" spans="1:13" ht="72.599999999999994" customHeight="1">
      <c r="A26" s="7">
        <v>4.5</v>
      </c>
      <c r="B26" s="25" t="s">
        <v>174</v>
      </c>
      <c r="C26" s="5" t="s">
        <v>112</v>
      </c>
      <c r="D26" s="5" t="s">
        <v>111</v>
      </c>
      <c r="E26" s="6" t="s">
        <v>56</v>
      </c>
      <c r="F26" s="6" t="s">
        <v>62</v>
      </c>
      <c r="G26" s="30" t="s">
        <v>117</v>
      </c>
      <c r="H26" s="30" t="s">
        <v>117</v>
      </c>
      <c r="J26" s="17">
        <f t="shared" si="0"/>
        <v>0</v>
      </c>
      <c r="K26" s="17">
        <f t="shared" si="1"/>
        <v>0</v>
      </c>
      <c r="L26" s="17"/>
      <c r="M26" s="17"/>
    </row>
    <row r="27" spans="1:13" ht="28.8">
      <c r="A27" s="7">
        <v>4.5999999999999996</v>
      </c>
      <c r="B27" s="25" t="s">
        <v>175</v>
      </c>
      <c r="C27" s="5" t="s">
        <v>112</v>
      </c>
      <c r="D27" s="4" t="s">
        <v>10</v>
      </c>
      <c r="E27" s="6" t="s">
        <v>56</v>
      </c>
      <c r="F27" s="6" t="s">
        <v>62</v>
      </c>
      <c r="G27" s="6" t="s">
        <v>67</v>
      </c>
      <c r="H27" s="6" t="s">
        <v>72</v>
      </c>
      <c r="J27" s="17">
        <f t="shared" si="0"/>
        <v>0</v>
      </c>
      <c r="K27" s="17">
        <f t="shared" si="1"/>
        <v>0</v>
      </c>
      <c r="L27" s="17">
        <f t="shared" si="2"/>
        <v>0</v>
      </c>
      <c r="M27" s="17">
        <f t="shared" si="3"/>
        <v>0</v>
      </c>
    </row>
    <row r="28" spans="1:13" ht="28.8">
      <c r="A28" s="7">
        <v>4.7</v>
      </c>
      <c r="B28" s="25" t="s">
        <v>176</v>
      </c>
      <c r="C28" s="5" t="s">
        <v>50</v>
      </c>
      <c r="D28" s="5" t="s">
        <v>23</v>
      </c>
      <c r="E28" s="6" t="s">
        <v>56</v>
      </c>
      <c r="F28" s="6" t="s">
        <v>62</v>
      </c>
      <c r="G28" s="6" t="s">
        <v>67</v>
      </c>
      <c r="H28" s="6" t="s">
        <v>72</v>
      </c>
      <c r="J28" s="17">
        <f t="shared" si="0"/>
        <v>0</v>
      </c>
      <c r="K28" s="17">
        <f t="shared" si="1"/>
        <v>0</v>
      </c>
      <c r="L28" s="17">
        <f t="shared" si="2"/>
        <v>0</v>
      </c>
      <c r="M28" s="17">
        <f t="shared" si="3"/>
        <v>0</v>
      </c>
    </row>
    <row r="29" spans="1:13" ht="28.8">
      <c r="A29" s="7">
        <v>4.8</v>
      </c>
      <c r="B29" s="25" t="s">
        <v>177</v>
      </c>
      <c r="C29" s="5" t="s">
        <v>50</v>
      </c>
      <c r="D29" s="5" t="s">
        <v>23</v>
      </c>
      <c r="E29" s="6" t="s">
        <v>56</v>
      </c>
      <c r="F29" s="6" t="s">
        <v>62</v>
      </c>
      <c r="G29" s="6" t="s">
        <v>67</v>
      </c>
      <c r="H29" s="6" t="s">
        <v>72</v>
      </c>
      <c r="J29" s="17">
        <f t="shared" si="0"/>
        <v>0</v>
      </c>
      <c r="K29" s="17">
        <f t="shared" si="1"/>
        <v>0</v>
      </c>
      <c r="L29" s="17">
        <f t="shared" si="2"/>
        <v>0</v>
      </c>
      <c r="M29" s="17">
        <f t="shared" si="3"/>
        <v>0</v>
      </c>
    </row>
    <row r="31" spans="1:13" hidden="1">
      <c r="D31" s="2" t="s">
        <v>26</v>
      </c>
      <c r="F31" s="18">
        <f>AVERAGE(J21:J29)</f>
        <v>0</v>
      </c>
      <c r="G31" s="18">
        <f>1-F31</f>
        <v>1</v>
      </c>
    </row>
    <row r="32" spans="1:13" hidden="1">
      <c r="D32" s="5" t="s">
        <v>6</v>
      </c>
      <c r="E32" s="5"/>
      <c r="F32" s="18">
        <f>AVERAGE(K21:K29)</f>
        <v>0</v>
      </c>
      <c r="G32" s="18">
        <f>1-F32</f>
        <v>1</v>
      </c>
    </row>
    <row r="33" spans="1:15" hidden="1">
      <c r="D33" s="5" t="s">
        <v>7</v>
      </c>
      <c r="E33" s="5"/>
      <c r="F33" s="18">
        <f>AVERAGE(L21:L29)</f>
        <v>0</v>
      </c>
      <c r="G33" s="18">
        <f>1-F33</f>
        <v>1</v>
      </c>
    </row>
    <row r="34" spans="1:15" hidden="1">
      <c r="D34" s="5" t="s">
        <v>8</v>
      </c>
      <c r="E34" s="5"/>
      <c r="F34" s="18">
        <f>AVERAGE(M21:M29)</f>
        <v>0</v>
      </c>
      <c r="G34" s="18">
        <f>1-F34</f>
        <v>1</v>
      </c>
    </row>
    <row r="35" spans="1:15" hidden="1">
      <c r="D35" s="5" t="s">
        <v>9</v>
      </c>
      <c r="E35" s="5"/>
      <c r="F35" s="18">
        <f>AVERAGE(F31:F34)</f>
        <v>0</v>
      </c>
      <c r="G35" s="18">
        <f>1-F35</f>
        <v>1</v>
      </c>
    </row>
    <row r="37" spans="1:15" ht="30" customHeight="1">
      <c r="A37" s="47" t="s">
        <v>54</v>
      </c>
      <c r="B37" s="47"/>
      <c r="C37" s="47"/>
      <c r="D37" s="47"/>
      <c r="E37" s="47"/>
      <c r="F37" s="47"/>
      <c r="G37" s="47"/>
      <c r="H37" s="47"/>
      <c r="I37" s="47"/>
      <c r="J37" s="47"/>
      <c r="K37" s="47"/>
      <c r="L37" s="47"/>
      <c r="M37" s="47"/>
      <c r="N37" s="47"/>
      <c r="O37" s="47"/>
    </row>
  </sheetData>
  <mergeCells count="2">
    <mergeCell ref="A1:H1"/>
    <mergeCell ref="A37:O37"/>
  </mergeCells>
  <hyperlinks>
    <hyperlink ref="A37"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33E63AE2-E78A-48CB-B3F5-7F83C908C31E}">
            <xm:f>Values!$A$8</xm:f>
            <x14:dxf>
              <fill>
                <patternFill>
                  <bgColor rgb="FF27AE60"/>
                </patternFill>
              </fill>
            </x14:dxf>
          </x14:cfRule>
          <x14:cfRule type="cellIs" priority="37" operator="equal" id="{C073896A-DFB5-41E9-9325-A7569799CC1A}">
            <xm:f>Values!$A$7</xm:f>
            <x14:dxf>
              <fill>
                <patternFill>
                  <bgColor rgb="FFF1C40F"/>
                </patternFill>
              </fill>
            </x14:dxf>
          </x14:cfRule>
          <x14:cfRule type="cellIs" priority="38" operator="equal" id="{CDE2AA70-49F8-4491-8D1A-9FEF68E6CEF2}">
            <xm:f>Values!$A$6</xm:f>
            <x14:dxf>
              <fill>
                <patternFill>
                  <bgColor rgb="FFF39C12"/>
                </patternFill>
              </fill>
            </x14:dxf>
          </x14:cfRule>
          <x14:cfRule type="cellIs" priority="39" operator="equal" id="{DFEE993F-7B72-4A12-8023-AF403BFAD8A5}">
            <xm:f>Values!$A$5</xm:f>
            <x14:dxf>
              <fill>
                <patternFill>
                  <bgColor rgb="FFE67E22"/>
                </patternFill>
              </fill>
            </x14:dxf>
          </x14:cfRule>
          <x14:cfRule type="cellIs" priority="40" operator="equal" id="{5DCB9DE7-D991-4800-8EF2-31981CCDD24F}">
            <xm:f>Values!$A$4</xm:f>
            <x14:dxf>
              <fill>
                <patternFill>
                  <bgColor rgb="FFE74C3C"/>
                </patternFill>
              </fill>
            </x14:dxf>
          </x14:cfRule>
          <xm:sqref>E21:E24 E26:E29</xm:sqref>
        </x14:conditionalFormatting>
        <x14:conditionalFormatting xmlns:xm="http://schemas.microsoft.com/office/excel/2006/main">
          <x14:cfRule type="cellIs" priority="21" operator="equal" id="{C0ACF054-1770-49CA-9F6F-F7E4580F3C03}">
            <xm:f>Values!$A$15</xm:f>
            <x14:dxf>
              <fill>
                <patternFill>
                  <bgColor rgb="FF27AE60"/>
                </patternFill>
              </fill>
            </x14:dxf>
          </x14:cfRule>
          <x14:cfRule type="cellIs" priority="32" operator="equal" id="{D0AA6F1A-5D0D-44F7-AA3E-164E075FB18D}">
            <xm:f>Values!$A$14</xm:f>
            <x14:dxf>
              <fill>
                <patternFill>
                  <bgColor rgb="FFF1C40F"/>
                </patternFill>
              </fill>
            </x14:dxf>
          </x14:cfRule>
          <x14:cfRule type="cellIs" priority="33" operator="equal" id="{B1858E8C-91DB-4CCB-B4A1-5DC052BDE372}">
            <xm:f>Values!$A$13</xm:f>
            <x14:dxf>
              <fill>
                <patternFill>
                  <bgColor rgb="FFF39C12"/>
                </patternFill>
              </fill>
            </x14:dxf>
          </x14:cfRule>
          <x14:cfRule type="cellIs" priority="34" operator="equal" id="{19D07A27-E9F5-475C-AA48-0E8655585F16}">
            <xm:f>Values!$A$12</xm:f>
            <x14:dxf>
              <fill>
                <patternFill>
                  <bgColor rgb="FFE67E22"/>
                </patternFill>
              </fill>
            </x14:dxf>
          </x14:cfRule>
          <x14:cfRule type="cellIs" priority="35" operator="equal" id="{42893A7D-6B08-42DF-A767-06E280346CFB}">
            <xm:f>Values!$A$11</xm:f>
            <x14:dxf>
              <fill>
                <patternFill>
                  <bgColor rgb="FFE74C3C"/>
                </patternFill>
              </fill>
            </x14:dxf>
          </x14:cfRule>
          <xm:sqref>F21:F24 F26:F29</xm:sqref>
        </x14:conditionalFormatting>
        <x14:conditionalFormatting xmlns:xm="http://schemas.microsoft.com/office/excel/2006/main">
          <x14:cfRule type="cellIs" priority="22" operator="equal" id="{8A3DA9B7-0508-4CCD-9182-6C85E15AB099}">
            <xm:f>Values!$A$22</xm:f>
            <x14:dxf>
              <fill>
                <patternFill>
                  <bgColor rgb="FF27B060"/>
                </patternFill>
              </fill>
            </x14:dxf>
          </x14:cfRule>
          <x14:cfRule type="cellIs" priority="28" operator="equal" id="{B3118012-C44B-470D-858A-4DE29D2FFCC0}">
            <xm:f>Values!$A$21</xm:f>
            <x14:dxf>
              <fill>
                <patternFill>
                  <bgColor rgb="FFF1C40F"/>
                </patternFill>
              </fill>
            </x14:dxf>
          </x14:cfRule>
          <x14:cfRule type="cellIs" priority="29" operator="equal" id="{DCAA0AF6-ECDC-4DD1-A7C0-623651CD0153}">
            <xm:f>Values!$A$20</xm:f>
            <x14:dxf>
              <fill>
                <patternFill>
                  <bgColor rgb="FFF39C12"/>
                </patternFill>
              </fill>
            </x14:dxf>
          </x14:cfRule>
          <x14:cfRule type="cellIs" priority="30" operator="equal" id="{8B7F3A0B-F1CB-4C48-B1DD-9FB020094833}">
            <xm:f>Values!$A$19</xm:f>
            <x14:dxf>
              <fill>
                <patternFill>
                  <bgColor rgb="FFE67E22"/>
                </patternFill>
              </fill>
            </x14:dxf>
          </x14:cfRule>
          <x14:cfRule type="cellIs" priority="31" operator="equal" id="{A45C4282-D46A-401C-9DE5-4043F0E39012}">
            <xm:f>Values!$A$18</xm:f>
            <x14:dxf>
              <fill>
                <patternFill>
                  <bgColor rgb="FFE74C3C"/>
                </patternFill>
              </fill>
            </x14:dxf>
          </x14:cfRule>
          <xm:sqref>G21:G22 G27:G29 G24</xm:sqref>
        </x14:conditionalFormatting>
        <x14:conditionalFormatting xmlns:xm="http://schemas.microsoft.com/office/excel/2006/main">
          <x14:cfRule type="cellIs" priority="23" operator="equal" id="{9991C59A-A97D-4CF4-9A28-89DC3E9E3E3A}">
            <xm:f>Values!$A$29</xm:f>
            <x14:dxf>
              <fill>
                <patternFill>
                  <bgColor rgb="FF27AE60"/>
                </patternFill>
              </fill>
            </x14:dxf>
          </x14:cfRule>
          <x14:cfRule type="cellIs" priority="25" operator="equal" id="{E4CE2749-20BE-4210-B349-7BAB8595783F}">
            <xm:f>Values!$A$27</xm:f>
            <x14:dxf>
              <fill>
                <patternFill>
                  <bgColor rgb="FFF39C12"/>
                </patternFill>
              </fill>
            </x14:dxf>
          </x14:cfRule>
          <x14:cfRule type="cellIs" priority="26" operator="equal" id="{1F9894B3-5858-4103-A229-219A32F3B386}">
            <xm:f>Values!$A$26</xm:f>
            <x14:dxf>
              <fill>
                <patternFill>
                  <bgColor rgb="FFE67E22"/>
                </patternFill>
              </fill>
            </x14:dxf>
          </x14:cfRule>
          <x14:cfRule type="cellIs" priority="27" operator="equal" id="{3672AA8E-EC42-4DC5-809D-D45E41FE485E}">
            <xm:f>Values!$A$25</xm:f>
            <x14:dxf>
              <fill>
                <patternFill>
                  <bgColor rgb="FFE74C3C"/>
                </patternFill>
              </fill>
            </x14:dxf>
          </x14:cfRule>
          <xm:sqref>H21:H22 H27:H29 H24</xm:sqref>
        </x14:conditionalFormatting>
        <x14:conditionalFormatting xmlns:xm="http://schemas.microsoft.com/office/excel/2006/main">
          <x14:cfRule type="cellIs" priority="24" operator="equal" id="{7556E504-F748-46C1-941E-568257ADE9C1}">
            <xm:f>Values!$A$28</xm:f>
            <x14:dxf>
              <fill>
                <patternFill>
                  <bgColor rgb="FFF1C40F"/>
                </patternFill>
              </fill>
            </x14:dxf>
          </x14:cfRule>
          <xm:sqref>H21:H22 H27:H29 H24</xm:sqref>
        </x14:conditionalFormatting>
        <x14:conditionalFormatting xmlns:xm="http://schemas.microsoft.com/office/excel/2006/main">
          <x14:cfRule type="cellIs" priority="16" operator="equal" id="{869F810F-017A-48F7-A64F-E8E6C3817D90}">
            <xm:f>Values!$A$8</xm:f>
            <x14:dxf>
              <fill>
                <patternFill>
                  <bgColor rgb="FF27AE60"/>
                </patternFill>
              </fill>
            </x14:dxf>
          </x14:cfRule>
          <x14:cfRule type="cellIs" priority="17" operator="equal" id="{16B310B9-A774-4F36-9F45-01B7243B8FFB}">
            <xm:f>Values!$A$7</xm:f>
            <x14:dxf>
              <fill>
                <patternFill>
                  <bgColor rgb="FFF1C40F"/>
                </patternFill>
              </fill>
            </x14:dxf>
          </x14:cfRule>
          <x14:cfRule type="cellIs" priority="18" operator="equal" id="{B052E2F7-F48E-4D0A-A086-5052A0944E13}">
            <xm:f>Values!$A$6</xm:f>
            <x14:dxf>
              <fill>
                <patternFill>
                  <bgColor rgb="FFF39C12"/>
                </patternFill>
              </fill>
            </x14:dxf>
          </x14:cfRule>
          <x14:cfRule type="cellIs" priority="19" operator="equal" id="{35A72A67-D222-41EF-8C5E-C81A976AF261}">
            <xm:f>Values!$A$5</xm:f>
            <x14:dxf>
              <fill>
                <patternFill>
                  <bgColor rgb="FFE67E22"/>
                </patternFill>
              </fill>
            </x14:dxf>
          </x14:cfRule>
          <x14:cfRule type="cellIs" priority="20" operator="equal" id="{D7E8F369-15A6-436D-8D02-E8745AE9BE7B}">
            <xm:f>Values!$A$4</xm:f>
            <x14:dxf>
              <fill>
                <patternFill>
                  <bgColor rgb="FFE74C3C"/>
                </patternFill>
              </fill>
            </x14:dxf>
          </x14:cfRule>
          <xm:sqref>E25</xm:sqref>
        </x14:conditionalFormatting>
        <x14:conditionalFormatting xmlns:xm="http://schemas.microsoft.com/office/excel/2006/main">
          <x14:cfRule type="cellIs" priority="1" operator="equal" id="{74939938-0DBC-4283-B509-4AC7DBF0C833}">
            <xm:f>Values!$A$15</xm:f>
            <x14:dxf>
              <fill>
                <patternFill>
                  <bgColor rgb="FF27AE60"/>
                </patternFill>
              </fill>
            </x14:dxf>
          </x14:cfRule>
          <x14:cfRule type="cellIs" priority="12" operator="equal" id="{60BC1358-B49B-4DDA-8BCC-AD95AB65C256}">
            <xm:f>Values!$A$14</xm:f>
            <x14:dxf>
              <fill>
                <patternFill>
                  <bgColor rgb="FFF1C40F"/>
                </patternFill>
              </fill>
            </x14:dxf>
          </x14:cfRule>
          <x14:cfRule type="cellIs" priority="13" operator="equal" id="{A8F45FE4-9DF8-4037-B1BC-20F100150E3A}">
            <xm:f>Values!$A$13</xm:f>
            <x14:dxf>
              <fill>
                <patternFill>
                  <bgColor rgb="FFF39C12"/>
                </patternFill>
              </fill>
            </x14:dxf>
          </x14:cfRule>
          <x14:cfRule type="cellIs" priority="14" operator="equal" id="{F3D52F7D-56B0-46C7-BAD8-4CDF80EFD612}">
            <xm:f>Values!$A$12</xm:f>
            <x14:dxf>
              <fill>
                <patternFill>
                  <bgColor rgb="FFE67E22"/>
                </patternFill>
              </fill>
            </x14:dxf>
          </x14:cfRule>
          <x14:cfRule type="cellIs" priority="15" operator="equal" id="{86FC4EC3-E3B0-42CD-9FB2-7AB588B2FE64}">
            <xm:f>Values!$A$11</xm:f>
            <x14:dxf>
              <fill>
                <patternFill>
                  <bgColor rgb="FFE74C3C"/>
                </patternFill>
              </fill>
            </x14:dxf>
          </x14:cfRule>
          <xm:sqref>F25</xm:sqref>
        </x14:conditionalFormatting>
        <x14:conditionalFormatting xmlns:xm="http://schemas.microsoft.com/office/excel/2006/main">
          <x14:cfRule type="cellIs" priority="2" operator="equal" id="{14607A3A-5E06-4268-8B84-8031D33F5220}">
            <xm:f>Values!$A$22</xm:f>
            <x14:dxf>
              <fill>
                <patternFill>
                  <bgColor rgb="FF27B060"/>
                </patternFill>
              </fill>
            </x14:dxf>
          </x14:cfRule>
          <x14:cfRule type="cellIs" priority="8" operator="equal" id="{6CB6AA84-F6E2-40BB-8F30-224AE308CCC6}">
            <xm:f>Values!$A$21</xm:f>
            <x14:dxf>
              <fill>
                <patternFill>
                  <bgColor rgb="FFF1C40F"/>
                </patternFill>
              </fill>
            </x14:dxf>
          </x14:cfRule>
          <x14:cfRule type="cellIs" priority="9" operator="equal" id="{4E57458B-13FA-42CC-8015-251D7DC5A72E}">
            <xm:f>Values!$A$20</xm:f>
            <x14:dxf>
              <fill>
                <patternFill>
                  <bgColor rgb="FFF39C12"/>
                </patternFill>
              </fill>
            </x14:dxf>
          </x14:cfRule>
          <x14:cfRule type="cellIs" priority="10" operator="equal" id="{D583189E-BCF8-4267-80BB-766354205CCD}">
            <xm:f>Values!$A$19</xm:f>
            <x14:dxf>
              <fill>
                <patternFill>
                  <bgColor rgb="FFE67E22"/>
                </patternFill>
              </fill>
            </x14:dxf>
          </x14:cfRule>
          <x14:cfRule type="cellIs" priority="11" operator="equal" id="{1CC6692B-3FDC-446B-B00E-27991985C110}">
            <xm:f>Values!$A$18</xm:f>
            <x14:dxf>
              <fill>
                <patternFill>
                  <bgColor rgb="FFE74C3C"/>
                </patternFill>
              </fill>
            </x14:dxf>
          </x14:cfRule>
          <xm:sqref>G25</xm:sqref>
        </x14:conditionalFormatting>
        <x14:conditionalFormatting xmlns:xm="http://schemas.microsoft.com/office/excel/2006/main">
          <x14:cfRule type="cellIs" priority="3" operator="equal" id="{5F3AA264-FFBC-44F2-80C1-1DA454D33262}">
            <xm:f>Values!$A$29</xm:f>
            <x14:dxf>
              <fill>
                <patternFill>
                  <bgColor rgb="FF27AE60"/>
                </patternFill>
              </fill>
            </x14:dxf>
          </x14:cfRule>
          <x14:cfRule type="cellIs" priority="5" operator="equal" id="{E4B73087-0FB2-4305-8365-D62705EDE7C4}">
            <xm:f>Values!$A$27</xm:f>
            <x14:dxf>
              <fill>
                <patternFill>
                  <bgColor rgb="FFF39C12"/>
                </patternFill>
              </fill>
            </x14:dxf>
          </x14:cfRule>
          <x14:cfRule type="cellIs" priority="6" operator="equal" id="{FADE1D24-7867-4C79-A2FE-A1BA66A891DA}">
            <xm:f>Values!$A$26</xm:f>
            <x14:dxf>
              <fill>
                <patternFill>
                  <bgColor rgb="FFE67E22"/>
                </patternFill>
              </fill>
            </x14:dxf>
          </x14:cfRule>
          <x14:cfRule type="cellIs" priority="7" operator="equal" id="{2A6FF309-EB58-4DBF-85B4-FA78B38681AC}">
            <xm:f>Values!$A$25</xm:f>
            <x14:dxf>
              <fill>
                <patternFill>
                  <bgColor rgb="FFE74C3C"/>
                </patternFill>
              </fill>
            </x14:dxf>
          </x14:cfRule>
          <xm:sqref>H25</xm:sqref>
        </x14:conditionalFormatting>
        <x14:conditionalFormatting xmlns:xm="http://schemas.microsoft.com/office/excel/2006/main">
          <x14:cfRule type="cellIs" priority="4" operator="equal" id="{A980DD3D-F6CF-46A6-8EF5-32E2F4F01168}">
            <xm:f>Values!$A$28</xm:f>
            <x14:dxf>
              <fill>
                <patternFill>
                  <bgColor rgb="FFF1C40F"/>
                </patternFill>
              </fill>
            </x14:dxf>
          </x14:cfRule>
          <xm:sqref>H25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H21:H22 H24:H25 H27:H29</xm:sqref>
        </x14:dataValidation>
        <x14:dataValidation type="list" allowBlank="1" showInputMessage="1" showErrorMessage="1">
          <x14:formula1>
            <xm:f>Values!$A$18:$A$22</xm:f>
          </x14:formula1>
          <xm:sqref>G21:G22 G24:G25 G27:G29</xm:sqref>
        </x14:dataValidation>
        <x14:dataValidation type="list" allowBlank="1" showInputMessage="1" showErrorMessage="1">
          <x14:formula1>
            <xm:f>Values!$A$11:$A$15</xm:f>
          </x14:formula1>
          <xm:sqref>F21:F29</xm:sqref>
        </x14:dataValidation>
        <x14:dataValidation type="list" allowBlank="1" showInputMessage="1" showErrorMessage="1">
          <x14:formula1>
            <xm:f>Values!$A$4:$A$8</xm:f>
          </x14:formula1>
          <xm:sqref>E21:E29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3"/>
  <sheetViews>
    <sheetView zoomScale="80" zoomScaleNormal="80" workbookViewId="0">
      <selection sqref="A1:H1"/>
    </sheetView>
  </sheetViews>
  <sheetFormatPr defaultColWidth="8.77734375" defaultRowHeight="14.4"/>
  <cols>
    <col min="1" max="1" width="8.77734375" style="3"/>
    <col min="2" max="2" width="71.21875" style="3" customWidth="1"/>
    <col min="3" max="3" width="19.77734375" style="4" bestFit="1" customWidth="1"/>
    <col min="4" max="4" width="42"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326</v>
      </c>
      <c r="B1" s="43"/>
      <c r="C1" s="43"/>
      <c r="D1" s="43"/>
      <c r="E1" s="43"/>
      <c r="F1" s="43"/>
      <c r="G1" s="43"/>
      <c r="H1" s="43"/>
    </row>
    <row r="3" spans="1:8">
      <c r="C3" s="3"/>
    </row>
    <row r="4" spans="1:8">
      <c r="C4" s="3"/>
    </row>
    <row r="5" spans="1:8">
      <c r="C5" s="27" t="s">
        <v>120</v>
      </c>
      <c r="D5" s="35">
        <f>F31</f>
        <v>0</v>
      </c>
    </row>
    <row r="6" spans="1:8">
      <c r="C6" s="3"/>
    </row>
    <row r="7" spans="1:8">
      <c r="C7" s="33" t="s">
        <v>119</v>
      </c>
      <c r="D7" s="34">
        <f>G31</f>
        <v>1</v>
      </c>
    </row>
    <row r="20" spans="1:13" s="32" customFormat="1" ht="28.8">
      <c r="A20" s="28" t="s">
        <v>3</v>
      </c>
      <c r="B20" s="28" t="s">
        <v>4</v>
      </c>
      <c r="C20" s="28" t="s">
        <v>333</v>
      </c>
      <c r="D20" s="28" t="s">
        <v>5</v>
      </c>
      <c r="E20" s="28" t="s">
        <v>80</v>
      </c>
      <c r="F20" s="28" t="s">
        <v>81</v>
      </c>
      <c r="G20" s="31" t="s">
        <v>118</v>
      </c>
      <c r="H20" s="28" t="s">
        <v>83</v>
      </c>
    </row>
    <row r="21" spans="1:13" ht="28.8">
      <c r="A21" s="22">
        <v>5.0999999999999996</v>
      </c>
      <c r="B21" s="25" t="s">
        <v>180</v>
      </c>
      <c r="C21" s="5" t="s">
        <v>112</v>
      </c>
      <c r="D21" s="4" t="s">
        <v>185</v>
      </c>
      <c r="E21" s="6" t="s">
        <v>56</v>
      </c>
      <c r="F21" s="6" t="s">
        <v>62</v>
      </c>
      <c r="G21" s="30" t="s">
        <v>117</v>
      </c>
      <c r="H21" s="30" t="s">
        <v>117</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c r="M21" s="17"/>
    </row>
    <row r="22" spans="1:13" ht="57.6">
      <c r="A22" s="22">
        <v>5.2</v>
      </c>
      <c r="B22" s="25" t="s">
        <v>181</v>
      </c>
      <c r="C22" s="5" t="s">
        <v>112</v>
      </c>
      <c r="D22" s="4" t="s">
        <v>185</v>
      </c>
      <c r="E22" s="6" t="s">
        <v>56</v>
      </c>
      <c r="F22" s="6" t="s">
        <v>62</v>
      </c>
      <c r="G22" s="30" t="s">
        <v>117</v>
      </c>
      <c r="H22" s="30" t="s">
        <v>117</v>
      </c>
      <c r="J22" s="17">
        <f t="shared" ref="J22:J25" si="0">IF(E22="No Policy",0,IF(E22="Informal Policy",0.25,IF(E22="Partial Written Policy",0.5,IF(E22="Written Policy",0.75,IF(E22="Approved Written Policy",1,"INVALID")))))</f>
        <v>0</v>
      </c>
      <c r="K22" s="17">
        <f t="shared" ref="K22:K25" si="1">IF(F22="Not Implemented",0,IF(F22="Parts of Policy Implemented",0.25,IF(F22="Implemented on Some Systems",0.5,IF(F22="Implemented on Most Systems",0.75,IF(F22="Implemented on All Systems",1,"INVALID")))))</f>
        <v>0</v>
      </c>
      <c r="L22" s="17"/>
      <c r="M22" s="17"/>
    </row>
    <row r="23" spans="1:13" ht="43.2">
      <c r="A23" s="19">
        <v>5.3</v>
      </c>
      <c r="B23" s="25" t="s">
        <v>182</v>
      </c>
      <c r="C23" s="5" t="s">
        <v>112</v>
      </c>
      <c r="D23" s="4" t="s">
        <v>185</v>
      </c>
      <c r="E23" s="6" t="s">
        <v>56</v>
      </c>
      <c r="F23" s="6" t="s">
        <v>62</v>
      </c>
      <c r="G23" s="6" t="s">
        <v>67</v>
      </c>
      <c r="H23" s="6" t="s">
        <v>72</v>
      </c>
      <c r="J23" s="17">
        <f t="shared" si="0"/>
        <v>0</v>
      </c>
      <c r="K23" s="17">
        <f t="shared" si="1"/>
        <v>0</v>
      </c>
      <c r="L23" s="17">
        <f t="shared" ref="L23:L24" si="2">IF(G23="Not Automated",0,IF(G23="Parts of Policy Automated",0.25,IF(G23="Automated on Some Systems",0.5,IF(G23="Automated on Most Systems",0.75,IF(G23="Automated on All Systems",1,"INVALID")))))</f>
        <v>0</v>
      </c>
      <c r="M23" s="17">
        <f t="shared" ref="M23:M25" si="3">IF(H23="Not Reported",0,IF(H23="Parts of Policy Reported",0.25,IF(H23="Reported on Some Systems",0.5,IF(H23="Reported on Most Systems",0.75,IF(H23="Reported on All Systems",1,"INVALID")))))</f>
        <v>0</v>
      </c>
    </row>
    <row r="24" spans="1:13" ht="28.8">
      <c r="A24" s="19">
        <v>5.4</v>
      </c>
      <c r="B24" s="25" t="s">
        <v>183</v>
      </c>
      <c r="C24" s="5" t="s">
        <v>112</v>
      </c>
      <c r="D24" s="4" t="s">
        <v>104</v>
      </c>
      <c r="E24" s="6" t="s">
        <v>56</v>
      </c>
      <c r="F24" s="6" t="s">
        <v>62</v>
      </c>
      <c r="G24" s="6" t="s">
        <v>67</v>
      </c>
      <c r="H24" s="6" t="s">
        <v>72</v>
      </c>
      <c r="J24" s="17">
        <f t="shared" si="0"/>
        <v>0</v>
      </c>
      <c r="K24" s="17">
        <f t="shared" si="1"/>
        <v>0</v>
      </c>
      <c r="L24" s="17">
        <f t="shared" si="2"/>
        <v>0</v>
      </c>
      <c r="M24" s="17">
        <f t="shared" si="3"/>
        <v>0</v>
      </c>
    </row>
    <row r="25" spans="1:13" ht="43.2">
      <c r="A25" s="19">
        <v>5.5</v>
      </c>
      <c r="B25" s="24" t="s">
        <v>184</v>
      </c>
      <c r="C25" s="5" t="s">
        <v>50</v>
      </c>
      <c r="D25" s="5" t="s">
        <v>51</v>
      </c>
      <c r="E25" s="6" t="s">
        <v>56</v>
      </c>
      <c r="F25" s="6" t="s">
        <v>62</v>
      </c>
      <c r="G25" s="6" t="s">
        <v>67</v>
      </c>
      <c r="H25" s="6" t="s">
        <v>72</v>
      </c>
      <c r="J25" s="17">
        <f t="shared" si="0"/>
        <v>0</v>
      </c>
      <c r="K25" s="17">
        <f t="shared" si="1"/>
        <v>0</v>
      </c>
      <c r="L25" s="17">
        <f>IF(G25="Not Automated",0,IF(G25="Parts of Policy Automated",0.25,IF(G25="Automated on Some Systems",0.5,IF(G25="Automated on Most Systems",0.75,IF(G25="Automated on All Systems",1,"INVALID")))))</f>
        <v>0</v>
      </c>
      <c r="M25" s="17">
        <f t="shared" si="3"/>
        <v>0</v>
      </c>
    </row>
    <row r="27" spans="1:13" hidden="1">
      <c r="D27" s="2" t="s">
        <v>26</v>
      </c>
      <c r="F27" s="18">
        <f>AVERAGE(J21:J25)</f>
        <v>0</v>
      </c>
      <c r="G27" s="18">
        <f>1-F27</f>
        <v>1</v>
      </c>
    </row>
    <row r="28" spans="1:13" hidden="1">
      <c r="D28" s="5" t="s">
        <v>6</v>
      </c>
      <c r="E28" s="5"/>
      <c r="F28" s="18">
        <f>AVERAGE(K21:K25)</f>
        <v>0</v>
      </c>
      <c r="G28" s="18">
        <f>1-F28</f>
        <v>1</v>
      </c>
    </row>
    <row r="29" spans="1:13" hidden="1">
      <c r="D29" s="5" t="s">
        <v>7</v>
      </c>
      <c r="E29" s="5"/>
      <c r="F29" s="18">
        <f>AVERAGE(L21:L25)</f>
        <v>0</v>
      </c>
      <c r="G29" s="18">
        <f>1-F29</f>
        <v>1</v>
      </c>
    </row>
    <row r="30" spans="1:13" hidden="1">
      <c r="D30" s="5" t="s">
        <v>8</v>
      </c>
      <c r="E30" s="5"/>
      <c r="F30" s="18">
        <f>AVERAGE(M21:M25)</f>
        <v>0</v>
      </c>
      <c r="G30" s="18">
        <f>1-F30</f>
        <v>1</v>
      </c>
    </row>
    <row r="31" spans="1:13" hidden="1">
      <c r="D31" s="5" t="s">
        <v>9</v>
      </c>
      <c r="E31" s="5"/>
      <c r="F31" s="18">
        <f>AVERAGE(F27:F30)</f>
        <v>0</v>
      </c>
      <c r="G31" s="18">
        <f>1-F31</f>
        <v>1</v>
      </c>
    </row>
    <row r="33" spans="1:15" ht="30" customHeight="1">
      <c r="A33" s="47" t="s">
        <v>54</v>
      </c>
      <c r="B33" s="47"/>
      <c r="C33" s="47"/>
      <c r="D33" s="47"/>
      <c r="E33" s="47"/>
      <c r="F33" s="47"/>
      <c r="G33" s="47"/>
      <c r="H33" s="47"/>
      <c r="I33" s="47"/>
      <c r="J33" s="47"/>
      <c r="K33" s="47"/>
      <c r="L33" s="47"/>
      <c r="M33" s="47"/>
      <c r="N33" s="47"/>
      <c r="O33" s="47"/>
    </row>
  </sheetData>
  <mergeCells count="2">
    <mergeCell ref="A1:H1"/>
    <mergeCell ref="A33:O33"/>
  </mergeCells>
  <hyperlinks>
    <hyperlink ref="A33" r:id="rId1" display="http://creativecommons.org/licenses/by-sa/4.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842FC08D-961C-4FD7-87A4-9EE4382D0B87}">
            <xm:f>Values!$A$8</xm:f>
            <x14:dxf>
              <fill>
                <patternFill>
                  <bgColor rgb="FF27AE60"/>
                </patternFill>
              </fill>
            </x14:dxf>
          </x14:cfRule>
          <x14:cfRule type="cellIs" priority="17" operator="equal" id="{9773B37C-60DE-4113-B0A0-14376D18E1E7}">
            <xm:f>Values!$A$7</xm:f>
            <x14:dxf>
              <fill>
                <patternFill>
                  <bgColor rgb="FFF1C40F"/>
                </patternFill>
              </fill>
            </x14:dxf>
          </x14:cfRule>
          <x14:cfRule type="cellIs" priority="18" operator="equal" id="{57FD1D38-6C87-4A22-8574-F02D16F05664}">
            <xm:f>Values!$A$6</xm:f>
            <x14:dxf>
              <fill>
                <patternFill>
                  <bgColor rgb="FFF39C12"/>
                </patternFill>
              </fill>
            </x14:dxf>
          </x14:cfRule>
          <x14:cfRule type="cellIs" priority="19" operator="equal" id="{6A2623F4-CC08-4E30-817A-3928A3D7F677}">
            <xm:f>Values!$A$5</xm:f>
            <x14:dxf>
              <fill>
                <patternFill>
                  <bgColor rgb="FFE67E22"/>
                </patternFill>
              </fill>
            </x14:dxf>
          </x14:cfRule>
          <x14:cfRule type="cellIs" priority="20" operator="equal" id="{89982224-261B-429B-943F-AEB292D24B18}">
            <xm:f>Values!$A$4</xm:f>
            <x14:dxf>
              <fill>
                <patternFill>
                  <bgColor rgb="FFE74C3C"/>
                </patternFill>
              </fill>
            </x14:dxf>
          </x14:cfRule>
          <xm:sqref>E21:E25</xm:sqref>
        </x14:conditionalFormatting>
        <x14:conditionalFormatting xmlns:xm="http://schemas.microsoft.com/office/excel/2006/main">
          <x14:cfRule type="cellIs" priority="1" operator="equal" id="{DDC5431C-4DE7-4EA2-AF71-DAB73E557C54}">
            <xm:f>Values!$A$15</xm:f>
            <x14:dxf>
              <fill>
                <patternFill>
                  <bgColor rgb="FF27AE60"/>
                </patternFill>
              </fill>
            </x14:dxf>
          </x14:cfRule>
          <x14:cfRule type="cellIs" priority="12" operator="equal" id="{79A855BF-D851-4E36-A969-F2FE679F2C1C}">
            <xm:f>Values!$A$14</xm:f>
            <x14:dxf>
              <fill>
                <patternFill>
                  <bgColor rgb="FFF1C40F"/>
                </patternFill>
              </fill>
            </x14:dxf>
          </x14:cfRule>
          <x14:cfRule type="cellIs" priority="13" operator="equal" id="{F456AD09-0367-4AA2-912D-89CD507B7CF4}">
            <xm:f>Values!$A$13</xm:f>
            <x14:dxf>
              <fill>
                <patternFill>
                  <bgColor rgb="FFF39C12"/>
                </patternFill>
              </fill>
            </x14:dxf>
          </x14:cfRule>
          <x14:cfRule type="cellIs" priority="14" operator="equal" id="{BAA185D0-BFD9-4175-B261-5F29594FC12E}">
            <xm:f>Values!$A$12</xm:f>
            <x14:dxf>
              <fill>
                <patternFill>
                  <bgColor rgb="FFE67E22"/>
                </patternFill>
              </fill>
            </x14:dxf>
          </x14:cfRule>
          <x14:cfRule type="cellIs" priority="15" operator="equal" id="{7C281F13-3E2E-4499-9007-B3B0DD021F13}">
            <xm:f>Values!$A$11</xm:f>
            <x14:dxf>
              <fill>
                <patternFill>
                  <bgColor rgb="FFE74C3C"/>
                </patternFill>
              </fill>
            </x14:dxf>
          </x14:cfRule>
          <xm:sqref>F21:F25</xm:sqref>
        </x14:conditionalFormatting>
        <x14:conditionalFormatting xmlns:xm="http://schemas.microsoft.com/office/excel/2006/main">
          <x14:cfRule type="cellIs" priority="2" operator="equal" id="{218019D2-8525-451F-8A93-2580FD311609}">
            <xm:f>Values!$A$22</xm:f>
            <x14:dxf>
              <fill>
                <patternFill>
                  <bgColor rgb="FF27B060"/>
                </patternFill>
              </fill>
            </x14:dxf>
          </x14:cfRule>
          <x14:cfRule type="cellIs" priority="8" operator="equal" id="{DAF77121-0153-46DA-A263-2A3708B04345}">
            <xm:f>Values!$A$21</xm:f>
            <x14:dxf>
              <fill>
                <patternFill>
                  <bgColor rgb="FFF1C40F"/>
                </patternFill>
              </fill>
            </x14:dxf>
          </x14:cfRule>
          <x14:cfRule type="cellIs" priority="9" operator="equal" id="{A912ACC0-28B5-430B-93E5-5A45210B5BF6}">
            <xm:f>Values!$A$20</xm:f>
            <x14:dxf>
              <fill>
                <patternFill>
                  <bgColor rgb="FFF39C12"/>
                </patternFill>
              </fill>
            </x14:dxf>
          </x14:cfRule>
          <x14:cfRule type="cellIs" priority="10" operator="equal" id="{EB9E7605-4BD7-46C3-82C1-B94BFB0C5EFF}">
            <xm:f>Values!$A$19</xm:f>
            <x14:dxf>
              <fill>
                <patternFill>
                  <bgColor rgb="FFE67E22"/>
                </patternFill>
              </fill>
            </x14:dxf>
          </x14:cfRule>
          <x14:cfRule type="cellIs" priority="11" operator="equal" id="{D4944C9F-B281-4A4B-9DED-49B106F10754}">
            <xm:f>Values!$A$18</xm:f>
            <x14:dxf>
              <fill>
                <patternFill>
                  <bgColor rgb="FFE74C3C"/>
                </patternFill>
              </fill>
            </x14:dxf>
          </x14:cfRule>
          <xm:sqref>G23:G25</xm:sqref>
        </x14:conditionalFormatting>
        <x14:conditionalFormatting xmlns:xm="http://schemas.microsoft.com/office/excel/2006/main">
          <x14:cfRule type="cellIs" priority="3" operator="equal" id="{438BD708-0680-40B8-9BF5-B8E05EC25A72}">
            <xm:f>Values!$A$29</xm:f>
            <x14:dxf>
              <fill>
                <patternFill>
                  <bgColor rgb="FF27AE60"/>
                </patternFill>
              </fill>
            </x14:dxf>
          </x14:cfRule>
          <x14:cfRule type="cellIs" priority="5" operator="equal" id="{30BDAAA2-D5B6-4610-8EFE-B70BCC69AD32}">
            <xm:f>Values!$A$27</xm:f>
            <x14:dxf>
              <fill>
                <patternFill>
                  <bgColor rgb="FFF39C12"/>
                </patternFill>
              </fill>
            </x14:dxf>
          </x14:cfRule>
          <x14:cfRule type="cellIs" priority="6" operator="equal" id="{5DEAF411-00E9-4480-87DE-C3A69559FF3A}">
            <xm:f>Values!$A$26</xm:f>
            <x14:dxf>
              <fill>
                <patternFill>
                  <bgColor rgb="FFE67E22"/>
                </patternFill>
              </fill>
            </x14:dxf>
          </x14:cfRule>
          <x14:cfRule type="cellIs" priority="7" operator="equal" id="{9A8FF04B-F16D-4CDA-9C4D-9EB1C13F4E94}">
            <xm:f>Values!$A$25</xm:f>
            <x14:dxf>
              <fill>
                <patternFill>
                  <bgColor rgb="FFE74C3C"/>
                </patternFill>
              </fill>
            </x14:dxf>
          </x14:cfRule>
          <xm:sqref>H23:H25</xm:sqref>
        </x14:conditionalFormatting>
        <x14:conditionalFormatting xmlns:xm="http://schemas.microsoft.com/office/excel/2006/main">
          <x14:cfRule type="cellIs" priority="4" operator="equal" id="{728FB69E-03D5-44D1-85A9-D9CDAF094F5B}">
            <xm:f>Values!$A$28</xm:f>
            <x14:dxf>
              <fill>
                <patternFill>
                  <bgColor rgb="FFF1C40F"/>
                </patternFill>
              </fill>
            </x14:dxf>
          </x14:cfRule>
          <xm:sqref>H23:H25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H23:H25</xm:sqref>
        </x14:dataValidation>
        <x14:dataValidation type="list" allowBlank="1" showInputMessage="1" showErrorMessage="1">
          <x14:formula1>
            <xm:f>Values!$A$18:$A$22</xm:f>
          </x14:formula1>
          <xm:sqref>G23:G25</xm:sqref>
        </x14:dataValidation>
        <x14:dataValidation type="list" allowBlank="1" showInputMessage="1" showErrorMessage="1">
          <x14:formula1>
            <xm:f>Values!$A$11:$A$15</xm:f>
          </x14:formula1>
          <xm:sqref>F21:F25</xm:sqref>
        </x14:dataValidation>
        <x14:dataValidation type="list" allowBlank="1" showInputMessage="1" showErrorMessage="1">
          <x14:formula1>
            <xm:f>Values!$A$4:$A$8</xm:f>
          </x14:formula1>
          <xm:sqref>E21:E25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
  <sheetViews>
    <sheetView zoomScale="80" zoomScaleNormal="80" workbookViewId="0">
      <selection activeCell="A12" sqref="A12"/>
    </sheetView>
  </sheetViews>
  <sheetFormatPr defaultColWidth="8.77734375" defaultRowHeight="14.4"/>
  <cols>
    <col min="1" max="1" width="8.77734375" style="3"/>
    <col min="2" max="2" width="71.21875" style="3" customWidth="1"/>
    <col min="3" max="3" width="19.77734375" style="4" bestFit="1" customWidth="1"/>
    <col min="4" max="4" width="38"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ol min="10" max="13" width="8.77734375" style="3" hidden="1" customWidth="1"/>
    <col min="14" max="16384" width="8.77734375" style="3"/>
  </cols>
  <sheetData>
    <row r="1" spans="1:8" ht="59.55" customHeight="1">
      <c r="A1" s="43" t="s">
        <v>93</v>
      </c>
      <c r="B1" s="43"/>
      <c r="C1" s="43"/>
      <c r="D1" s="43"/>
      <c r="E1" s="43"/>
      <c r="F1" s="43"/>
      <c r="G1" s="43"/>
      <c r="H1" s="43"/>
    </row>
    <row r="3" spans="1:8">
      <c r="C3" s="3"/>
    </row>
    <row r="4" spans="1:8">
      <c r="C4" s="3"/>
    </row>
    <row r="5" spans="1:8">
      <c r="C5" s="27" t="s">
        <v>120</v>
      </c>
      <c r="D5" s="35">
        <f>F34</f>
        <v>0</v>
      </c>
    </row>
    <row r="6" spans="1:8">
      <c r="C6" s="3"/>
    </row>
    <row r="7" spans="1:8">
      <c r="C7" s="33" t="s">
        <v>119</v>
      </c>
      <c r="D7" s="34">
        <f>G34</f>
        <v>1</v>
      </c>
    </row>
    <row r="20" spans="1:13" s="32" customFormat="1" ht="28.8">
      <c r="A20" s="28" t="s">
        <v>3</v>
      </c>
      <c r="B20" s="28" t="s">
        <v>4</v>
      </c>
      <c r="C20" s="28" t="s">
        <v>333</v>
      </c>
      <c r="D20" s="28" t="s">
        <v>5</v>
      </c>
      <c r="E20" s="28" t="s">
        <v>80</v>
      </c>
      <c r="F20" s="28" t="s">
        <v>81</v>
      </c>
      <c r="G20" s="31" t="s">
        <v>118</v>
      </c>
      <c r="H20" s="28" t="s">
        <v>83</v>
      </c>
    </row>
    <row r="21" spans="1:13" ht="43.2">
      <c r="A21" s="7">
        <v>6.1</v>
      </c>
      <c r="B21" s="24" t="s">
        <v>186</v>
      </c>
      <c r="C21" s="5" t="s">
        <v>50</v>
      </c>
      <c r="D21" s="5" t="s">
        <v>24</v>
      </c>
      <c r="E21" s="6" t="s">
        <v>56</v>
      </c>
      <c r="F21" s="6" t="s">
        <v>62</v>
      </c>
      <c r="G21" s="6" t="s">
        <v>67</v>
      </c>
      <c r="H21" s="6" t="s">
        <v>72</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f>IF(G21="Not Automated",0,IF(G21="Parts of Policy Automated",0.25,IF(G21="Automated on Some Systems",0.5,IF(G21="Automated on Most Systems",0.75,IF(G21="Automated on All Systems",1,"INVALID")))))</f>
        <v>0</v>
      </c>
      <c r="M21" s="17">
        <f>IF(H21="Not Reported",0,IF(H21="Parts of Policy Reported",0.25,IF(H21="Reported on Some Systems",0.5,IF(H21="Reported on Most Systems",0.75,IF(H21="Reported on All Systems",1,"INVALID")))))</f>
        <v>0</v>
      </c>
    </row>
    <row r="22" spans="1:13">
      <c r="A22" s="7">
        <v>6.2</v>
      </c>
      <c r="B22" s="24" t="s">
        <v>187</v>
      </c>
      <c r="C22" s="5" t="s">
        <v>50</v>
      </c>
      <c r="D22" s="5" t="s">
        <v>23</v>
      </c>
      <c r="E22" s="6" t="s">
        <v>56</v>
      </c>
      <c r="F22" s="6" t="s">
        <v>62</v>
      </c>
      <c r="G22" s="6" t="s">
        <v>67</v>
      </c>
      <c r="H22" s="6" t="s">
        <v>72</v>
      </c>
      <c r="J22" s="17">
        <f t="shared" ref="J22:J28" si="0">IF(E22="No Policy",0,IF(E22="Informal Policy",0.25,IF(E22="Partial Written Policy",0.5,IF(E22="Written Policy",0.75,IF(E22="Approved Written Policy",1,"INVALID")))))</f>
        <v>0</v>
      </c>
      <c r="K22" s="17">
        <f t="shared" ref="K22:K28" si="1">IF(F22="Not Implemented",0,IF(F22="Parts of Policy Implemented",0.25,IF(F22="Implemented on Some Systems",0.5,IF(F22="Implemented on Most Systems",0.75,IF(F22="Implemented on All Systems",1,"INVALID")))))</f>
        <v>0</v>
      </c>
      <c r="L22" s="17">
        <f t="shared" ref="L22:L27" si="2">IF(G22="Not Automated",0,IF(G22="Parts of Policy Automated",0.25,IF(G22="Automated on Some Systems",0.5,IF(G22="Automated on Most Systems",0.75,IF(G22="Automated on All Systems",1,"INVALID")))))</f>
        <v>0</v>
      </c>
      <c r="M22" s="17">
        <f t="shared" ref="M22:M27" si="3">IF(H22="Not Reported",0,IF(H22="Parts of Policy Reported",0.25,IF(H22="Reported on Some Systems",0.5,IF(H22="Reported on Most Systems",0.75,IF(H22="Reported on All Systems",1,"INVALID")))))</f>
        <v>0</v>
      </c>
    </row>
    <row r="23" spans="1:13" ht="43.2">
      <c r="A23" s="41">
        <v>6.3</v>
      </c>
      <c r="B23" s="24" t="s">
        <v>188</v>
      </c>
      <c r="C23" s="5" t="s">
        <v>50</v>
      </c>
      <c r="D23" s="5" t="s">
        <v>23</v>
      </c>
      <c r="E23" s="6" t="s">
        <v>56</v>
      </c>
      <c r="F23" s="6" t="s">
        <v>62</v>
      </c>
      <c r="G23" s="6" t="s">
        <v>67</v>
      </c>
      <c r="H23" s="6" t="s">
        <v>72</v>
      </c>
      <c r="J23" s="17">
        <f t="shared" ref="J23:J24" si="4">IF(E23="No Policy",0,IF(E23="Informal Policy",0.25,IF(E23="Partial Written Policy",0.5,IF(E23="Written Policy",0.75,IF(E23="Approved Written Policy",1,"INVALID")))))</f>
        <v>0</v>
      </c>
      <c r="K23" s="17">
        <f t="shared" ref="K23:K24" si="5">IF(F23="Not Implemented",0,IF(F23="Parts of Policy Implemented",0.25,IF(F23="Implemented on Some Systems",0.5,IF(F23="Implemented on Most Systems",0.75,IF(F23="Implemented on All Systems",1,"INVALID")))))</f>
        <v>0</v>
      </c>
      <c r="L23" s="17">
        <f t="shared" ref="L23:L24" si="6">IF(G23="Not Automated",0,IF(G23="Parts of Policy Automated",0.25,IF(G23="Automated on Some Systems",0.5,IF(G23="Automated on Most Systems",0.75,IF(G23="Automated on All Systems",1,"INVALID")))))</f>
        <v>0</v>
      </c>
      <c r="M23" s="17">
        <f t="shared" ref="M23:M24" si="7">IF(H23="Not Reported",0,IF(H23="Parts of Policy Reported",0.25,IF(H23="Reported on Some Systems",0.5,IF(H23="Reported on Most Systems",0.75,IF(H23="Reported on All Systems",1,"INVALID")))))</f>
        <v>0</v>
      </c>
    </row>
    <row r="24" spans="1:13" ht="28.8">
      <c r="A24" s="41">
        <v>6.4</v>
      </c>
      <c r="B24" s="24" t="s">
        <v>189</v>
      </c>
      <c r="C24" s="5" t="s">
        <v>50</v>
      </c>
      <c r="D24" s="5" t="s">
        <v>23</v>
      </c>
      <c r="E24" s="6" t="s">
        <v>56</v>
      </c>
      <c r="F24" s="6" t="s">
        <v>62</v>
      </c>
      <c r="G24" s="6" t="s">
        <v>67</v>
      </c>
      <c r="H24" s="6" t="s">
        <v>72</v>
      </c>
      <c r="J24" s="17">
        <f t="shared" si="4"/>
        <v>0</v>
      </c>
      <c r="K24" s="17">
        <f t="shared" si="5"/>
        <v>0</v>
      </c>
      <c r="L24" s="17">
        <f t="shared" si="6"/>
        <v>0</v>
      </c>
      <c r="M24" s="17">
        <f t="shared" si="7"/>
        <v>0</v>
      </c>
    </row>
    <row r="25" spans="1:13" ht="28.8">
      <c r="A25" s="7">
        <v>6.5</v>
      </c>
      <c r="B25" s="24" t="s">
        <v>190</v>
      </c>
      <c r="C25" s="5" t="s">
        <v>50</v>
      </c>
      <c r="D25" s="5" t="s">
        <v>23</v>
      </c>
      <c r="E25" s="6" t="s">
        <v>56</v>
      </c>
      <c r="F25" s="6" t="s">
        <v>62</v>
      </c>
      <c r="G25" s="6" t="s">
        <v>67</v>
      </c>
      <c r="H25" s="6" t="s">
        <v>72</v>
      </c>
      <c r="J25" s="17">
        <f t="shared" si="0"/>
        <v>0</v>
      </c>
      <c r="K25" s="17">
        <f t="shared" si="1"/>
        <v>0</v>
      </c>
      <c r="L25" s="17">
        <f t="shared" si="2"/>
        <v>0</v>
      </c>
      <c r="M25" s="17">
        <f t="shared" si="3"/>
        <v>0</v>
      </c>
    </row>
    <row r="26" spans="1:13" ht="28.8">
      <c r="A26" s="22">
        <v>6.6</v>
      </c>
      <c r="B26" s="24" t="s">
        <v>191</v>
      </c>
      <c r="C26" s="5" t="s">
        <v>50</v>
      </c>
      <c r="D26" s="5" t="s">
        <v>23</v>
      </c>
      <c r="E26" s="6" t="s">
        <v>56</v>
      </c>
      <c r="F26" s="6" t="s">
        <v>62</v>
      </c>
      <c r="G26" s="6" t="s">
        <v>67</v>
      </c>
      <c r="H26" s="6" t="s">
        <v>72</v>
      </c>
      <c r="J26" s="17">
        <f t="shared" si="0"/>
        <v>0</v>
      </c>
      <c r="K26" s="17">
        <f t="shared" si="1"/>
        <v>0</v>
      </c>
      <c r="L26" s="17">
        <f t="shared" si="2"/>
        <v>0</v>
      </c>
      <c r="M26" s="17">
        <f t="shared" si="3"/>
        <v>0</v>
      </c>
    </row>
    <row r="27" spans="1:13">
      <c r="A27" s="7">
        <v>6.7</v>
      </c>
      <c r="B27" s="24" t="s">
        <v>192</v>
      </c>
      <c r="C27" s="5" t="s">
        <v>50</v>
      </c>
      <c r="D27" s="5" t="s">
        <v>23</v>
      </c>
      <c r="E27" s="6" t="s">
        <v>56</v>
      </c>
      <c r="F27" s="6" t="s">
        <v>62</v>
      </c>
      <c r="G27" s="6" t="s">
        <v>67</v>
      </c>
      <c r="H27" s="6" t="s">
        <v>72</v>
      </c>
      <c r="J27" s="17">
        <f t="shared" si="0"/>
        <v>0</v>
      </c>
      <c r="K27" s="17">
        <f t="shared" si="1"/>
        <v>0</v>
      </c>
      <c r="L27" s="17">
        <f t="shared" si="2"/>
        <v>0</v>
      </c>
      <c r="M27" s="17">
        <f t="shared" si="3"/>
        <v>0</v>
      </c>
    </row>
    <row r="28" spans="1:13" ht="28.8">
      <c r="A28" s="7">
        <v>6.8</v>
      </c>
      <c r="B28" s="24" t="s">
        <v>193</v>
      </c>
      <c r="C28" s="5" t="s">
        <v>50</v>
      </c>
      <c r="D28" s="5" t="s">
        <v>23</v>
      </c>
      <c r="E28" s="6" t="s">
        <v>56</v>
      </c>
      <c r="F28" s="6" t="s">
        <v>62</v>
      </c>
      <c r="G28" s="30" t="s">
        <v>117</v>
      </c>
      <c r="H28" s="30" t="s">
        <v>117</v>
      </c>
      <c r="J28" s="17">
        <f t="shared" si="0"/>
        <v>0</v>
      </c>
      <c r="K28" s="17">
        <f t="shared" si="1"/>
        <v>0</v>
      </c>
      <c r="L28" s="17"/>
      <c r="M28" s="17"/>
    </row>
    <row r="30" spans="1:13" hidden="1">
      <c r="D30" s="2" t="s">
        <v>26</v>
      </c>
      <c r="F30" s="18">
        <f>AVERAGE(J21:J28)</f>
        <v>0</v>
      </c>
      <c r="G30" s="18">
        <f>1-F30</f>
        <v>1</v>
      </c>
    </row>
    <row r="31" spans="1:13" hidden="1">
      <c r="D31" s="5" t="s">
        <v>6</v>
      </c>
      <c r="E31" s="5"/>
      <c r="F31" s="18">
        <f>AVERAGE(K21:K28)</f>
        <v>0</v>
      </c>
      <c r="G31" s="18">
        <f>1-F31</f>
        <v>1</v>
      </c>
    </row>
    <row r="32" spans="1:13" hidden="1">
      <c r="D32" s="5" t="s">
        <v>7</v>
      </c>
      <c r="E32" s="5"/>
      <c r="F32" s="18">
        <f>AVERAGE(L21:L28)</f>
        <v>0</v>
      </c>
      <c r="G32" s="18">
        <f>1-F32</f>
        <v>1</v>
      </c>
    </row>
    <row r="33" spans="1:15" hidden="1">
      <c r="D33" s="5" t="s">
        <v>8</v>
      </c>
      <c r="E33" s="5"/>
      <c r="F33" s="18">
        <f>AVERAGE(M21:M28)</f>
        <v>0</v>
      </c>
      <c r="G33" s="18">
        <f>1-F33</f>
        <v>1</v>
      </c>
    </row>
    <row r="34" spans="1:15" hidden="1">
      <c r="D34" s="5" t="s">
        <v>9</v>
      </c>
      <c r="E34" s="5"/>
      <c r="F34" s="18">
        <f>AVERAGE(F30:F33)</f>
        <v>0</v>
      </c>
      <c r="G34" s="18">
        <f>1-F34</f>
        <v>1</v>
      </c>
    </row>
    <row r="36" spans="1:15" ht="30" customHeight="1">
      <c r="A36" s="47" t="s">
        <v>54</v>
      </c>
      <c r="B36" s="47"/>
      <c r="C36" s="47"/>
      <c r="D36" s="47"/>
      <c r="E36" s="47"/>
      <c r="F36" s="47"/>
      <c r="G36" s="47"/>
      <c r="H36" s="47"/>
      <c r="I36" s="47"/>
      <c r="J36" s="47"/>
      <c r="K36" s="47"/>
      <c r="L36" s="47"/>
      <c r="M36" s="47"/>
      <c r="N36" s="47"/>
      <c r="O36" s="47"/>
    </row>
  </sheetData>
  <mergeCells count="2">
    <mergeCell ref="A1:H1"/>
    <mergeCell ref="A36:O36"/>
  </mergeCells>
  <hyperlinks>
    <hyperlink ref="A36"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4D3FA8E9-DA0A-49E6-A760-E03435A24B52}">
            <xm:f>Values!$A$8</xm:f>
            <x14:dxf>
              <fill>
                <patternFill>
                  <bgColor rgb="FF27AE60"/>
                </patternFill>
              </fill>
            </x14:dxf>
          </x14:cfRule>
          <x14:cfRule type="cellIs" priority="57" operator="equal" id="{17394DAB-6447-440F-9185-16D680CF78A6}">
            <xm:f>Values!$A$7</xm:f>
            <x14:dxf>
              <fill>
                <patternFill>
                  <bgColor rgb="FFF1C40F"/>
                </patternFill>
              </fill>
            </x14:dxf>
          </x14:cfRule>
          <x14:cfRule type="cellIs" priority="58" operator="equal" id="{EC8837DD-AA63-4409-91F4-0D39EC791FCE}">
            <xm:f>Values!$A$6</xm:f>
            <x14:dxf>
              <fill>
                <patternFill>
                  <bgColor rgb="FFF39C12"/>
                </patternFill>
              </fill>
            </x14:dxf>
          </x14:cfRule>
          <x14:cfRule type="cellIs" priority="59" operator="equal" id="{F2B34E92-F439-4C6F-A3A4-FDED1AABD1C0}">
            <xm:f>Values!$A$5</xm:f>
            <x14:dxf>
              <fill>
                <patternFill>
                  <bgColor rgb="FFE67E22"/>
                </patternFill>
              </fill>
            </x14:dxf>
          </x14:cfRule>
          <x14:cfRule type="cellIs" priority="60" operator="equal" id="{83EBB1BF-41CB-4A66-B932-8C9AB844337E}">
            <xm:f>Values!$A$4</xm:f>
            <x14:dxf>
              <fill>
                <patternFill>
                  <bgColor rgb="FFE74C3C"/>
                </patternFill>
              </fill>
            </x14:dxf>
          </x14:cfRule>
          <xm:sqref>E21:E22 E25:E28</xm:sqref>
        </x14:conditionalFormatting>
        <x14:conditionalFormatting xmlns:xm="http://schemas.microsoft.com/office/excel/2006/main">
          <x14:cfRule type="cellIs" priority="41" operator="equal" id="{A05E851F-495F-427D-B124-AD597F6DC20E}">
            <xm:f>Values!$A$15</xm:f>
            <x14:dxf>
              <fill>
                <patternFill>
                  <bgColor rgb="FF27AE60"/>
                </patternFill>
              </fill>
            </x14:dxf>
          </x14:cfRule>
          <x14:cfRule type="cellIs" priority="52" operator="equal" id="{635E39D1-658E-4ED1-B07E-E98D5D194A93}">
            <xm:f>Values!$A$14</xm:f>
            <x14:dxf>
              <fill>
                <patternFill>
                  <bgColor rgb="FFF1C40F"/>
                </patternFill>
              </fill>
            </x14:dxf>
          </x14:cfRule>
          <x14:cfRule type="cellIs" priority="53" operator="equal" id="{B9A4E2CF-AECB-4CF4-AD02-3FB9230AD72E}">
            <xm:f>Values!$A$13</xm:f>
            <x14:dxf>
              <fill>
                <patternFill>
                  <bgColor rgb="FFF39C12"/>
                </patternFill>
              </fill>
            </x14:dxf>
          </x14:cfRule>
          <x14:cfRule type="cellIs" priority="54" operator="equal" id="{3F0101EA-00B7-453F-B708-49B1BC369BC0}">
            <xm:f>Values!$A$12</xm:f>
            <x14:dxf>
              <fill>
                <patternFill>
                  <bgColor rgb="FFE67E22"/>
                </patternFill>
              </fill>
            </x14:dxf>
          </x14:cfRule>
          <x14:cfRule type="cellIs" priority="55" operator="equal" id="{17DF0A00-0740-4146-9A45-4A2F2AF55A29}">
            <xm:f>Values!$A$11</xm:f>
            <x14:dxf>
              <fill>
                <patternFill>
                  <bgColor rgb="FFE74C3C"/>
                </patternFill>
              </fill>
            </x14:dxf>
          </x14:cfRule>
          <xm:sqref>F21:F22 F25:F28</xm:sqref>
        </x14:conditionalFormatting>
        <x14:conditionalFormatting xmlns:xm="http://schemas.microsoft.com/office/excel/2006/main">
          <x14:cfRule type="cellIs" priority="42" operator="equal" id="{71EDD78B-38F3-4FDC-9D16-4F46C4999E0E}">
            <xm:f>Values!$A$22</xm:f>
            <x14:dxf>
              <fill>
                <patternFill>
                  <bgColor rgb="FF27B060"/>
                </patternFill>
              </fill>
            </x14:dxf>
          </x14:cfRule>
          <x14:cfRule type="cellIs" priority="48" operator="equal" id="{D6E36C7B-88B7-4881-87F9-B380FC9DF61B}">
            <xm:f>Values!$A$21</xm:f>
            <x14:dxf>
              <fill>
                <patternFill>
                  <bgColor rgb="FFF1C40F"/>
                </patternFill>
              </fill>
            </x14:dxf>
          </x14:cfRule>
          <x14:cfRule type="cellIs" priority="49" operator="equal" id="{CE899300-B53C-40A3-A73C-BB4494CCE540}">
            <xm:f>Values!$A$20</xm:f>
            <x14:dxf>
              <fill>
                <patternFill>
                  <bgColor rgb="FFF39C12"/>
                </patternFill>
              </fill>
            </x14:dxf>
          </x14:cfRule>
          <x14:cfRule type="cellIs" priority="50" operator="equal" id="{17903FAB-CB15-47B2-A468-9DDEE18B59B5}">
            <xm:f>Values!$A$19</xm:f>
            <x14:dxf>
              <fill>
                <patternFill>
                  <bgColor rgb="FFE67E22"/>
                </patternFill>
              </fill>
            </x14:dxf>
          </x14:cfRule>
          <x14:cfRule type="cellIs" priority="51" operator="equal" id="{9DE0B808-92BB-4446-8B97-DBE2BDCE9A44}">
            <xm:f>Values!$A$18</xm:f>
            <x14:dxf>
              <fill>
                <patternFill>
                  <bgColor rgb="FFE74C3C"/>
                </patternFill>
              </fill>
            </x14:dxf>
          </x14:cfRule>
          <xm:sqref>G21:G22 G25:G27</xm:sqref>
        </x14:conditionalFormatting>
        <x14:conditionalFormatting xmlns:xm="http://schemas.microsoft.com/office/excel/2006/main">
          <x14:cfRule type="cellIs" priority="43" operator="equal" id="{ED430CE4-7583-484F-9E52-38B83074168E}">
            <xm:f>Values!$A$29</xm:f>
            <x14:dxf>
              <fill>
                <patternFill>
                  <bgColor rgb="FF27AE60"/>
                </patternFill>
              </fill>
            </x14:dxf>
          </x14:cfRule>
          <x14:cfRule type="cellIs" priority="45" operator="equal" id="{5622AF93-1DB5-4A7D-A962-07563A004E61}">
            <xm:f>Values!$A$27</xm:f>
            <x14:dxf>
              <fill>
                <patternFill>
                  <bgColor rgb="FFF39C12"/>
                </patternFill>
              </fill>
            </x14:dxf>
          </x14:cfRule>
          <x14:cfRule type="cellIs" priority="46" operator="equal" id="{30F27E79-AB70-4C0A-BA0F-985407E52F58}">
            <xm:f>Values!$A$26</xm:f>
            <x14:dxf>
              <fill>
                <patternFill>
                  <bgColor rgb="FFE67E22"/>
                </patternFill>
              </fill>
            </x14:dxf>
          </x14:cfRule>
          <x14:cfRule type="cellIs" priority="47" operator="equal" id="{CFA314CA-E2AE-4ADF-BFD3-8825DC98769E}">
            <xm:f>Values!$A$25</xm:f>
            <x14:dxf>
              <fill>
                <patternFill>
                  <bgColor rgb="FFE74C3C"/>
                </patternFill>
              </fill>
            </x14:dxf>
          </x14:cfRule>
          <xm:sqref>H21:H22 H25:H27</xm:sqref>
        </x14:conditionalFormatting>
        <x14:conditionalFormatting xmlns:xm="http://schemas.microsoft.com/office/excel/2006/main">
          <x14:cfRule type="cellIs" priority="44" operator="equal" id="{143D2DB5-C498-4C12-B685-54B25EA4EBA4}">
            <xm:f>Values!$A$28</xm:f>
            <x14:dxf>
              <fill>
                <patternFill>
                  <bgColor rgb="FFF1C40F"/>
                </patternFill>
              </fill>
            </x14:dxf>
          </x14:cfRule>
          <xm:sqref>H21:H22 H25:H27</xm:sqref>
        </x14:conditionalFormatting>
        <x14:conditionalFormatting xmlns:xm="http://schemas.microsoft.com/office/excel/2006/main">
          <x14:cfRule type="cellIs" priority="36" operator="equal" id="{A3E285C1-3408-45D0-8080-1A52FB197847}">
            <xm:f>Values!$A$8</xm:f>
            <x14:dxf>
              <fill>
                <patternFill>
                  <bgColor rgb="FF27AE60"/>
                </patternFill>
              </fill>
            </x14:dxf>
          </x14:cfRule>
          <x14:cfRule type="cellIs" priority="37" operator="equal" id="{896A8FC2-D3ED-44D3-AC20-603349B6FEE9}">
            <xm:f>Values!$A$7</xm:f>
            <x14:dxf>
              <fill>
                <patternFill>
                  <bgColor rgb="FFF1C40F"/>
                </patternFill>
              </fill>
            </x14:dxf>
          </x14:cfRule>
          <x14:cfRule type="cellIs" priority="38" operator="equal" id="{ED2720B4-D214-4B70-87BA-639000316073}">
            <xm:f>Values!$A$6</xm:f>
            <x14:dxf>
              <fill>
                <patternFill>
                  <bgColor rgb="FFF39C12"/>
                </patternFill>
              </fill>
            </x14:dxf>
          </x14:cfRule>
          <x14:cfRule type="cellIs" priority="39" operator="equal" id="{2EE60357-6B85-4798-BC41-4EA3C6421EA9}">
            <xm:f>Values!$A$5</xm:f>
            <x14:dxf>
              <fill>
                <patternFill>
                  <bgColor rgb="FFE67E22"/>
                </patternFill>
              </fill>
            </x14:dxf>
          </x14:cfRule>
          <x14:cfRule type="cellIs" priority="40" operator="equal" id="{F1A3E882-5A8E-450B-A23B-7231AD9D47ED}">
            <xm:f>Values!$A$4</xm:f>
            <x14:dxf>
              <fill>
                <patternFill>
                  <bgColor rgb="FFE74C3C"/>
                </patternFill>
              </fill>
            </x14:dxf>
          </x14:cfRule>
          <xm:sqref>E23</xm:sqref>
        </x14:conditionalFormatting>
        <x14:conditionalFormatting xmlns:xm="http://schemas.microsoft.com/office/excel/2006/main">
          <x14:cfRule type="cellIs" priority="21" operator="equal" id="{253854DA-5193-49D7-A5E4-13AEEDECD4D0}">
            <xm:f>Values!$A$15</xm:f>
            <x14:dxf>
              <fill>
                <patternFill>
                  <bgColor rgb="FF27AE60"/>
                </patternFill>
              </fill>
            </x14:dxf>
          </x14:cfRule>
          <x14:cfRule type="cellIs" priority="32" operator="equal" id="{2A9BA412-B32D-4114-862C-9810ACB0B2EF}">
            <xm:f>Values!$A$14</xm:f>
            <x14:dxf>
              <fill>
                <patternFill>
                  <bgColor rgb="FFF1C40F"/>
                </patternFill>
              </fill>
            </x14:dxf>
          </x14:cfRule>
          <x14:cfRule type="cellIs" priority="33" operator="equal" id="{617DDFEF-DA13-499E-89BD-FA36A58B8D5F}">
            <xm:f>Values!$A$13</xm:f>
            <x14:dxf>
              <fill>
                <patternFill>
                  <bgColor rgb="FFF39C12"/>
                </patternFill>
              </fill>
            </x14:dxf>
          </x14:cfRule>
          <x14:cfRule type="cellIs" priority="34" operator="equal" id="{1483C6D9-BDA1-44E9-8C5B-67C84A967C63}">
            <xm:f>Values!$A$12</xm:f>
            <x14:dxf>
              <fill>
                <patternFill>
                  <bgColor rgb="FFE67E22"/>
                </patternFill>
              </fill>
            </x14:dxf>
          </x14:cfRule>
          <x14:cfRule type="cellIs" priority="35" operator="equal" id="{15A7DC44-7A01-495B-90A5-309B8EB800F9}">
            <xm:f>Values!$A$11</xm:f>
            <x14:dxf>
              <fill>
                <patternFill>
                  <bgColor rgb="FFE74C3C"/>
                </patternFill>
              </fill>
            </x14:dxf>
          </x14:cfRule>
          <xm:sqref>F23</xm:sqref>
        </x14:conditionalFormatting>
        <x14:conditionalFormatting xmlns:xm="http://schemas.microsoft.com/office/excel/2006/main">
          <x14:cfRule type="cellIs" priority="22" operator="equal" id="{939EC379-FC1E-44AA-B688-A4EBF1E85ED0}">
            <xm:f>Values!$A$22</xm:f>
            <x14:dxf>
              <fill>
                <patternFill>
                  <bgColor rgb="FF27B060"/>
                </patternFill>
              </fill>
            </x14:dxf>
          </x14:cfRule>
          <x14:cfRule type="cellIs" priority="28" operator="equal" id="{AEAEB26F-18E6-4AA6-BED5-E629EA79CFDA}">
            <xm:f>Values!$A$21</xm:f>
            <x14:dxf>
              <fill>
                <patternFill>
                  <bgColor rgb="FFF1C40F"/>
                </patternFill>
              </fill>
            </x14:dxf>
          </x14:cfRule>
          <x14:cfRule type="cellIs" priority="29" operator="equal" id="{6651C8C3-75D3-4068-ABF1-3F7A02530397}">
            <xm:f>Values!$A$20</xm:f>
            <x14:dxf>
              <fill>
                <patternFill>
                  <bgColor rgb="FFF39C12"/>
                </patternFill>
              </fill>
            </x14:dxf>
          </x14:cfRule>
          <x14:cfRule type="cellIs" priority="30" operator="equal" id="{06547B7C-08BA-4D4E-800F-C607911C4C30}">
            <xm:f>Values!$A$19</xm:f>
            <x14:dxf>
              <fill>
                <patternFill>
                  <bgColor rgb="FFE67E22"/>
                </patternFill>
              </fill>
            </x14:dxf>
          </x14:cfRule>
          <x14:cfRule type="cellIs" priority="31" operator="equal" id="{D5F086BD-E461-42FE-BF97-5DA0FA6E5974}">
            <xm:f>Values!$A$18</xm:f>
            <x14:dxf>
              <fill>
                <patternFill>
                  <bgColor rgb="FFE74C3C"/>
                </patternFill>
              </fill>
            </x14:dxf>
          </x14:cfRule>
          <xm:sqref>G23</xm:sqref>
        </x14:conditionalFormatting>
        <x14:conditionalFormatting xmlns:xm="http://schemas.microsoft.com/office/excel/2006/main">
          <x14:cfRule type="cellIs" priority="23" operator="equal" id="{5E4D16C0-A110-44E8-872A-D8C48D7366A6}">
            <xm:f>Values!$A$29</xm:f>
            <x14:dxf>
              <fill>
                <patternFill>
                  <bgColor rgb="FF27AE60"/>
                </patternFill>
              </fill>
            </x14:dxf>
          </x14:cfRule>
          <x14:cfRule type="cellIs" priority="25" operator="equal" id="{77DDA720-DD79-4248-9F25-E90A090D519A}">
            <xm:f>Values!$A$27</xm:f>
            <x14:dxf>
              <fill>
                <patternFill>
                  <bgColor rgb="FFF39C12"/>
                </patternFill>
              </fill>
            </x14:dxf>
          </x14:cfRule>
          <x14:cfRule type="cellIs" priority="26" operator="equal" id="{BE9CCBEE-7A85-434E-AB17-44102323FD5C}">
            <xm:f>Values!$A$26</xm:f>
            <x14:dxf>
              <fill>
                <patternFill>
                  <bgColor rgb="FFE67E22"/>
                </patternFill>
              </fill>
            </x14:dxf>
          </x14:cfRule>
          <x14:cfRule type="cellIs" priority="27" operator="equal" id="{A0AD2689-60DD-4719-9EC4-A95BF0908F3D}">
            <xm:f>Values!$A$25</xm:f>
            <x14:dxf>
              <fill>
                <patternFill>
                  <bgColor rgb="FFE74C3C"/>
                </patternFill>
              </fill>
            </x14:dxf>
          </x14:cfRule>
          <xm:sqref>H23</xm:sqref>
        </x14:conditionalFormatting>
        <x14:conditionalFormatting xmlns:xm="http://schemas.microsoft.com/office/excel/2006/main">
          <x14:cfRule type="cellIs" priority="24" operator="equal" id="{F08C841D-CF47-4FD3-B1BD-BFB548A89493}">
            <xm:f>Values!$A$28</xm:f>
            <x14:dxf>
              <fill>
                <patternFill>
                  <bgColor rgb="FFF1C40F"/>
                </patternFill>
              </fill>
            </x14:dxf>
          </x14:cfRule>
          <xm:sqref>H23</xm:sqref>
        </x14:conditionalFormatting>
        <x14:conditionalFormatting xmlns:xm="http://schemas.microsoft.com/office/excel/2006/main">
          <x14:cfRule type="cellIs" priority="16" operator="equal" id="{C7E05108-75AD-4404-B493-EAB6E9F8D5AC}">
            <xm:f>Values!$A$8</xm:f>
            <x14:dxf>
              <fill>
                <patternFill>
                  <bgColor rgb="FF27AE60"/>
                </patternFill>
              </fill>
            </x14:dxf>
          </x14:cfRule>
          <x14:cfRule type="cellIs" priority="17" operator="equal" id="{45F3FFF9-ABBD-49FF-A0A4-65321FC36D72}">
            <xm:f>Values!$A$7</xm:f>
            <x14:dxf>
              <fill>
                <patternFill>
                  <bgColor rgb="FFF1C40F"/>
                </patternFill>
              </fill>
            </x14:dxf>
          </x14:cfRule>
          <x14:cfRule type="cellIs" priority="18" operator="equal" id="{D266F8CC-E13C-4E3A-9FA6-B09B1B4AFCB3}">
            <xm:f>Values!$A$6</xm:f>
            <x14:dxf>
              <fill>
                <patternFill>
                  <bgColor rgb="FFF39C12"/>
                </patternFill>
              </fill>
            </x14:dxf>
          </x14:cfRule>
          <x14:cfRule type="cellIs" priority="19" operator="equal" id="{6E90F5A9-4645-4F29-8DFF-3E944E5DBF2B}">
            <xm:f>Values!$A$5</xm:f>
            <x14:dxf>
              <fill>
                <patternFill>
                  <bgColor rgb="FFE67E22"/>
                </patternFill>
              </fill>
            </x14:dxf>
          </x14:cfRule>
          <x14:cfRule type="cellIs" priority="20" operator="equal" id="{3678BB3F-8A63-4A5F-997F-8DD2CF363B66}">
            <xm:f>Values!$A$4</xm:f>
            <x14:dxf>
              <fill>
                <patternFill>
                  <bgColor rgb="FFE74C3C"/>
                </patternFill>
              </fill>
            </x14:dxf>
          </x14:cfRule>
          <xm:sqref>E24</xm:sqref>
        </x14:conditionalFormatting>
        <x14:conditionalFormatting xmlns:xm="http://schemas.microsoft.com/office/excel/2006/main">
          <x14:cfRule type="cellIs" priority="1" operator="equal" id="{9D44F843-E8FA-424A-930C-08227E2E6768}">
            <xm:f>Values!$A$15</xm:f>
            <x14:dxf>
              <fill>
                <patternFill>
                  <bgColor rgb="FF27AE60"/>
                </patternFill>
              </fill>
            </x14:dxf>
          </x14:cfRule>
          <x14:cfRule type="cellIs" priority="12" operator="equal" id="{2507FBE2-ADEC-4432-BE5D-F446D67CCC71}">
            <xm:f>Values!$A$14</xm:f>
            <x14:dxf>
              <fill>
                <patternFill>
                  <bgColor rgb="FFF1C40F"/>
                </patternFill>
              </fill>
            </x14:dxf>
          </x14:cfRule>
          <x14:cfRule type="cellIs" priority="13" operator="equal" id="{9DD5431B-D886-4FF6-8131-94D3894CE34D}">
            <xm:f>Values!$A$13</xm:f>
            <x14:dxf>
              <fill>
                <patternFill>
                  <bgColor rgb="FFF39C12"/>
                </patternFill>
              </fill>
            </x14:dxf>
          </x14:cfRule>
          <x14:cfRule type="cellIs" priority="14" operator="equal" id="{5D0F38D7-8482-436D-93EB-A75C37622151}">
            <xm:f>Values!$A$12</xm:f>
            <x14:dxf>
              <fill>
                <patternFill>
                  <bgColor rgb="FFE67E22"/>
                </patternFill>
              </fill>
            </x14:dxf>
          </x14:cfRule>
          <x14:cfRule type="cellIs" priority="15" operator="equal" id="{091AFB4B-E175-413A-9B61-D93E22670062}">
            <xm:f>Values!$A$11</xm:f>
            <x14:dxf>
              <fill>
                <patternFill>
                  <bgColor rgb="FFE74C3C"/>
                </patternFill>
              </fill>
            </x14:dxf>
          </x14:cfRule>
          <xm:sqref>F24</xm:sqref>
        </x14:conditionalFormatting>
        <x14:conditionalFormatting xmlns:xm="http://schemas.microsoft.com/office/excel/2006/main">
          <x14:cfRule type="cellIs" priority="2" operator="equal" id="{241D426A-DDB5-4861-8BB8-F72BD137BE12}">
            <xm:f>Values!$A$22</xm:f>
            <x14:dxf>
              <fill>
                <patternFill>
                  <bgColor rgb="FF27B060"/>
                </patternFill>
              </fill>
            </x14:dxf>
          </x14:cfRule>
          <x14:cfRule type="cellIs" priority="8" operator="equal" id="{BCC67D9A-5AFE-402F-AC2F-F1ACE38A93CF}">
            <xm:f>Values!$A$21</xm:f>
            <x14:dxf>
              <fill>
                <patternFill>
                  <bgColor rgb="FFF1C40F"/>
                </patternFill>
              </fill>
            </x14:dxf>
          </x14:cfRule>
          <x14:cfRule type="cellIs" priority="9" operator="equal" id="{0BFD406D-5BEC-41C4-ADD3-9EC5EFDD1E61}">
            <xm:f>Values!$A$20</xm:f>
            <x14:dxf>
              <fill>
                <patternFill>
                  <bgColor rgb="FFF39C12"/>
                </patternFill>
              </fill>
            </x14:dxf>
          </x14:cfRule>
          <x14:cfRule type="cellIs" priority="10" operator="equal" id="{F12B2FE2-8F59-40C2-AF61-192A711780F9}">
            <xm:f>Values!$A$19</xm:f>
            <x14:dxf>
              <fill>
                <patternFill>
                  <bgColor rgb="FFE67E22"/>
                </patternFill>
              </fill>
            </x14:dxf>
          </x14:cfRule>
          <x14:cfRule type="cellIs" priority="11" operator="equal" id="{591EB8FE-E5E3-4111-952A-CAD2131C1E5C}">
            <xm:f>Values!$A$18</xm:f>
            <x14:dxf>
              <fill>
                <patternFill>
                  <bgColor rgb="FFE74C3C"/>
                </patternFill>
              </fill>
            </x14:dxf>
          </x14:cfRule>
          <xm:sqref>G24</xm:sqref>
        </x14:conditionalFormatting>
        <x14:conditionalFormatting xmlns:xm="http://schemas.microsoft.com/office/excel/2006/main">
          <x14:cfRule type="cellIs" priority="3" operator="equal" id="{42CB7021-E6AC-4FDC-AC18-F5551965ADF2}">
            <xm:f>Values!$A$29</xm:f>
            <x14:dxf>
              <fill>
                <patternFill>
                  <bgColor rgb="FF27AE60"/>
                </patternFill>
              </fill>
            </x14:dxf>
          </x14:cfRule>
          <x14:cfRule type="cellIs" priority="5" operator="equal" id="{74F08A50-397D-47EA-87B9-4A2E54D52A8F}">
            <xm:f>Values!$A$27</xm:f>
            <x14:dxf>
              <fill>
                <patternFill>
                  <bgColor rgb="FFF39C12"/>
                </patternFill>
              </fill>
            </x14:dxf>
          </x14:cfRule>
          <x14:cfRule type="cellIs" priority="6" operator="equal" id="{9F5B6444-DB91-445E-AA9C-6F577B67E35E}">
            <xm:f>Values!$A$26</xm:f>
            <x14:dxf>
              <fill>
                <patternFill>
                  <bgColor rgb="FFE67E22"/>
                </patternFill>
              </fill>
            </x14:dxf>
          </x14:cfRule>
          <x14:cfRule type="cellIs" priority="7" operator="equal" id="{98CEA8B5-1B27-40E9-9F17-9D08D4E7A4A3}">
            <xm:f>Values!$A$25</xm:f>
            <x14:dxf>
              <fill>
                <patternFill>
                  <bgColor rgb="FFE74C3C"/>
                </patternFill>
              </fill>
            </x14:dxf>
          </x14:cfRule>
          <xm:sqref>H24</xm:sqref>
        </x14:conditionalFormatting>
        <x14:conditionalFormatting xmlns:xm="http://schemas.microsoft.com/office/excel/2006/main">
          <x14:cfRule type="cellIs" priority="4" operator="equal" id="{EF2B2A14-18EE-4B39-ACA3-FEE5FF8539BA}">
            <xm:f>Values!$A$28</xm:f>
            <x14:dxf>
              <fill>
                <patternFill>
                  <bgColor rgb="FFF1C40F"/>
                </patternFill>
              </fill>
            </x14:dxf>
          </x14:cfRule>
          <xm:sqref>H24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H21:H27</xm:sqref>
        </x14:dataValidation>
        <x14:dataValidation type="list" allowBlank="1" showInputMessage="1" showErrorMessage="1">
          <x14:formula1>
            <xm:f>Values!$A$18:$A$22</xm:f>
          </x14:formula1>
          <xm:sqref>G21:G27</xm:sqref>
        </x14:dataValidation>
        <x14:dataValidation type="list" allowBlank="1" showInputMessage="1" showErrorMessage="1">
          <x14:formula1>
            <xm:f>Values!$A$11:$A$15</xm:f>
          </x14:formula1>
          <xm:sqref>F21:F28</xm:sqref>
        </x14:dataValidation>
        <x14:dataValidation type="list" allowBlank="1" showInputMessage="1" showErrorMessage="1">
          <x14:formula1>
            <xm:f>Values!$A$4:$A$8</xm:f>
          </x14:formula1>
          <xm:sqref>E21:E28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zoomScale="80" zoomScaleNormal="80" workbookViewId="0">
      <selection activeCell="E11" sqref="E11"/>
    </sheetView>
  </sheetViews>
  <sheetFormatPr defaultColWidth="8.77734375" defaultRowHeight="14.4"/>
  <cols>
    <col min="1" max="1" width="8.77734375" style="3"/>
    <col min="2" max="2" width="71.21875" style="3" customWidth="1"/>
    <col min="3" max="3" width="19.77734375" style="4" bestFit="1" customWidth="1"/>
    <col min="4" max="4" width="35.21875" style="3" bestFit="1" customWidth="1"/>
    <col min="5" max="5" width="20.77734375" style="3" bestFit="1" customWidth="1"/>
    <col min="6" max="6" width="26.77734375" style="3" bestFit="1" customWidth="1"/>
    <col min="7" max="7" width="25" style="3" bestFit="1" customWidth="1"/>
    <col min="8" max="8" width="26.5546875" style="3" bestFit="1" customWidth="1"/>
    <col min="9" max="9" width="8.77734375" style="3" customWidth="1"/>
    <col min="10" max="13" width="8.77734375" style="3" hidden="1" customWidth="1"/>
    <col min="14" max="16384" width="8.77734375" style="3"/>
  </cols>
  <sheetData>
    <row r="1" spans="1:8" ht="59.55" customHeight="1">
      <c r="A1" s="43" t="s">
        <v>325</v>
      </c>
      <c r="B1" s="43"/>
      <c r="C1" s="43"/>
      <c r="D1" s="43"/>
      <c r="E1" s="43"/>
      <c r="F1" s="43"/>
      <c r="G1" s="43"/>
      <c r="H1" s="43"/>
    </row>
    <row r="3" spans="1:8">
      <c r="C3" s="3"/>
    </row>
    <row r="4" spans="1:8">
      <c r="C4" s="3"/>
    </row>
    <row r="5" spans="1:8">
      <c r="C5" s="27" t="s">
        <v>120</v>
      </c>
      <c r="D5" s="35">
        <f>F36</f>
        <v>0</v>
      </c>
    </row>
    <row r="6" spans="1:8">
      <c r="C6" s="3"/>
    </row>
    <row r="7" spans="1:8">
      <c r="C7" s="33" t="s">
        <v>119</v>
      </c>
      <c r="D7" s="34">
        <f>G36</f>
        <v>1</v>
      </c>
    </row>
    <row r="20" spans="1:13" s="32" customFormat="1" ht="28.8">
      <c r="A20" s="28" t="s">
        <v>3</v>
      </c>
      <c r="B20" s="28" t="s">
        <v>4</v>
      </c>
      <c r="C20" s="28" t="s">
        <v>333</v>
      </c>
      <c r="D20" s="28" t="s">
        <v>5</v>
      </c>
      <c r="E20" s="28" t="s">
        <v>80</v>
      </c>
      <c r="F20" s="28" t="s">
        <v>81</v>
      </c>
      <c r="G20" s="31" t="s">
        <v>118</v>
      </c>
      <c r="H20" s="28" t="s">
        <v>83</v>
      </c>
    </row>
    <row r="21" spans="1:13" ht="43.2">
      <c r="A21" s="7">
        <v>7.1</v>
      </c>
      <c r="B21" s="24" t="s">
        <v>194</v>
      </c>
      <c r="C21" s="5" t="s">
        <v>112</v>
      </c>
      <c r="D21" s="5" t="s">
        <v>10</v>
      </c>
      <c r="E21" s="6" t="s">
        <v>56</v>
      </c>
      <c r="F21" s="6" t="s">
        <v>62</v>
      </c>
      <c r="G21" s="6" t="s">
        <v>67</v>
      </c>
      <c r="H21" s="6" t="s">
        <v>72</v>
      </c>
      <c r="J21" s="17">
        <f>IF(E21="No Policy",0,IF(E21="Informal Policy",0.25,IF(E21="Partial Written Policy",0.5,IF(E21="Written Policy",0.75,IF(E21="Approved Written Policy",1,"INVALID")))))</f>
        <v>0</v>
      </c>
      <c r="K21" s="17">
        <f>IF(F21="Not Implemented",0,IF(F21="Parts of Policy Implemented",0.25,IF(F21="Implemented on Some Systems",0.5,IF(F21="Implemented on Most Systems",0.75,IF(F21="Implemented on All Systems",1,"INVALID")))))</f>
        <v>0</v>
      </c>
      <c r="L21" s="17">
        <f>IF(G21="Not Automated",0,IF(G21="Parts of Policy Automated",0.25,IF(G21="Automated on Some Systems",0.5,IF(G21="Automated on Most Systems",0.75,IF(G21="Automated on All Systems",1,"INVALID")))))</f>
        <v>0</v>
      </c>
      <c r="M21" s="17">
        <f>IF(H21="Not Reported",0,IF(H21="Parts of Policy Reported",0.25,IF(H21="Reported on Some Systems",0.5,IF(H21="Reported on Most Systems",0.75,IF(H21="Reported on All Systems",1,"INVALID")))))</f>
        <v>0</v>
      </c>
    </row>
    <row r="22" spans="1:13" ht="28.8">
      <c r="A22" s="7">
        <v>7.2</v>
      </c>
      <c r="B22" s="24" t="s">
        <v>195</v>
      </c>
      <c r="C22" s="5" t="s">
        <v>112</v>
      </c>
      <c r="D22" s="5" t="s">
        <v>10</v>
      </c>
      <c r="E22" s="6" t="s">
        <v>56</v>
      </c>
      <c r="F22" s="6" t="s">
        <v>62</v>
      </c>
      <c r="G22" s="6" t="s">
        <v>67</v>
      </c>
      <c r="H22" s="6" t="s">
        <v>72</v>
      </c>
      <c r="J22" s="17">
        <f t="shared" ref="J22:J24" si="0">IF(E22="No Policy",0,IF(E22="Informal Policy",0.25,IF(E22="Partial Written Policy",0.5,IF(E22="Written Policy",0.75,IF(E22="Approved Written Policy",1,"INVALID")))))</f>
        <v>0</v>
      </c>
      <c r="K22" s="17">
        <f t="shared" ref="K22:K30" si="1">IF(F22="Not Implemented",0,IF(F22="Parts of Policy Implemented",0.25,IF(F22="Implemented on Some Systems",0.5,IF(F22="Implemented on Most Systems",0.75,IF(F22="Implemented on All Systems",1,"INVALID")))))</f>
        <v>0</v>
      </c>
      <c r="L22" s="17">
        <f t="shared" ref="L22:L30" si="2">IF(G22="Not Automated",0,IF(G22="Parts of Policy Automated",0.25,IF(G22="Automated on Some Systems",0.5,IF(G22="Automated on Most Systems",0.75,IF(G22="Automated on All Systems",1,"INVALID")))))</f>
        <v>0</v>
      </c>
      <c r="M22" s="17">
        <f t="shared" ref="M22:M30" si="3">IF(H22="Not Reported",0,IF(H22="Parts of Policy Reported",0.25,IF(H22="Reported on Some Systems",0.5,IF(H22="Reported on Most Systems",0.75,IF(H22="Reported on All Systems",1,"INVALID")))))</f>
        <v>0</v>
      </c>
    </row>
    <row r="23" spans="1:13" ht="28.8">
      <c r="A23" s="7">
        <v>7.3</v>
      </c>
      <c r="B23" s="24" t="s">
        <v>196</v>
      </c>
      <c r="C23" s="5" t="s">
        <v>112</v>
      </c>
      <c r="D23" s="5" t="s">
        <v>104</v>
      </c>
      <c r="E23" s="6" t="s">
        <v>56</v>
      </c>
      <c r="F23" s="6" t="s">
        <v>62</v>
      </c>
      <c r="G23" s="6" t="s">
        <v>67</v>
      </c>
      <c r="H23" s="6" t="s">
        <v>72</v>
      </c>
      <c r="J23" s="17">
        <f t="shared" si="0"/>
        <v>0</v>
      </c>
      <c r="K23" s="17">
        <f t="shared" si="1"/>
        <v>0</v>
      </c>
      <c r="L23" s="17">
        <f t="shared" si="2"/>
        <v>0</v>
      </c>
      <c r="M23" s="17">
        <f t="shared" si="3"/>
        <v>0</v>
      </c>
    </row>
    <row r="24" spans="1:13" ht="57.6">
      <c r="A24" s="22">
        <v>7.4</v>
      </c>
      <c r="B24" s="24" t="s">
        <v>197</v>
      </c>
      <c r="C24" s="5" t="s">
        <v>112</v>
      </c>
      <c r="D24" s="5" t="s">
        <v>204</v>
      </c>
      <c r="E24" s="6" t="s">
        <v>56</v>
      </c>
      <c r="F24" s="6" t="s">
        <v>62</v>
      </c>
      <c r="G24" s="6" t="s">
        <v>67</v>
      </c>
      <c r="H24" s="6" t="s">
        <v>72</v>
      </c>
      <c r="J24" s="17">
        <f t="shared" si="0"/>
        <v>0</v>
      </c>
      <c r="K24" s="17">
        <f t="shared" si="1"/>
        <v>0</v>
      </c>
      <c r="L24" s="17">
        <f t="shared" si="2"/>
        <v>0</v>
      </c>
      <c r="M24" s="17">
        <f t="shared" si="3"/>
        <v>0</v>
      </c>
    </row>
    <row r="25" spans="1:13" ht="43.2">
      <c r="A25" s="22">
        <v>7.5</v>
      </c>
      <c r="B25" s="24" t="s">
        <v>198</v>
      </c>
      <c r="C25" s="5" t="s">
        <v>112</v>
      </c>
      <c r="D25" s="5" t="s">
        <v>204</v>
      </c>
      <c r="E25" s="6" t="s">
        <v>56</v>
      </c>
      <c r="F25" s="6" t="s">
        <v>62</v>
      </c>
      <c r="G25" s="6" t="s">
        <v>67</v>
      </c>
      <c r="H25" s="6" t="s">
        <v>72</v>
      </c>
      <c r="J25" s="17">
        <f t="shared" ref="J25:J26" si="4">IF(E25="No Policy",0,IF(E25="Informal Policy",0.25,IF(E25="Partial Written Policy",0.5,IF(E25="Written Policy",0.75,IF(E25="Approved Written Policy",1,"INVALID")))))</f>
        <v>0</v>
      </c>
      <c r="K25" s="17">
        <f t="shared" ref="K25:K26" si="5">IF(F25="Not Implemented",0,IF(F25="Parts of Policy Implemented",0.25,IF(F25="Implemented on Some Systems",0.5,IF(F25="Implemented on Most Systems",0.75,IF(F25="Implemented on All Systems",1,"INVALID")))))</f>
        <v>0</v>
      </c>
      <c r="L25" s="17">
        <f t="shared" ref="L25:L26" si="6">IF(G25="Not Automated",0,IF(G25="Parts of Policy Automated",0.25,IF(G25="Automated on Some Systems",0.5,IF(G25="Automated on Most Systems",0.75,IF(G25="Automated on All Systems",1,"INVALID")))))</f>
        <v>0</v>
      </c>
      <c r="M25" s="17">
        <f t="shared" ref="M25:M26" si="7">IF(H25="Not Reported",0,IF(H25="Parts of Policy Reported",0.25,IF(H25="Reported on Some Systems",0.5,IF(H25="Reported on Most Systems",0.75,IF(H25="Reported on All Systems",1,"INVALID")))))</f>
        <v>0</v>
      </c>
    </row>
    <row r="26" spans="1:13" ht="43.2">
      <c r="A26" s="22">
        <v>7.6</v>
      </c>
      <c r="B26" s="24" t="s">
        <v>105</v>
      </c>
      <c r="C26" s="5" t="s">
        <v>50</v>
      </c>
      <c r="D26" s="5" t="s">
        <v>23</v>
      </c>
      <c r="E26" s="6" t="s">
        <v>56</v>
      </c>
      <c r="F26" s="6" t="s">
        <v>62</v>
      </c>
      <c r="G26" s="6" t="s">
        <v>67</v>
      </c>
      <c r="H26" s="6" t="s">
        <v>72</v>
      </c>
      <c r="J26" s="17">
        <f t="shared" si="4"/>
        <v>0</v>
      </c>
      <c r="K26" s="17">
        <f t="shared" si="5"/>
        <v>0</v>
      </c>
      <c r="L26" s="17">
        <f t="shared" si="6"/>
        <v>0</v>
      </c>
      <c r="M26" s="17">
        <f t="shared" si="7"/>
        <v>0</v>
      </c>
    </row>
    <row r="27" spans="1:13">
      <c r="A27" s="22">
        <v>7.7</v>
      </c>
      <c r="B27" s="24" t="s">
        <v>199</v>
      </c>
      <c r="C27" s="5" t="s">
        <v>112</v>
      </c>
      <c r="D27" s="5" t="s">
        <v>205</v>
      </c>
      <c r="E27" s="6" t="s">
        <v>56</v>
      </c>
      <c r="F27" s="6" t="s">
        <v>62</v>
      </c>
      <c r="G27" s="6" t="s">
        <v>67</v>
      </c>
      <c r="H27" s="6" t="s">
        <v>72</v>
      </c>
      <c r="J27" s="17">
        <f t="shared" ref="J27:J30" si="8">IF(E27="No Policy",0,IF(E27="Informal Policy",0.25,IF(E27="Partial Written Policy",0.5,IF(E27="Written Policy",0.75,IF(E27="Approved Written Policy",1,"INVALID")))))</f>
        <v>0</v>
      </c>
      <c r="K27" s="17">
        <f t="shared" si="1"/>
        <v>0</v>
      </c>
      <c r="L27" s="17">
        <f t="shared" si="2"/>
        <v>0</v>
      </c>
      <c r="M27" s="17">
        <f t="shared" si="3"/>
        <v>0</v>
      </c>
    </row>
    <row r="28" spans="1:13" ht="57.6">
      <c r="A28" s="22">
        <v>7.8</v>
      </c>
      <c r="B28" s="24" t="s">
        <v>200</v>
      </c>
      <c r="C28" s="5" t="s">
        <v>112</v>
      </c>
      <c r="D28" s="5" t="s">
        <v>206</v>
      </c>
      <c r="E28" s="6" t="s">
        <v>56</v>
      </c>
      <c r="F28" s="6" t="s">
        <v>62</v>
      </c>
      <c r="G28" s="6" t="s">
        <v>67</v>
      </c>
      <c r="H28" s="6" t="s">
        <v>72</v>
      </c>
      <c r="J28" s="17">
        <f t="shared" si="8"/>
        <v>0</v>
      </c>
      <c r="K28" s="17">
        <f t="shared" si="1"/>
        <v>0</v>
      </c>
      <c r="L28" s="17">
        <f t="shared" si="2"/>
        <v>0</v>
      </c>
      <c r="M28" s="17">
        <f t="shared" si="3"/>
        <v>0</v>
      </c>
    </row>
    <row r="29" spans="1:13" ht="28.8">
      <c r="A29" s="41">
        <v>7.9</v>
      </c>
      <c r="B29" s="24" t="s">
        <v>201</v>
      </c>
      <c r="C29" s="5" t="s">
        <v>112</v>
      </c>
      <c r="D29" s="5" t="s">
        <v>206</v>
      </c>
      <c r="E29" s="6" t="s">
        <v>56</v>
      </c>
      <c r="F29" s="6" t="s">
        <v>62</v>
      </c>
      <c r="G29" s="6" t="s">
        <v>67</v>
      </c>
      <c r="H29" s="6" t="s">
        <v>72</v>
      </c>
      <c r="J29" s="17">
        <f t="shared" si="8"/>
        <v>0</v>
      </c>
      <c r="K29" s="17">
        <f t="shared" si="1"/>
        <v>0</v>
      </c>
      <c r="L29" s="17"/>
      <c r="M29" s="17"/>
    </row>
    <row r="30" spans="1:13" ht="28.8">
      <c r="A30" s="41" t="s">
        <v>203</v>
      </c>
      <c r="B30" s="24" t="s">
        <v>202</v>
      </c>
      <c r="C30" s="5" t="s">
        <v>112</v>
      </c>
      <c r="D30" s="5" t="s">
        <v>206</v>
      </c>
      <c r="E30" s="6" t="s">
        <v>56</v>
      </c>
      <c r="F30" s="6" t="s">
        <v>62</v>
      </c>
      <c r="G30" s="6" t="s">
        <v>67</v>
      </c>
      <c r="H30" s="6" t="s">
        <v>72</v>
      </c>
      <c r="J30" s="17">
        <f t="shared" si="8"/>
        <v>0</v>
      </c>
      <c r="K30" s="17">
        <f t="shared" si="1"/>
        <v>0</v>
      </c>
      <c r="L30" s="17">
        <f t="shared" si="2"/>
        <v>0</v>
      </c>
      <c r="M30" s="17">
        <f t="shared" si="3"/>
        <v>0</v>
      </c>
    </row>
    <row r="32" spans="1:13" hidden="1">
      <c r="D32" s="2" t="s">
        <v>26</v>
      </c>
      <c r="F32" s="18">
        <f>AVERAGE(J21:J30)</f>
        <v>0</v>
      </c>
      <c r="G32" s="18">
        <f>1-F32</f>
        <v>1</v>
      </c>
    </row>
    <row r="33" spans="1:15" hidden="1">
      <c r="D33" s="5" t="s">
        <v>6</v>
      </c>
      <c r="E33" s="5"/>
      <c r="F33" s="18">
        <f>AVERAGE(K21:K30)</f>
        <v>0</v>
      </c>
      <c r="G33" s="18">
        <f>1-F33</f>
        <v>1</v>
      </c>
    </row>
    <row r="34" spans="1:15" hidden="1">
      <c r="D34" s="5" t="s">
        <v>7</v>
      </c>
      <c r="E34" s="5"/>
      <c r="F34" s="18">
        <f>AVERAGE(L21:L30)</f>
        <v>0</v>
      </c>
      <c r="G34" s="18">
        <f>1-F34</f>
        <v>1</v>
      </c>
    </row>
    <row r="35" spans="1:15" hidden="1">
      <c r="D35" s="5" t="s">
        <v>8</v>
      </c>
      <c r="E35" s="5"/>
      <c r="F35" s="18">
        <f>AVERAGE(M21:M30)</f>
        <v>0</v>
      </c>
      <c r="G35" s="18">
        <f>1-F35</f>
        <v>1</v>
      </c>
    </row>
    <row r="36" spans="1:15" hidden="1">
      <c r="D36" s="5" t="s">
        <v>9</v>
      </c>
      <c r="E36" s="5"/>
      <c r="F36" s="18">
        <f>AVERAGE(F32:F35)</f>
        <v>0</v>
      </c>
      <c r="G36" s="18">
        <f>1-F36</f>
        <v>1</v>
      </c>
    </row>
    <row r="38" spans="1:15" ht="30" customHeight="1">
      <c r="A38" s="47" t="s">
        <v>54</v>
      </c>
      <c r="B38" s="47"/>
      <c r="C38" s="47"/>
      <c r="D38" s="47"/>
      <c r="E38" s="47"/>
      <c r="F38" s="47"/>
      <c r="G38" s="47"/>
      <c r="H38" s="47"/>
      <c r="I38" s="47"/>
      <c r="J38" s="47"/>
      <c r="K38" s="47"/>
      <c r="L38" s="47"/>
      <c r="M38" s="47"/>
      <c r="N38" s="47"/>
      <c r="O38" s="47"/>
    </row>
  </sheetData>
  <mergeCells count="2">
    <mergeCell ref="A1:H1"/>
    <mergeCell ref="A38:O38"/>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D573F674-6C74-44C1-BB75-744311E95317}">
            <xm:f>Values!$A$8</xm:f>
            <x14:dxf>
              <fill>
                <patternFill>
                  <bgColor rgb="FF27AE60"/>
                </patternFill>
              </fill>
            </x14:dxf>
          </x14:cfRule>
          <x14:cfRule type="cellIs" priority="47" operator="equal" id="{4309EA05-D4E9-49E7-9019-5DA26433533C}">
            <xm:f>Values!$A$7</xm:f>
            <x14:dxf>
              <fill>
                <patternFill>
                  <bgColor rgb="FFF1C40F"/>
                </patternFill>
              </fill>
            </x14:dxf>
          </x14:cfRule>
          <x14:cfRule type="cellIs" priority="48" operator="equal" id="{BDE92E4D-40A8-44A2-B19D-AD82353A9376}">
            <xm:f>Values!$A$6</xm:f>
            <x14:dxf>
              <fill>
                <patternFill>
                  <bgColor rgb="FFF39C12"/>
                </patternFill>
              </fill>
            </x14:dxf>
          </x14:cfRule>
          <x14:cfRule type="cellIs" priority="49" operator="equal" id="{8E6B1234-78CE-47B2-B30A-F80751A95595}">
            <xm:f>Values!$A$5</xm:f>
            <x14:dxf>
              <fill>
                <patternFill>
                  <bgColor rgb="FFE67E22"/>
                </patternFill>
              </fill>
            </x14:dxf>
          </x14:cfRule>
          <x14:cfRule type="cellIs" priority="50" operator="equal" id="{551A54BF-6D55-4D45-BA3D-A5C97EF30816}">
            <xm:f>Values!$A$4</xm:f>
            <x14:dxf>
              <fill>
                <patternFill>
                  <bgColor rgb="FFE74C3C"/>
                </patternFill>
              </fill>
            </x14:dxf>
          </x14:cfRule>
          <xm:sqref>E21:E24 E27:E30</xm:sqref>
        </x14:conditionalFormatting>
        <x14:conditionalFormatting xmlns:xm="http://schemas.microsoft.com/office/excel/2006/main">
          <x14:cfRule type="cellIs" priority="31" operator="equal" id="{06145156-CA81-47A8-96A0-FDD109A88AC4}">
            <xm:f>Values!$A$15</xm:f>
            <x14:dxf>
              <fill>
                <patternFill>
                  <bgColor rgb="FF27AE60"/>
                </patternFill>
              </fill>
            </x14:dxf>
          </x14:cfRule>
          <x14:cfRule type="cellIs" priority="42" operator="equal" id="{BFCA984A-0E73-4120-B031-E5DAA49B1568}">
            <xm:f>Values!$A$14</xm:f>
            <x14:dxf>
              <fill>
                <patternFill>
                  <bgColor rgb="FFF1C40F"/>
                </patternFill>
              </fill>
            </x14:dxf>
          </x14:cfRule>
          <x14:cfRule type="cellIs" priority="43" operator="equal" id="{D6ADFA87-A971-4688-A485-4507CF1F777D}">
            <xm:f>Values!$A$13</xm:f>
            <x14:dxf>
              <fill>
                <patternFill>
                  <bgColor rgb="FFF39C12"/>
                </patternFill>
              </fill>
            </x14:dxf>
          </x14:cfRule>
          <x14:cfRule type="cellIs" priority="44" operator="equal" id="{6C6CB71B-D7A6-4E2E-8938-511899DC94AA}">
            <xm:f>Values!$A$12</xm:f>
            <x14:dxf>
              <fill>
                <patternFill>
                  <bgColor rgb="FFE67E22"/>
                </patternFill>
              </fill>
            </x14:dxf>
          </x14:cfRule>
          <x14:cfRule type="cellIs" priority="45" operator="equal" id="{622D4119-63C1-4272-83E7-42998B971D1F}">
            <xm:f>Values!$A$11</xm:f>
            <x14:dxf>
              <fill>
                <patternFill>
                  <bgColor rgb="FFE74C3C"/>
                </patternFill>
              </fill>
            </x14:dxf>
          </x14:cfRule>
          <xm:sqref>F21:F24 F27:F30</xm:sqref>
        </x14:conditionalFormatting>
        <x14:conditionalFormatting xmlns:xm="http://schemas.microsoft.com/office/excel/2006/main">
          <x14:cfRule type="cellIs" priority="32" operator="equal" id="{F73B5650-9AD5-4313-A8A4-400563FA1D62}">
            <xm:f>Values!$A$22</xm:f>
            <x14:dxf>
              <fill>
                <patternFill>
                  <bgColor rgb="FF27B060"/>
                </patternFill>
              </fill>
            </x14:dxf>
          </x14:cfRule>
          <x14:cfRule type="cellIs" priority="38" operator="equal" id="{31DB1F54-6D31-487A-A261-F3F37E7D0983}">
            <xm:f>Values!$A$21</xm:f>
            <x14:dxf>
              <fill>
                <patternFill>
                  <bgColor rgb="FFF1C40F"/>
                </patternFill>
              </fill>
            </x14:dxf>
          </x14:cfRule>
          <x14:cfRule type="cellIs" priority="39" operator="equal" id="{CE8ED9C6-5CD1-4E19-9184-56D244A2F2B6}">
            <xm:f>Values!$A$20</xm:f>
            <x14:dxf>
              <fill>
                <patternFill>
                  <bgColor rgb="FFF39C12"/>
                </patternFill>
              </fill>
            </x14:dxf>
          </x14:cfRule>
          <x14:cfRule type="cellIs" priority="40" operator="equal" id="{ED0C654F-8F4C-46E2-B4DF-24B98C5469FE}">
            <xm:f>Values!$A$19</xm:f>
            <x14:dxf>
              <fill>
                <patternFill>
                  <bgColor rgb="FFE67E22"/>
                </patternFill>
              </fill>
            </x14:dxf>
          </x14:cfRule>
          <x14:cfRule type="cellIs" priority="41" operator="equal" id="{5C59CCBB-DBD5-4EBB-84F9-D095A97A36EE}">
            <xm:f>Values!$A$18</xm:f>
            <x14:dxf>
              <fill>
                <patternFill>
                  <bgColor rgb="FFE74C3C"/>
                </patternFill>
              </fill>
            </x14:dxf>
          </x14:cfRule>
          <xm:sqref>G21:G24 G30 G27:G28</xm:sqref>
        </x14:conditionalFormatting>
        <x14:conditionalFormatting xmlns:xm="http://schemas.microsoft.com/office/excel/2006/main">
          <x14:cfRule type="cellIs" priority="33" operator="equal" id="{68EF3618-4AFA-4293-86D3-3E313722D06E}">
            <xm:f>Values!$A$29</xm:f>
            <x14:dxf>
              <fill>
                <patternFill>
                  <bgColor rgb="FF27AE60"/>
                </patternFill>
              </fill>
            </x14:dxf>
          </x14:cfRule>
          <x14:cfRule type="cellIs" priority="35" operator="equal" id="{91DAEBEF-21C1-429D-856C-4B635C3EC0F8}">
            <xm:f>Values!$A$27</xm:f>
            <x14:dxf>
              <fill>
                <patternFill>
                  <bgColor rgb="FFF39C12"/>
                </patternFill>
              </fill>
            </x14:dxf>
          </x14:cfRule>
          <x14:cfRule type="cellIs" priority="36" operator="equal" id="{8D21EC04-6F7B-4F2B-8AE9-AE9B7D7DB3AD}">
            <xm:f>Values!$A$26</xm:f>
            <x14:dxf>
              <fill>
                <patternFill>
                  <bgColor rgb="FFE67E22"/>
                </patternFill>
              </fill>
            </x14:dxf>
          </x14:cfRule>
          <x14:cfRule type="cellIs" priority="37" operator="equal" id="{AE6E52B4-DA8E-4805-86EA-CF9CB9F117A6}">
            <xm:f>Values!$A$25</xm:f>
            <x14:dxf>
              <fill>
                <patternFill>
                  <bgColor rgb="FFE74C3C"/>
                </patternFill>
              </fill>
            </x14:dxf>
          </x14:cfRule>
          <xm:sqref>H21:H24 H30 H27:H28</xm:sqref>
        </x14:conditionalFormatting>
        <x14:conditionalFormatting xmlns:xm="http://schemas.microsoft.com/office/excel/2006/main">
          <x14:cfRule type="cellIs" priority="34" operator="equal" id="{A0B5BF41-16A9-4E61-B72D-8E3428A06BBE}">
            <xm:f>Values!$A$28</xm:f>
            <x14:dxf>
              <fill>
                <patternFill>
                  <bgColor rgb="FFF1C40F"/>
                </patternFill>
              </fill>
            </x14:dxf>
          </x14:cfRule>
          <xm:sqref>H21:H24 H30 H27:H28</xm:sqref>
        </x14:conditionalFormatting>
        <x14:conditionalFormatting xmlns:xm="http://schemas.microsoft.com/office/excel/2006/main">
          <x14:cfRule type="cellIs" priority="26" operator="equal" id="{1CD6AD55-E5B0-4FB6-9751-D8C9B999B61C}">
            <xm:f>Values!$A$8</xm:f>
            <x14:dxf>
              <fill>
                <patternFill>
                  <bgColor rgb="FF27AE60"/>
                </patternFill>
              </fill>
            </x14:dxf>
          </x14:cfRule>
          <x14:cfRule type="cellIs" priority="27" operator="equal" id="{23429065-AB32-4365-9968-B26C0E270D43}">
            <xm:f>Values!$A$7</xm:f>
            <x14:dxf>
              <fill>
                <patternFill>
                  <bgColor rgb="FFF1C40F"/>
                </patternFill>
              </fill>
            </x14:dxf>
          </x14:cfRule>
          <x14:cfRule type="cellIs" priority="28" operator="equal" id="{9C3D5457-6FF0-419F-ABD8-B3DB2D657AF5}">
            <xm:f>Values!$A$6</xm:f>
            <x14:dxf>
              <fill>
                <patternFill>
                  <bgColor rgb="FFF39C12"/>
                </patternFill>
              </fill>
            </x14:dxf>
          </x14:cfRule>
          <x14:cfRule type="cellIs" priority="29" operator="equal" id="{11D1F059-7F5F-494A-AB63-1899DF3AA51A}">
            <xm:f>Values!$A$5</xm:f>
            <x14:dxf>
              <fill>
                <patternFill>
                  <bgColor rgb="FFE67E22"/>
                </patternFill>
              </fill>
            </x14:dxf>
          </x14:cfRule>
          <x14:cfRule type="cellIs" priority="30" operator="equal" id="{1CEA8A77-7D31-47F6-B4B8-CF9B776C43A9}">
            <xm:f>Values!$A$4</xm:f>
            <x14:dxf>
              <fill>
                <patternFill>
                  <bgColor rgb="FFE74C3C"/>
                </patternFill>
              </fill>
            </x14:dxf>
          </x14:cfRule>
          <xm:sqref>E25:E26</xm:sqref>
        </x14:conditionalFormatting>
        <x14:conditionalFormatting xmlns:xm="http://schemas.microsoft.com/office/excel/2006/main">
          <x14:cfRule type="cellIs" priority="11" operator="equal" id="{3BA7BBE2-72E8-403D-B07D-BEE81D0487E6}">
            <xm:f>Values!$A$15</xm:f>
            <x14:dxf>
              <fill>
                <patternFill>
                  <bgColor rgb="FF27AE60"/>
                </patternFill>
              </fill>
            </x14:dxf>
          </x14:cfRule>
          <x14:cfRule type="cellIs" priority="22" operator="equal" id="{156BA9B3-3AA3-4203-9774-52B13FBC3224}">
            <xm:f>Values!$A$14</xm:f>
            <x14:dxf>
              <fill>
                <patternFill>
                  <bgColor rgb="FFF1C40F"/>
                </patternFill>
              </fill>
            </x14:dxf>
          </x14:cfRule>
          <x14:cfRule type="cellIs" priority="23" operator="equal" id="{553322B6-2144-4F56-A02C-1523FDD8156C}">
            <xm:f>Values!$A$13</xm:f>
            <x14:dxf>
              <fill>
                <patternFill>
                  <bgColor rgb="FFF39C12"/>
                </patternFill>
              </fill>
            </x14:dxf>
          </x14:cfRule>
          <x14:cfRule type="cellIs" priority="24" operator="equal" id="{FBDCB9D0-3BF1-490F-BF8F-92ABEA080992}">
            <xm:f>Values!$A$12</xm:f>
            <x14:dxf>
              <fill>
                <patternFill>
                  <bgColor rgb="FFE67E22"/>
                </patternFill>
              </fill>
            </x14:dxf>
          </x14:cfRule>
          <x14:cfRule type="cellIs" priority="25" operator="equal" id="{BD386CA3-15F3-4852-BD7B-90DAF896B073}">
            <xm:f>Values!$A$11</xm:f>
            <x14:dxf>
              <fill>
                <patternFill>
                  <bgColor rgb="FFE74C3C"/>
                </patternFill>
              </fill>
            </x14:dxf>
          </x14:cfRule>
          <xm:sqref>F25:F26</xm:sqref>
        </x14:conditionalFormatting>
        <x14:conditionalFormatting xmlns:xm="http://schemas.microsoft.com/office/excel/2006/main">
          <x14:cfRule type="cellIs" priority="12" operator="equal" id="{997B3A48-C6F2-4616-9E06-10AD8329EC75}">
            <xm:f>Values!$A$22</xm:f>
            <x14:dxf>
              <fill>
                <patternFill>
                  <bgColor rgb="FF27B060"/>
                </patternFill>
              </fill>
            </x14:dxf>
          </x14:cfRule>
          <x14:cfRule type="cellIs" priority="18" operator="equal" id="{2A72FD14-6618-4A2D-A89C-265E119746F7}">
            <xm:f>Values!$A$21</xm:f>
            <x14:dxf>
              <fill>
                <patternFill>
                  <bgColor rgb="FFF1C40F"/>
                </patternFill>
              </fill>
            </x14:dxf>
          </x14:cfRule>
          <x14:cfRule type="cellIs" priority="19" operator="equal" id="{16F5605F-0EB6-4E2F-A203-526FBED437EA}">
            <xm:f>Values!$A$20</xm:f>
            <x14:dxf>
              <fill>
                <patternFill>
                  <bgColor rgb="FFF39C12"/>
                </patternFill>
              </fill>
            </x14:dxf>
          </x14:cfRule>
          <x14:cfRule type="cellIs" priority="20" operator="equal" id="{ADF00B8A-4284-4D6F-B7E7-C67EDB436F02}">
            <xm:f>Values!$A$19</xm:f>
            <x14:dxf>
              <fill>
                <patternFill>
                  <bgColor rgb="FFE67E22"/>
                </patternFill>
              </fill>
            </x14:dxf>
          </x14:cfRule>
          <x14:cfRule type="cellIs" priority="21" operator="equal" id="{8A2A10B7-8147-46E9-958C-E3032E07B904}">
            <xm:f>Values!$A$18</xm:f>
            <x14:dxf>
              <fill>
                <patternFill>
                  <bgColor rgb="FFE74C3C"/>
                </patternFill>
              </fill>
            </x14:dxf>
          </x14:cfRule>
          <xm:sqref>G25:G26</xm:sqref>
        </x14:conditionalFormatting>
        <x14:conditionalFormatting xmlns:xm="http://schemas.microsoft.com/office/excel/2006/main">
          <x14:cfRule type="cellIs" priority="13" operator="equal" id="{8BD953ED-1ECE-48C6-8028-4EDA636E67F7}">
            <xm:f>Values!$A$29</xm:f>
            <x14:dxf>
              <fill>
                <patternFill>
                  <bgColor rgb="FF27AE60"/>
                </patternFill>
              </fill>
            </x14:dxf>
          </x14:cfRule>
          <x14:cfRule type="cellIs" priority="15" operator="equal" id="{3EAD95DF-3895-41A0-BBB0-1BDF67374075}">
            <xm:f>Values!$A$27</xm:f>
            <x14:dxf>
              <fill>
                <patternFill>
                  <bgColor rgb="FFF39C12"/>
                </patternFill>
              </fill>
            </x14:dxf>
          </x14:cfRule>
          <x14:cfRule type="cellIs" priority="16" operator="equal" id="{E03688DD-38E4-478A-A568-66457A6BDE84}">
            <xm:f>Values!$A$26</xm:f>
            <x14:dxf>
              <fill>
                <patternFill>
                  <bgColor rgb="FFE67E22"/>
                </patternFill>
              </fill>
            </x14:dxf>
          </x14:cfRule>
          <x14:cfRule type="cellIs" priority="17" operator="equal" id="{202B8B72-1E38-44AB-BED4-033980675324}">
            <xm:f>Values!$A$25</xm:f>
            <x14:dxf>
              <fill>
                <patternFill>
                  <bgColor rgb="FFE74C3C"/>
                </patternFill>
              </fill>
            </x14:dxf>
          </x14:cfRule>
          <xm:sqref>H25:H26</xm:sqref>
        </x14:conditionalFormatting>
        <x14:conditionalFormatting xmlns:xm="http://schemas.microsoft.com/office/excel/2006/main">
          <x14:cfRule type="cellIs" priority="14" operator="equal" id="{A2B6699D-ABD2-4984-BB66-8B0ED90DCB44}">
            <xm:f>Values!$A$28</xm:f>
            <x14:dxf>
              <fill>
                <patternFill>
                  <bgColor rgb="FFF1C40F"/>
                </patternFill>
              </fill>
            </x14:dxf>
          </x14:cfRule>
          <xm:sqref>H25:H26</xm:sqref>
        </x14:conditionalFormatting>
        <x14:conditionalFormatting xmlns:xm="http://schemas.microsoft.com/office/excel/2006/main">
          <x14:cfRule type="cellIs" priority="1" operator="equal" id="{7233FAF7-6696-4B71-ACD1-2DA9B8A6B136}">
            <xm:f>Values!$A$22</xm:f>
            <x14:dxf>
              <fill>
                <patternFill>
                  <bgColor rgb="FF27B060"/>
                </patternFill>
              </fill>
            </x14:dxf>
          </x14:cfRule>
          <x14:cfRule type="cellIs" priority="7" operator="equal" id="{8B0AC05B-F40D-4361-A82F-AEE2F61FC700}">
            <xm:f>Values!$A$21</xm:f>
            <x14:dxf>
              <fill>
                <patternFill>
                  <bgColor rgb="FFF1C40F"/>
                </patternFill>
              </fill>
            </x14:dxf>
          </x14:cfRule>
          <x14:cfRule type="cellIs" priority="8" operator="equal" id="{388078D7-88C6-4162-B14C-07B9B43E670A}">
            <xm:f>Values!$A$20</xm:f>
            <x14:dxf>
              <fill>
                <patternFill>
                  <bgColor rgb="FFF39C12"/>
                </patternFill>
              </fill>
            </x14:dxf>
          </x14:cfRule>
          <x14:cfRule type="cellIs" priority="9" operator="equal" id="{C0E5A305-2A47-4B17-B67F-A93BECFCC8F9}">
            <xm:f>Values!$A$19</xm:f>
            <x14:dxf>
              <fill>
                <patternFill>
                  <bgColor rgb="FFE67E22"/>
                </patternFill>
              </fill>
            </x14:dxf>
          </x14:cfRule>
          <x14:cfRule type="cellIs" priority="10" operator="equal" id="{9EB2773C-3BC9-4FA1-B777-33A324CFAA9E}">
            <xm:f>Values!$A$18</xm:f>
            <x14:dxf>
              <fill>
                <patternFill>
                  <bgColor rgb="FFE74C3C"/>
                </patternFill>
              </fill>
            </x14:dxf>
          </x14:cfRule>
          <xm:sqref>G29</xm:sqref>
        </x14:conditionalFormatting>
        <x14:conditionalFormatting xmlns:xm="http://schemas.microsoft.com/office/excel/2006/main">
          <x14:cfRule type="cellIs" priority="2" operator="equal" id="{BB48F4E3-C503-4C92-BF9D-C61639EA2D92}">
            <xm:f>Values!$A$29</xm:f>
            <x14:dxf>
              <fill>
                <patternFill>
                  <bgColor rgb="FF27AE60"/>
                </patternFill>
              </fill>
            </x14:dxf>
          </x14:cfRule>
          <x14:cfRule type="cellIs" priority="4" operator="equal" id="{9457F5A7-CD4F-40F7-AC5F-ADE628516AE3}">
            <xm:f>Values!$A$27</xm:f>
            <x14:dxf>
              <fill>
                <patternFill>
                  <bgColor rgb="FFF39C12"/>
                </patternFill>
              </fill>
            </x14:dxf>
          </x14:cfRule>
          <x14:cfRule type="cellIs" priority="5" operator="equal" id="{376DBDBD-C0D7-4365-93CA-5740973C00A9}">
            <xm:f>Values!$A$26</xm:f>
            <x14:dxf>
              <fill>
                <patternFill>
                  <bgColor rgb="FFE67E22"/>
                </patternFill>
              </fill>
            </x14:dxf>
          </x14:cfRule>
          <x14:cfRule type="cellIs" priority="6" operator="equal" id="{CE16B472-6A1E-420B-8DA9-88308D003D67}">
            <xm:f>Values!$A$25</xm:f>
            <x14:dxf>
              <fill>
                <patternFill>
                  <bgColor rgb="FFE74C3C"/>
                </patternFill>
              </fill>
            </x14:dxf>
          </x14:cfRule>
          <xm:sqref>H29</xm:sqref>
        </x14:conditionalFormatting>
        <x14:conditionalFormatting xmlns:xm="http://schemas.microsoft.com/office/excel/2006/main">
          <x14:cfRule type="cellIs" priority="3" operator="equal" id="{46798AF0-A536-4CD7-8D69-E0959D9E21E1}">
            <xm:f>Values!$A$28</xm:f>
            <x14:dxf>
              <fill>
                <patternFill>
                  <bgColor rgb="FFF1C40F"/>
                </patternFill>
              </fill>
            </x14:dxf>
          </x14:cfRule>
          <xm:sqref>H29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H21:H30</xm:sqref>
        </x14:dataValidation>
        <x14:dataValidation type="list" allowBlank="1" showInputMessage="1" showErrorMessage="1">
          <x14:formula1>
            <xm:f>Values!$A$18:$A$22</xm:f>
          </x14:formula1>
          <xm:sqref>G21:G30</xm:sqref>
        </x14:dataValidation>
        <x14:dataValidation type="list" allowBlank="1" showInputMessage="1" showErrorMessage="1">
          <x14:formula1>
            <xm:f>Values!$A$11:$A$15</xm:f>
          </x14:formula1>
          <xm:sqref>F21:F30</xm:sqref>
        </x14:dataValidation>
        <x14:dataValidation type="list" allowBlank="1" showInputMessage="1" showErrorMessage="1">
          <x14:formula1>
            <xm:f>Values!$A$4:$A$8</xm:f>
          </x14:formula1>
          <xm:sqref>E21:E30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ReadMe</vt:lpstr>
      <vt:lpstr>Dashboard</vt:lpstr>
      <vt:lpstr>CSC #1</vt:lpstr>
      <vt:lpstr>CSC #2</vt:lpstr>
      <vt:lpstr>CSC #3</vt:lpstr>
      <vt:lpstr>CSC #4</vt:lpstr>
      <vt:lpstr>CSC #5</vt:lpstr>
      <vt:lpstr>CSC #6</vt:lpstr>
      <vt:lpstr>CSC #7</vt:lpstr>
      <vt:lpstr>CSC #8</vt:lpstr>
      <vt:lpstr>CSC #9</vt:lpstr>
      <vt:lpstr>CSC #10</vt:lpstr>
      <vt:lpstr>CSC #11</vt:lpstr>
      <vt:lpstr>CSC #12</vt:lpstr>
      <vt:lpstr>CSC #13</vt:lpstr>
      <vt:lpstr>CSC #14</vt:lpstr>
      <vt:lpstr>CSC #15</vt:lpstr>
      <vt:lpstr>CSC #16</vt:lpstr>
      <vt:lpstr>CSC #17</vt:lpstr>
      <vt:lpstr>CSC #18</vt:lpstr>
      <vt:lpstr>CSC #19</vt:lpstr>
      <vt:lpstr>CSC #20</vt:lpstr>
      <vt:lpstr>Values</vt:lpstr>
    </vt:vector>
  </TitlesOfParts>
  <Company>Enclave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Tarala</dc:creator>
  <cp:lastModifiedBy>James Tarala</cp:lastModifiedBy>
  <cp:lastPrinted>2017-08-08T23:46:31Z</cp:lastPrinted>
  <dcterms:created xsi:type="dcterms:W3CDTF">2014-02-04T12:41:39Z</dcterms:created>
  <dcterms:modified xsi:type="dcterms:W3CDTF">2018-02-22T04:38:49Z</dcterms:modified>
</cp:coreProperties>
</file>