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hmad El-Gohary\Desktop\Engineering Pain\2nd Year\Term 2\ELE 404\Labs\Lab1\"/>
    </mc:Choice>
  </mc:AlternateContent>
  <xr:revisionPtr revIDLastSave="0" documentId="13_ncr:1_{07E3E0C8-2EE8-49C7-BA3A-C4BF70D719BA}" xr6:coauthVersionLast="47" xr6:coauthVersionMax="47" xr10:uidLastSave="{00000000-0000-0000-0000-000000000000}"/>
  <bookViews>
    <workbookView xWindow="-28920" yWindow="-2400" windowWidth="29040" windowHeight="158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21" i="1"/>
  <c r="H22" i="1"/>
  <c r="H23" i="1"/>
  <c r="H24" i="1"/>
  <c r="H25" i="1"/>
  <c r="G31" i="1"/>
  <c r="M10" i="1"/>
  <c r="L10" i="1"/>
  <c r="M11" i="1"/>
  <c r="M12" i="1"/>
  <c r="M13" i="1"/>
  <c r="M14" i="1"/>
  <c r="L11" i="1"/>
  <c r="N11" i="1" s="1"/>
  <c r="L12" i="1"/>
  <c r="L13" i="1"/>
  <c r="L14" i="1"/>
  <c r="L9" i="1"/>
  <c r="N9" i="1"/>
  <c r="M9" i="1"/>
  <c r="N10" i="1" l="1"/>
  <c r="N12" i="1"/>
  <c r="N14" i="1"/>
  <c r="N13" i="1"/>
</calcChain>
</file>

<file path=xl/sharedStrings.xml><?xml version="1.0" encoding="utf-8"?>
<sst xmlns="http://schemas.openxmlformats.org/spreadsheetml/2006/main" count="18" uniqueCount="18">
  <si>
    <t>Id/mA</t>
  </si>
  <si>
    <t>Vcc/V</t>
  </si>
  <si>
    <t>Vd1/V</t>
  </si>
  <si>
    <t>Vd2/V</t>
  </si>
  <si>
    <r>
      <t>Rsh/K</t>
    </r>
    <r>
      <rPr>
        <sz val="11"/>
        <color theme="1"/>
        <rFont val="Times New Roman"/>
        <family val="1"/>
      </rPr>
      <t>Ω</t>
    </r>
  </si>
  <si>
    <r>
      <rPr>
        <sz val="11"/>
        <color theme="1"/>
        <rFont val="Times New Roman"/>
        <family val="1"/>
      </rPr>
      <t>Δ</t>
    </r>
    <r>
      <rPr>
        <sz val="11"/>
        <color theme="1"/>
        <rFont val="Calibri"/>
        <family val="2"/>
      </rPr>
      <t>Vd/V</t>
    </r>
  </si>
  <si>
    <t>Rd/Ω</t>
  </si>
  <si>
    <t>ΔId/mA</t>
  </si>
  <si>
    <t>resistor rated used</t>
  </si>
  <si>
    <t>In(Id)</t>
  </si>
  <si>
    <t>Vd</t>
  </si>
  <si>
    <t>m=0.0319</t>
  </si>
  <si>
    <t>n=40*m</t>
  </si>
  <si>
    <t>c=0.596</t>
  </si>
  <si>
    <t>c=-ln|Is|</t>
  </si>
  <si>
    <t>n=</t>
  </si>
  <si>
    <t>c=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</si>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</sst>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V-I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990095887576E-2"/>
                  <c:y val="-5.76442200635907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ورقة1!$H$21:$H$25</c:f>
              <c:numCache>
                <c:formatCode>General</c:formatCode>
                <c:ptCount val="5"/>
                <c:pt idx="0">
                  <c:v>2.3025850929940459</c:v>
                </c:pt>
                <c:pt idx="1">
                  <c:v>1.9459101490553132</c:v>
                </c:pt>
                <c:pt idx="2">
                  <c:v>1.6094379124341003</c:v>
                </c:pt>
                <c:pt idx="3">
                  <c:v>0.69314718055994529</c:v>
                </c:pt>
                <c:pt idx="4">
                  <c:v>0</c:v>
                </c:pt>
              </c:numCache>
            </c:numRef>
          </c:xVal>
          <c:yVal>
            <c:numRef>
              <c:f>ورقة1!$G$21:$G$25</c:f>
              <c:numCache>
                <c:formatCode>General</c:formatCode>
                <c:ptCount val="5"/>
                <c:pt idx="0">
                  <c:v>0.67200000000000004</c:v>
                </c:pt>
                <c:pt idx="1">
                  <c:v>0.65700000000000003</c:v>
                </c:pt>
                <c:pt idx="2">
                  <c:v>0.64600000000000002</c:v>
                </c:pt>
                <c:pt idx="3">
                  <c:v>0.61599999999999999</c:v>
                </c:pt>
                <c:pt idx="4">
                  <c:v>0.59799999999999998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7-496C-BFB7-041924C1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49888"/>
        <c:axId val="2094749056"/>
      </c:scatterChart>
      <c:valAx>
        <c:axId val="20947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49056"/>
        <c:crosses val="autoZero"/>
        <c:crossBetween val="midCat"/>
      </c:valAx>
      <c:valAx>
        <c:axId val="20947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27005</xdr:colOff>
      <xdr:row>3</xdr:row>
      <xdr:rowOff>76648</xdr:rowOff>
    </xdr:from>
    <xdr:to>
      <xdr:col>27</xdr:col>
      <xdr:colOff>58659</xdr:colOff>
      <xdr:row>24</xdr:row>
      <xdr:rowOff>19128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9AC2FC-6A16-49B4-B99B-FBE63B2273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824"/>
        <a:stretch/>
      </xdr:blipFill>
      <xdr:spPr>
        <a:xfrm>
          <a:off x="9955417" y="614530"/>
          <a:ext cx="7296876" cy="3694322"/>
        </a:xfrm>
        <a:prstGeom prst="rect">
          <a:avLst/>
        </a:prstGeom>
      </xdr:spPr>
    </xdr:pic>
    <xdr:clientData/>
  </xdr:twoCellAnchor>
  <xdr:twoCellAnchor>
    <xdr:from>
      <xdr:col>12</xdr:col>
      <xdr:colOff>465043</xdr:colOff>
      <xdr:row>16</xdr:row>
      <xdr:rowOff>57149</xdr:rowOff>
    </xdr:from>
    <xdr:to>
      <xdr:col>19</xdr:col>
      <xdr:colOff>442632</xdr:colOff>
      <xdr:row>31</xdr:row>
      <xdr:rowOff>110937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4FD7F-6FE8-4AF4-B00D-C01D151B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4:O31"/>
  <sheetViews>
    <sheetView tabSelected="1" topLeftCell="A4" zoomScale="115" zoomScaleNormal="115" workbookViewId="0">
      <selection activeCell="G21" sqref="G21:G25"/>
    </sheetView>
  </sheetViews>
  <sheetFormatPr defaultRowHeight="14.4" x14ac:dyDescent="0.3"/>
  <cols>
    <col min="4" max="4" width="9.33203125" bestFit="1" customWidth="1"/>
    <col min="7" max="7" width="10.21875" bestFit="1" customWidth="1"/>
    <col min="8" max="8" width="14" bestFit="1" customWidth="1"/>
    <col min="14" max="14" width="14" bestFit="1" customWidth="1"/>
  </cols>
  <sheetData>
    <row r="4" spans="7:15" x14ac:dyDescent="0.3">
      <c r="I4" s="1"/>
    </row>
    <row r="7" spans="7:15" x14ac:dyDescent="0.3">
      <c r="I7" s="1"/>
    </row>
    <row r="8" spans="7:15" x14ac:dyDescent="0.3">
      <c r="G8" s="2" t="s">
        <v>0</v>
      </c>
      <c r="H8" s="2" t="s">
        <v>1</v>
      </c>
      <c r="I8" s="2" t="s">
        <v>2</v>
      </c>
      <c r="J8" s="2" t="s">
        <v>4</v>
      </c>
      <c r="K8" s="2" t="s">
        <v>3</v>
      </c>
      <c r="L8" s="3" t="s">
        <v>5</v>
      </c>
      <c r="M8" s="4" t="s">
        <v>7</v>
      </c>
      <c r="N8" s="4" t="s">
        <v>6</v>
      </c>
      <c r="O8" s="5"/>
    </row>
    <row r="9" spans="7:15" x14ac:dyDescent="0.3">
      <c r="G9" s="2"/>
      <c r="H9" s="2"/>
      <c r="I9" s="2"/>
      <c r="J9" s="2"/>
      <c r="K9" s="2"/>
      <c r="L9" s="4" t="str">
        <f>"=Vd2-Vd1"</f>
        <v>=Vd2-Vd1</v>
      </c>
      <c r="M9" s="6" t="str">
        <f>"=-VD2/Rsh"</f>
        <v>=-VD2/Rsh</v>
      </c>
      <c r="N9" s="4" t="str">
        <f>"=ΔVd*1000/ΔId"</f>
        <v>=ΔVd*1000/ΔId</v>
      </c>
      <c r="O9" s="5"/>
    </row>
    <row r="10" spans="7:15" x14ac:dyDescent="0.3">
      <c r="G10" s="7">
        <v>10</v>
      </c>
      <c r="H10" s="8">
        <v>11.28</v>
      </c>
      <c r="I10" s="7">
        <v>0.67200000000000004</v>
      </c>
      <c r="J10" s="9">
        <v>1.5</v>
      </c>
      <c r="K10" s="10">
        <v>0.67</v>
      </c>
      <c r="L10" s="7">
        <f>K10-I10</f>
        <v>-2.0000000000000018E-3</v>
      </c>
      <c r="M10" s="11">
        <f>-K10/J10</f>
        <v>-0.44666666666666671</v>
      </c>
      <c r="N10" s="11">
        <f>L10*1000/M10</f>
        <v>4.4776119402985106</v>
      </c>
      <c r="O10" s="5"/>
    </row>
    <row r="11" spans="7:15" x14ac:dyDescent="0.3">
      <c r="G11" s="7">
        <v>7</v>
      </c>
      <c r="H11" s="8">
        <v>7.92</v>
      </c>
      <c r="I11" s="7">
        <v>0.65700000000000003</v>
      </c>
      <c r="J11" s="9">
        <v>2.2000000000000002</v>
      </c>
      <c r="K11" s="10">
        <v>0.65500000000000003</v>
      </c>
      <c r="L11" s="7">
        <f t="shared" ref="L11:L14" si="0">K11-I11</f>
        <v>-2.0000000000000018E-3</v>
      </c>
      <c r="M11" s="11">
        <f t="shared" ref="M11:M14" si="1">-K11/J11</f>
        <v>-0.29772727272727273</v>
      </c>
      <c r="N11" s="11">
        <f t="shared" ref="N11:N14" si="2">L11*1000/M11</f>
        <v>6.7175572519084028</v>
      </c>
      <c r="O11" s="5"/>
    </row>
    <row r="12" spans="7:15" x14ac:dyDescent="0.3">
      <c r="G12" s="7">
        <v>5</v>
      </c>
      <c r="H12" s="8">
        <v>6</v>
      </c>
      <c r="I12" s="7">
        <v>0.64600000000000002</v>
      </c>
      <c r="J12" s="9">
        <v>2.7</v>
      </c>
      <c r="K12" s="10">
        <v>0.64400000000000002</v>
      </c>
      <c r="L12" s="7">
        <f t="shared" si="0"/>
        <v>-2.0000000000000018E-3</v>
      </c>
      <c r="M12" s="11">
        <f t="shared" si="1"/>
        <v>-0.23851851851851852</v>
      </c>
      <c r="N12" s="11">
        <f t="shared" si="2"/>
        <v>8.3850931677018714</v>
      </c>
      <c r="O12" s="5"/>
    </row>
    <row r="13" spans="7:15" x14ac:dyDescent="0.3">
      <c r="G13" s="7">
        <v>2</v>
      </c>
      <c r="H13" s="8">
        <v>2.64</v>
      </c>
      <c r="I13" s="7">
        <v>0.61599999999999999</v>
      </c>
      <c r="J13" s="9">
        <v>6.8</v>
      </c>
      <c r="K13" s="10">
        <v>0.61399999999999999</v>
      </c>
      <c r="L13" s="7">
        <f t="shared" si="0"/>
        <v>-2.0000000000000018E-3</v>
      </c>
      <c r="M13" s="11">
        <f t="shared" si="1"/>
        <v>-9.029411764705883E-2</v>
      </c>
      <c r="N13" s="11">
        <f t="shared" si="2"/>
        <v>22.149837133550506</v>
      </c>
      <c r="O13" s="5"/>
    </row>
    <row r="14" spans="7:15" x14ac:dyDescent="0.3">
      <c r="G14" s="7">
        <v>1</v>
      </c>
      <c r="H14" s="8">
        <v>1.68</v>
      </c>
      <c r="I14" s="7">
        <v>0.59799999999999998</v>
      </c>
      <c r="J14" s="9">
        <v>12</v>
      </c>
      <c r="K14" s="10">
        <v>0.59699999999999998</v>
      </c>
      <c r="L14" s="7">
        <f t="shared" si="0"/>
        <v>-1.0000000000000009E-3</v>
      </c>
      <c r="M14" s="11">
        <f t="shared" si="1"/>
        <v>-4.9749999999999996E-2</v>
      </c>
      <c r="N14" s="11">
        <f t="shared" si="2"/>
        <v>20.100502512562834</v>
      </c>
      <c r="O14" s="5"/>
    </row>
    <row r="16" spans="7:15" x14ac:dyDescent="0.3">
      <c r="H16" t="s">
        <v>8</v>
      </c>
    </row>
    <row r="20" spans="7:9" x14ac:dyDescent="0.3">
      <c r="G20" s="7" t="s">
        <v>10</v>
      </c>
      <c r="H20" s="7" t="s">
        <v>9</v>
      </c>
    </row>
    <row r="21" spans="7:9" x14ac:dyDescent="0.3">
      <c r="G21" s="7">
        <v>0.67200000000000004</v>
      </c>
      <c r="H21" s="7">
        <f>LN(G10)</f>
        <v>2.3025850929940459</v>
      </c>
    </row>
    <row r="22" spans="7:9" x14ac:dyDescent="0.3">
      <c r="G22" s="7">
        <v>0.65700000000000003</v>
      </c>
      <c r="H22" s="7">
        <f t="shared" ref="H22:H25" si="3">LN(G11)</f>
        <v>1.9459101490553132</v>
      </c>
    </row>
    <row r="23" spans="7:9" x14ac:dyDescent="0.3">
      <c r="G23" s="7">
        <v>0.64600000000000002</v>
      </c>
      <c r="H23" s="7">
        <f t="shared" si="3"/>
        <v>1.6094379124341003</v>
      </c>
    </row>
    <row r="24" spans="7:9" x14ac:dyDescent="0.3">
      <c r="G24" s="7">
        <v>0.61599999999999999</v>
      </c>
      <c r="H24" s="7">
        <f t="shared" si="3"/>
        <v>0.69314718055994529</v>
      </c>
    </row>
    <row r="25" spans="7:9" x14ac:dyDescent="0.3">
      <c r="G25" s="7">
        <v>0.59799999999999998</v>
      </c>
      <c r="H25" s="7">
        <f t="shared" si="3"/>
        <v>0</v>
      </c>
    </row>
    <row r="28" spans="7:9" x14ac:dyDescent="0.3">
      <c r="G28" s="5" t="s">
        <v>11</v>
      </c>
      <c r="H28" t="s">
        <v>13</v>
      </c>
    </row>
    <row r="29" spans="7:9" x14ac:dyDescent="0.3">
      <c r="G29" s="5" t="s">
        <v>12</v>
      </c>
      <c r="H29" t="s">
        <v>14</v>
      </c>
    </row>
    <row r="30" spans="7:9" x14ac:dyDescent="0.3">
      <c r="G30" t="s">
        <v>15</v>
      </c>
      <c r="H30" t="s">
        <v>16</v>
      </c>
    </row>
    <row r="31" spans="7:9" x14ac:dyDescent="0.3">
      <c r="G31" s="5">
        <f>40*0.0319</f>
        <v>1.2759999999999998</v>
      </c>
      <c r="H31">
        <f>EXP(-0.596)</f>
        <v>0.55101127899134072</v>
      </c>
      <c r="I31" t="s">
        <v>17</v>
      </c>
    </row>
  </sheetData>
  <mergeCells count="5">
    <mergeCell ref="G8:G9"/>
    <mergeCell ref="H8:H9"/>
    <mergeCell ref="I8:I9"/>
    <mergeCell ref="J8:J9"/>
    <mergeCell ref="K8:K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Moustafa El-Gohary</dc:creator>
  <cp:lastModifiedBy>Ahmad El-Gohary</cp:lastModifiedBy>
  <dcterms:created xsi:type="dcterms:W3CDTF">2015-06-05T18:17:20Z</dcterms:created>
  <dcterms:modified xsi:type="dcterms:W3CDTF">2022-02-07T04:58:11Z</dcterms:modified>
</cp:coreProperties>
</file>