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<sst xmlns="http://schemas.openxmlformats.org/spreadsheetml/2006/main" count="785" uniqueCount="16">
  <si>
    <t xml:space="preserve">عنوان</t>
  </si>
  <si>
    <t xml:space="preserve">دسته یک</t>
  </si>
  <si>
    <t xml:space="preserve">دسته دو</t>
  </si>
  <si>
    <t xml:space="preserve">دسته سه</t>
  </si>
  <si>
    <t xml:space="preserve">طراحی سایت</t>
  </si>
  <si>
    <t xml:space="preserve">برنامه نویسی موبایل</t>
  </si>
  <si>
    <t xml:space="preserve">دروس دانشگاهی</t>
  </si>
  <si>
    <t xml:space="preserve">هوش مصنوعی</t>
  </si>
  <si>
    <t xml:space="preserve">برنامه نویسی ویندوز</t>
  </si>
  <si>
    <t xml:space="preserve">پایگاه داده</t>
  </si>
  <si>
    <t xml:space="preserve">شبکه</t>
  </si>
  <si>
    <t xml:space="preserve">بازی سازی</t>
  </si>
  <si>
    <t xml:space="preserve">طراحی و گرافیک</t>
  </si>
  <si>
    <t xml:space="preserve">آموزش الکترونیک</t>
  </si>
  <si>
    <t xml:space="preserve">کسب و کار</t>
  </si>
  <si>
    <t xml:space="preserve">نرم افزارهای کاربردی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</si>
</sst>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2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9.4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2" width="67.14"/>
    <col collapsed="false" customWidth="true" hidden="false" outlineLevel="0" max="3" min="3" style="1" width="15.43"/>
    <col collapsed="false" customWidth="true" hidden="false" outlineLevel="0" max="4" min="4" style="1" width="13.56"/>
    <col collapsed="false" customWidth="true" hidden="false" outlineLevel="0" max="5" min="5" style="1" width="13.78"/>
    <col collapsed="false" customWidth="false" hidden="false" outlineLevel="0" max="1024" min="6" style="1" width="8.53"/>
  </cols>
  <sheetData>
    <row r="1" customFormat="false" ht="19.45" hidden="false" customHeight="true" outlineLevel="0" collapsed="false">
      <c r="B1" s="3" t="s">
        <v>0</v>
      </c>
      <c r="C1" s="4" t="s">
        <v>1</v>
      </c>
      <c r="D1" s="4" t="s">
        <v>2</v>
      </c>
      <c r="E1" s="4" t="s">
        <v>3</v>
      </c>
    </row>
    <row r="2" customFormat="false" ht="20.55" hidden="false" customHeight="true" outlineLevel="0" collapsed="false">
      <c r="A2" s="4" t="n">
        <v>1</v>
      </c>
      <c r="B2" s="2" t="str">
        <f aca="false">HYPERLINK("https://www.daneshjooyar.com/csharp-pishrafte/","آموزش پیشرفته سی شارپ برای توسعه وب و اپلیکیشن | آموزش SQL Server")</f>
        <v>آموزش پیشرفته سی شارپ برای توسعه وب و اپلیکیشن | آموزش SQL Server</v>
      </c>
      <c r="C2" s="1" t="s">
        <v>4</v>
      </c>
    </row>
    <row r="3" customFormat="false" ht="20.55" hidden="false" customHeight="true" outlineLevel="0" collapsed="false">
      <c r="A3" s="4" t="n">
        <v>2</v>
      </c>
      <c r="B3" s="2" t="str">
        <f aca="false">HYPERLINK("https://www.daneshjooyar.com/seo3/","آموزش پیشرفته سئو  – قسمت 3 از آموزش جامع سئو")</f>
        <v>آموزش پیشرفته سئو  – قسمت 3 از آموزش جامع سئو</v>
      </c>
      <c r="C3" s="1" t="s">
        <v>4</v>
      </c>
    </row>
    <row r="4" customFormat="false" ht="20.55" hidden="false" customHeight="true" outlineLevel="0" collapsed="false">
      <c r="A4" s="4" t="n">
        <v>3</v>
      </c>
      <c r="B4" s="2" t="str">
        <f aca="false">HYPERLINK("https://www.daneshjooyar.com/mvc-core/","مهاجرت از Asp.net MVC به Asp.net Core")</f>
        <v>مهاجرت از Asp.net MVC به Asp.net Core</v>
      </c>
      <c r="C4" s="1" t="s">
        <v>4</v>
      </c>
    </row>
    <row r="5" customFormat="false" ht="20.55" hidden="false" customHeight="true" outlineLevel="0" collapsed="false">
      <c r="A5" s="4" t="n">
        <v>4</v>
      </c>
      <c r="B5" s="2" t="str">
        <f aca="false">HYPERLINK("https://www.daneshjooyar.com/seo2/","آموزش سئو و تولیدمحتوا – قسمت 2 از آموزش جامع سئو")</f>
        <v>آموزش سئو و تولیدمحتوا – قسمت 2 از آموزش جامع سئو</v>
      </c>
      <c r="C5" s="1" t="s">
        <v>4</v>
      </c>
    </row>
    <row r="6" customFormat="false" ht="20.55" hidden="false" customHeight="true" outlineLevel="0" collapsed="false">
      <c r="A6" s="4" t="n">
        <v>5</v>
      </c>
      <c r="B6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6" s="1" t="s">
        <v>4</v>
      </c>
    </row>
    <row r="7" customFormat="false" ht="20.55" hidden="false" customHeight="true" outlineLevel="0" collapsed="false">
      <c r="A7" s="4" t="n">
        <v>6</v>
      </c>
      <c r="B7" s="2" t="str">
        <f aca="false">HYPERLINK("https://www.daneshjooyar.com/bootstrap-studio/","آموزش Bootstrap Studio")</f>
        <v>آموزش Bootstrap Studio</v>
      </c>
      <c r="C7" s="1" t="s">
        <v>4</v>
      </c>
    </row>
    <row r="8" customFormat="false" ht="20.55" hidden="false" customHeight="true" outlineLevel="0" collapsed="false">
      <c r="A8" s="4" t="n">
        <v>7</v>
      </c>
      <c r="B8" s="2" t="str">
        <f aca="false">HYPERLINK("https://www.daneshjooyar.com/jquery/","دوره ی جامع طراحی سایت با JQuery")</f>
        <v>دوره ی جامع طراحی سایت با JQuery</v>
      </c>
      <c r="C8" s="1" t="s">
        <v>4</v>
      </c>
    </row>
    <row r="9" customFormat="false" ht="20.55" hidden="false" customHeight="true" outlineLevel="0" collapsed="false">
      <c r="A9" s="4" t="n">
        <v>8</v>
      </c>
      <c r="B9" s="2" t="str">
        <f aca="false">HYPERLINK("https://www.daneshjooyar.com/blazor/","آموزش Blazor در Asp.Net Core 6 به صورت پروژه محور")</f>
        <v>آموزش Blazor در Asp.Net Core 6 به صورت پروژه محور</v>
      </c>
      <c r="C9" s="1" t="s">
        <v>4</v>
      </c>
    </row>
    <row r="10" customFormat="false" ht="20.55" hidden="false" customHeight="true" outlineLevel="0" collapsed="false">
      <c r="A10" s="4" t="n">
        <v>9</v>
      </c>
      <c r="B10" s="2" t="str">
        <f aca="false">HYPERLINK("https://www.daneshjooyar.com/typescript/","آموزش تایپ اسکریپت | صفر تا صد TypeScript")</f>
        <v>آموزش تایپ اسکریپت | صفر تا صد TypeScript</v>
      </c>
      <c r="C10" s="1" t="s">
        <v>4</v>
      </c>
    </row>
    <row r="11" customFormat="false" ht="20.55" hidden="false" customHeight="true" outlineLevel="0" collapsed="false">
      <c r="A11" s="4" t="n">
        <v>10</v>
      </c>
      <c r="B11" s="2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11" s="1" t="s">
        <v>4</v>
      </c>
    </row>
    <row r="12" customFormat="false" ht="20.55" hidden="false" customHeight="true" outlineLevel="0" collapsed="false">
      <c r="A12" s="4" t="n">
        <v>11</v>
      </c>
      <c r="B12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2" s="1" t="s">
        <v>4</v>
      </c>
    </row>
    <row r="13" customFormat="false" ht="20.55" hidden="false" customHeight="true" outlineLevel="0" collapsed="false">
      <c r="A13" s="4" t="n">
        <v>12</v>
      </c>
      <c r="B13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3" s="1" t="s">
        <v>4</v>
      </c>
    </row>
    <row r="14" customFormat="false" ht="19.45" hidden="false" customHeight="true" outlineLevel="0" collapsed="false">
      <c r="A14" s="4" t="n">
        <v>13</v>
      </c>
      <c r="B14" s="2" t="str">
        <f aca="false">HYPERLINK("https://www.daneshjooyar.com/web-concepts/","دوره آموزش آشنایی با مفاهیم وب")</f>
        <v>دوره آموزش آشنایی با مفاهیم وب</v>
      </c>
      <c r="C14" s="1" t="s">
        <v>4</v>
      </c>
    </row>
    <row r="15" customFormat="false" ht="20.55" hidden="false" customHeight="true" outlineLevel="0" collapsed="false">
      <c r="A15" s="4" t="n">
        <v>14</v>
      </c>
      <c r="B15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15" s="1" t="s">
        <v>4</v>
      </c>
    </row>
    <row r="16" customFormat="false" ht="20.55" hidden="false" customHeight="true" outlineLevel="0" collapsed="false">
      <c r="A16" s="4" t="n">
        <v>15</v>
      </c>
      <c r="B16" s="2" t="str">
        <f aca="false">HYPERLINK("https://www.daneshjooyar.com/seo/","آموزش مقدماتی سئو – قسمت 1 از آموزش جامع سئو")</f>
        <v>آموزش مقدماتی سئو – قسمت 1 از آموزش جامع سئو</v>
      </c>
      <c r="C16" s="1" t="s">
        <v>4</v>
      </c>
    </row>
    <row r="17" customFormat="false" ht="20.55" hidden="false" customHeight="true" outlineLevel="0" collapsed="false">
      <c r="A17" s="4" t="n">
        <v>16</v>
      </c>
      <c r="B17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7" s="1" t="s">
        <v>4</v>
      </c>
    </row>
    <row r="18" customFormat="false" ht="20.55" hidden="false" customHeight="true" outlineLevel="0" collapsed="false">
      <c r="A18" s="4" t="n">
        <v>17</v>
      </c>
      <c r="B18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18" s="1" t="s">
        <v>4</v>
      </c>
    </row>
    <row r="19" customFormat="false" ht="20.55" hidden="false" customHeight="true" outlineLevel="0" collapsed="false">
      <c r="A19" s="4" t="n">
        <v>18</v>
      </c>
      <c r="B19" s="2" t="str">
        <f aca="false">HYPERLINK("https://www.daneshjooyar.com/html/","آموزش HTML رایگان")</f>
        <v>آموزش HTML رایگان</v>
      </c>
      <c r="C19" s="1" t="s">
        <v>4</v>
      </c>
    </row>
    <row r="20" customFormat="false" ht="20.55" hidden="false" customHeight="true" outlineLevel="0" collapsed="false">
      <c r="A20" s="4" t="n">
        <v>19</v>
      </c>
      <c r="B20" s="2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20" s="1" t="s">
        <v>4</v>
      </c>
    </row>
    <row r="21" customFormat="false" ht="20.55" hidden="false" customHeight="true" outlineLevel="0" collapsed="false">
      <c r="A21" s="4" t="n">
        <v>20</v>
      </c>
      <c r="B21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1" s="1" t="s">
        <v>4</v>
      </c>
    </row>
    <row r="22" customFormat="false" ht="20.55" hidden="false" customHeight="true" outlineLevel="0" collapsed="false">
      <c r="A22" s="4" t="n">
        <v>21</v>
      </c>
      <c r="B22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22" s="1" t="s">
        <v>4</v>
      </c>
    </row>
    <row r="23" customFormat="false" ht="20.55" hidden="false" customHeight="true" outlineLevel="0" collapsed="false">
      <c r="A23" s="4" t="n">
        <v>22</v>
      </c>
      <c r="B23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3" s="1" t="s">
        <v>4</v>
      </c>
    </row>
    <row r="24" customFormat="false" ht="20.55" hidden="false" customHeight="true" outlineLevel="0" collapsed="false">
      <c r="A24" s="4" t="n">
        <v>23</v>
      </c>
      <c r="B24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24" s="1" t="s">
        <v>4</v>
      </c>
    </row>
    <row r="25" customFormat="false" ht="20.55" hidden="false" customHeight="true" outlineLevel="0" collapsed="false">
      <c r="A25" s="4" t="n">
        <v>24</v>
      </c>
      <c r="B25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5" s="1" t="s">
        <v>4</v>
      </c>
    </row>
    <row r="26" customFormat="false" ht="20.55" hidden="false" customHeight="true" outlineLevel="0" collapsed="false">
      <c r="A26" s="4" t="n">
        <v>25</v>
      </c>
      <c r="B26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26" s="1" t="s">
        <v>4</v>
      </c>
    </row>
    <row r="27" customFormat="false" ht="20.55" hidden="false" customHeight="true" outlineLevel="0" collapsed="false">
      <c r="A27" s="4" t="n">
        <v>26</v>
      </c>
      <c r="B27" s="2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27" s="1" t="s">
        <v>4</v>
      </c>
    </row>
    <row r="28" customFormat="false" ht="20.55" hidden="false" customHeight="true" outlineLevel="0" collapsed="false">
      <c r="A28" s="4" t="n">
        <v>27</v>
      </c>
      <c r="B28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8" s="1" t="s">
        <v>4</v>
      </c>
    </row>
    <row r="29" customFormat="false" ht="20.55" hidden="false" customHeight="true" outlineLevel="0" collapsed="false">
      <c r="A29" s="4" t="n">
        <v>28</v>
      </c>
      <c r="B29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29" s="1" t="s">
        <v>4</v>
      </c>
    </row>
    <row r="30" customFormat="false" ht="20.55" hidden="false" customHeight="true" outlineLevel="0" collapsed="false">
      <c r="A30" s="4" t="n">
        <v>29</v>
      </c>
      <c r="B30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0" s="1" t="s">
        <v>4</v>
      </c>
    </row>
    <row r="31" customFormat="false" ht="20.55" hidden="false" customHeight="true" outlineLevel="0" collapsed="false">
      <c r="A31" s="4" t="n">
        <v>30</v>
      </c>
      <c r="B31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31" s="1" t="s">
        <v>4</v>
      </c>
    </row>
    <row r="32" customFormat="false" ht="20.55" hidden="false" customHeight="true" outlineLevel="0" collapsed="false">
      <c r="A32" s="4" t="n">
        <v>31</v>
      </c>
      <c r="B32" s="2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32" s="1" t="s">
        <v>4</v>
      </c>
    </row>
    <row r="33" customFormat="false" ht="20.55" hidden="false" customHeight="true" outlineLevel="0" collapsed="false">
      <c r="A33" s="4" t="n">
        <v>32</v>
      </c>
      <c r="B33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33" s="1" t="s">
        <v>4</v>
      </c>
    </row>
    <row r="34" customFormat="false" ht="20.55" hidden="false" customHeight="true" outlineLevel="0" collapsed="false">
      <c r="A34" s="4" t="n">
        <v>33</v>
      </c>
      <c r="B34" s="2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34" s="1" t="s">
        <v>4</v>
      </c>
    </row>
    <row r="35" customFormat="false" ht="19.45" hidden="false" customHeight="true" outlineLevel="0" collapsed="false">
      <c r="A35" s="4" t="n">
        <v>34</v>
      </c>
      <c r="B35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35" s="1" t="s">
        <v>4</v>
      </c>
    </row>
    <row r="36" customFormat="false" ht="20.55" hidden="false" customHeight="true" outlineLevel="0" collapsed="false">
      <c r="A36" s="4" t="n">
        <v>35</v>
      </c>
      <c r="B36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6" s="1" t="s">
        <v>4</v>
      </c>
    </row>
    <row r="37" customFormat="false" ht="20.55" hidden="false" customHeight="true" outlineLevel="0" collapsed="false">
      <c r="A37" s="4" t="n">
        <v>36</v>
      </c>
      <c r="B37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37" s="1" t="s">
        <v>4</v>
      </c>
    </row>
    <row r="38" customFormat="false" ht="20.55" hidden="false" customHeight="true" outlineLevel="0" collapsed="false">
      <c r="A38" s="4" t="n">
        <v>37</v>
      </c>
      <c r="B38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38" s="1" t="s">
        <v>4</v>
      </c>
    </row>
    <row r="39" customFormat="false" ht="20.55" hidden="false" customHeight="true" outlineLevel="0" collapsed="false">
      <c r="A39" s="4" t="n">
        <v>38</v>
      </c>
      <c r="B39" s="2" t="str">
        <f aca="false">HYPERLINK("https://www.daneshjooyar.com/lua/","دوره آموزش مقدماتی زبان برنامه نویسی lua")</f>
        <v>دوره آموزش مقدماتی زبان برنامه نویسی lua</v>
      </c>
      <c r="C39" s="1" t="s">
        <v>4</v>
      </c>
    </row>
    <row r="40" customFormat="false" ht="20.55" hidden="false" customHeight="true" outlineLevel="0" collapsed="false">
      <c r="A40" s="4" t="n">
        <v>39</v>
      </c>
      <c r="B40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40" s="1" t="s">
        <v>4</v>
      </c>
    </row>
    <row r="41" customFormat="false" ht="19.45" hidden="false" customHeight="true" outlineLevel="0" collapsed="false">
      <c r="A41" s="4" t="n">
        <v>40</v>
      </c>
      <c r="B41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" s="1" t="s">
        <v>4</v>
      </c>
    </row>
    <row r="42" customFormat="false" ht="20.55" hidden="false" customHeight="true" outlineLevel="0" collapsed="false">
      <c r="A42" s="4" t="n">
        <v>41</v>
      </c>
      <c r="B42" s="2" t="str">
        <f aca="false">HYPERLINK("https://www.daneshjooyar.com/%d8%a2%d9%85%d9%88%d8%b2%d8%b4-%d8%ac%d8%a7%d9%85%d8%b9-ui-ux/","آموزش جامع UI و UX")</f>
        <v>آموزش جامع UI و UX</v>
      </c>
      <c r="C42" s="1" t="s">
        <v>4</v>
      </c>
    </row>
    <row r="43" customFormat="false" ht="20.55" hidden="false" customHeight="true" outlineLevel="0" collapsed="false">
      <c r="A43" s="4" t="n">
        <v>42</v>
      </c>
      <c r="B43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43" s="1" t="s">
        <v>4</v>
      </c>
    </row>
    <row r="44" customFormat="false" ht="20.55" hidden="false" customHeight="true" outlineLevel="0" collapsed="false">
      <c r="A44" s="4" t="n">
        <v>43</v>
      </c>
      <c r="B44" s="2" t="str">
        <f aca="false">HYPERLINK("https://www.daneshjooyar.com/online-store-with-php-mvc/","دوره جامع آموزش PHP MVC")</f>
        <v>دوره جامع آموزش PHP MVC</v>
      </c>
      <c r="C44" s="1" t="s">
        <v>4</v>
      </c>
    </row>
    <row r="45" customFormat="false" ht="20.55" hidden="false" customHeight="true" outlineLevel="0" collapsed="false">
      <c r="A45" s="4" t="n">
        <v>44</v>
      </c>
      <c r="B45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45" s="1" t="s">
        <v>4</v>
      </c>
    </row>
    <row r="46" customFormat="false" ht="20.55" hidden="false" customHeight="true" outlineLevel="0" collapsed="false">
      <c r="A46" s="4" t="n">
        <v>45</v>
      </c>
      <c r="B46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46" s="1" t="s">
        <v>4</v>
      </c>
    </row>
    <row r="47" customFormat="false" ht="20.55" hidden="false" customHeight="true" outlineLevel="0" collapsed="false">
      <c r="A47" s="4" t="n">
        <v>46</v>
      </c>
      <c r="B47" s="2" t="str">
        <f aca="false">HYPERLINK("https://www.daneshjooyar.com/phpunit-in-laravel/","آموزش phpunit در لاراول")</f>
        <v>آموزش phpunit در لاراول</v>
      </c>
      <c r="C47" s="1" t="s">
        <v>4</v>
      </c>
    </row>
    <row r="48" customFormat="false" ht="19.45" hidden="false" customHeight="true" outlineLevel="0" collapsed="false">
      <c r="A48" s="4" t="n">
        <v>47</v>
      </c>
      <c r="B48" s="2" t="str">
        <f aca="false">HYPERLINK("https://www.daneshjooyar.com/wordpress-total-security/","دوره جامع آموزش امنیت وردپرس")</f>
        <v>دوره جامع آموزش امنیت وردپرس</v>
      </c>
      <c r="C48" s="1" t="s">
        <v>4</v>
      </c>
    </row>
    <row r="49" customFormat="false" ht="20.55" hidden="false" customHeight="true" outlineLevel="0" collapsed="false">
      <c r="A49" s="4" t="n">
        <v>48</v>
      </c>
      <c r="B49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9" s="1" t="s">
        <v>4</v>
      </c>
    </row>
    <row r="50" customFormat="false" ht="20.55" hidden="false" customHeight="true" outlineLevel="0" collapsed="false">
      <c r="A50" s="4" t="n">
        <v>49</v>
      </c>
      <c r="B50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50" s="1" t="s">
        <v>4</v>
      </c>
    </row>
    <row r="51" customFormat="false" ht="20.55" hidden="false" customHeight="true" outlineLevel="0" collapsed="false">
      <c r="A51" s="4" t="n">
        <v>50</v>
      </c>
      <c r="B51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51" s="1" t="s">
        <v>4</v>
      </c>
    </row>
    <row r="52" customFormat="false" ht="20.55" hidden="false" customHeight="true" outlineLevel="0" collapsed="false">
      <c r="A52" s="4" t="n">
        <v>51</v>
      </c>
      <c r="B52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52" s="1" t="s">
        <v>4</v>
      </c>
    </row>
    <row r="53" customFormat="false" ht="19.45" hidden="false" customHeight="true" outlineLevel="0" collapsed="false">
      <c r="A53" s="4" t="n">
        <v>52</v>
      </c>
      <c r="B53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53" s="1" t="s">
        <v>4</v>
      </c>
    </row>
    <row r="54" customFormat="false" ht="20.55" hidden="false" customHeight="true" outlineLevel="0" collapsed="false">
      <c r="A54" s="4" t="n">
        <v>53</v>
      </c>
      <c r="B54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54" s="1" t="s">
        <v>4</v>
      </c>
    </row>
    <row r="55" customFormat="false" ht="20.55" hidden="false" customHeight="true" outlineLevel="0" collapsed="false">
      <c r="A55" s="4" t="n">
        <v>54</v>
      </c>
      <c r="B55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55" s="1" t="s">
        <v>4</v>
      </c>
    </row>
    <row r="56" customFormat="false" ht="19.45" hidden="false" customHeight="true" outlineLevel="0" collapsed="false">
      <c r="A56" s="4" t="n">
        <v>55</v>
      </c>
      <c r="B56" s="2" t="str">
        <f aca="false">HYPERLINK("https://www.daneshjooyar.com/learning-seo-website-5/","دوره آموزش صفر تا صد سئو وبسایت")</f>
        <v>دوره آموزش صفر تا صد سئو وبسایت</v>
      </c>
      <c r="C56" s="1" t="s">
        <v>4</v>
      </c>
    </row>
    <row r="57" customFormat="false" ht="20.55" hidden="false" customHeight="true" outlineLevel="0" collapsed="false">
      <c r="A57" s="4" t="n">
        <v>56</v>
      </c>
      <c r="B57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57" s="1" t="s">
        <v>4</v>
      </c>
    </row>
    <row r="58" customFormat="false" ht="20.55" hidden="false" customHeight="true" outlineLevel="0" collapsed="false">
      <c r="A58" s="4" t="n">
        <v>57</v>
      </c>
      <c r="B58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58" s="1" t="s">
        <v>4</v>
      </c>
    </row>
    <row r="59" customFormat="false" ht="20.55" hidden="false" customHeight="true" outlineLevel="0" collapsed="false">
      <c r="A59" s="4" t="n">
        <v>58</v>
      </c>
      <c r="B59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59" s="1" t="s">
        <v>4</v>
      </c>
    </row>
    <row r="60" customFormat="false" ht="20.55" hidden="false" customHeight="true" outlineLevel="0" collapsed="false">
      <c r="A60" s="4" t="n">
        <v>59</v>
      </c>
      <c r="B60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60" s="1" t="s">
        <v>4</v>
      </c>
    </row>
    <row r="61" customFormat="false" ht="20.55" hidden="false" customHeight="true" outlineLevel="0" collapsed="false">
      <c r="A61" s="4" t="n">
        <v>60</v>
      </c>
      <c r="B61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61" s="1" t="s">
        <v>4</v>
      </c>
    </row>
    <row r="62" customFormat="false" ht="20.55" hidden="false" customHeight="true" outlineLevel="0" collapsed="false">
      <c r="A62" s="4" t="n">
        <v>61</v>
      </c>
      <c r="B62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62" s="1" t="s">
        <v>4</v>
      </c>
    </row>
    <row r="63" customFormat="false" ht="19.45" hidden="false" customHeight="true" outlineLevel="0" collapsed="false">
      <c r="A63" s="4" t="n">
        <v>62</v>
      </c>
      <c r="B63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63" s="1" t="s">
        <v>4</v>
      </c>
    </row>
    <row r="64" customFormat="false" ht="20.55" hidden="false" customHeight="true" outlineLevel="0" collapsed="false">
      <c r="A64" s="4" t="n">
        <v>63</v>
      </c>
      <c r="B64" s="2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64" s="1" t="s">
        <v>4</v>
      </c>
    </row>
    <row r="65" customFormat="false" ht="20.55" hidden="false" customHeight="true" outlineLevel="0" collapsed="false">
      <c r="A65" s="4" t="n">
        <v>64</v>
      </c>
      <c r="B65" s="2" t="str">
        <f aca="false">HYPERLINK("https://www.daneshjooyar.com/tutorial-jquery-for-be-a-developer/","آموزش Jquery")</f>
        <v>آموزش Jquery</v>
      </c>
      <c r="C65" s="1" t="s">
        <v>4</v>
      </c>
    </row>
    <row r="66" customFormat="false" ht="20.55" hidden="false" customHeight="true" outlineLevel="0" collapsed="false">
      <c r="A66" s="4" t="n">
        <v>65</v>
      </c>
      <c r="B6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66" s="1" t="s">
        <v>4</v>
      </c>
    </row>
    <row r="67" customFormat="false" ht="20.55" hidden="false" customHeight="true" outlineLevel="0" collapsed="false">
      <c r="A67" s="4" t="n">
        <v>66</v>
      </c>
      <c r="B67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67" s="1" t="s">
        <v>4</v>
      </c>
    </row>
    <row r="68" customFormat="false" ht="20.55" hidden="false" customHeight="true" outlineLevel="0" collapsed="false">
      <c r="A68" s="4" t="n">
        <v>67</v>
      </c>
      <c r="B68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68" s="1" t="s">
        <v>4</v>
      </c>
    </row>
    <row r="69" customFormat="false" ht="20.55" hidden="false" customHeight="true" outlineLevel="0" collapsed="false">
      <c r="A69" s="4" t="n">
        <v>68</v>
      </c>
      <c r="B69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69" s="1" t="s">
        <v>4</v>
      </c>
    </row>
    <row r="70" customFormat="false" ht="20.55" hidden="false" customHeight="true" outlineLevel="0" collapsed="false">
      <c r="A70" s="4" t="n">
        <v>69</v>
      </c>
      <c r="B70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70" s="1" t="s">
        <v>4</v>
      </c>
    </row>
    <row r="71" customFormat="false" ht="20.55" hidden="false" customHeight="true" outlineLevel="0" collapsed="false">
      <c r="A71" s="4" t="n">
        <v>70</v>
      </c>
      <c r="B71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71" s="1" t="s">
        <v>4</v>
      </c>
    </row>
    <row r="72" customFormat="false" ht="20.55" hidden="false" customHeight="true" outlineLevel="0" collapsed="false">
      <c r="A72" s="4" t="n">
        <v>71</v>
      </c>
      <c r="B72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72" s="1" t="s">
        <v>4</v>
      </c>
    </row>
    <row r="73" customFormat="false" ht="20.55" hidden="false" customHeight="true" outlineLevel="0" collapsed="false">
      <c r="A73" s="4" t="n">
        <v>72</v>
      </c>
      <c r="B73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73" s="1" t="s">
        <v>4</v>
      </c>
    </row>
    <row r="74" customFormat="false" ht="20.55" hidden="false" customHeight="true" outlineLevel="0" collapsed="false">
      <c r="A74" s="4" t="n">
        <v>73</v>
      </c>
      <c r="B74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74" s="1" t="s">
        <v>4</v>
      </c>
    </row>
    <row r="75" customFormat="false" ht="20.55" hidden="false" customHeight="true" outlineLevel="0" collapsed="false">
      <c r="A75" s="4" t="n">
        <v>74</v>
      </c>
      <c r="B75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75" s="1" t="s">
        <v>4</v>
      </c>
    </row>
    <row r="76" customFormat="false" ht="20.55" hidden="false" customHeight="true" outlineLevel="0" collapsed="false">
      <c r="A76" s="4" t="n">
        <v>75</v>
      </c>
      <c r="B76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76" s="1" t="s">
        <v>4</v>
      </c>
    </row>
    <row r="77" customFormat="false" ht="20.55" hidden="false" customHeight="true" outlineLevel="0" collapsed="false">
      <c r="A77" s="4" t="n">
        <v>76</v>
      </c>
      <c r="B77" s="2" t="str">
        <f aca="false">HYPERLINK("https://www.daneshjooyar.com/trainig-cron-job/","آموزش Cron Job _ پروژه محور")</f>
        <v>آموزش Cron Job _ پروژه محور</v>
      </c>
      <c r="C77" s="1" t="s">
        <v>4</v>
      </c>
    </row>
    <row r="78" customFormat="false" ht="20.55" hidden="false" customHeight="true" outlineLevel="0" collapsed="false">
      <c r="A78" s="4" t="n">
        <v>77</v>
      </c>
      <c r="B78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78" s="1" t="s">
        <v>4</v>
      </c>
    </row>
    <row r="79" customFormat="false" ht="20.55" hidden="false" customHeight="true" outlineLevel="0" collapsed="false">
      <c r="A79" s="4" t="n">
        <v>78</v>
      </c>
      <c r="B79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79" s="1" t="s">
        <v>4</v>
      </c>
    </row>
    <row r="80" customFormat="false" ht="20.55" hidden="false" customHeight="true" outlineLevel="0" collapsed="false">
      <c r="A80" s="4" t="n">
        <v>79</v>
      </c>
      <c r="B80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80" s="1" t="s">
        <v>4</v>
      </c>
    </row>
    <row r="81" customFormat="false" ht="20.55" hidden="false" customHeight="true" outlineLevel="0" collapsed="false">
      <c r="A81" s="4" t="n">
        <v>80</v>
      </c>
      <c r="B81" s="2" t="str">
        <f aca="false">HYPERLINK("https://www.daneshjooyar.com/security-on-php-websites/","آموزش امنیت در وبسایت های PHP")</f>
        <v>آموزش امنیت در وبسایت های PHP</v>
      </c>
      <c r="C81" s="1" t="s">
        <v>4</v>
      </c>
    </row>
    <row r="82" customFormat="false" ht="20.55" hidden="false" customHeight="true" outlineLevel="0" collapsed="false">
      <c r="A82" s="4" t="n">
        <v>81</v>
      </c>
      <c r="B8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82" s="1" t="s">
        <v>4</v>
      </c>
    </row>
    <row r="83" customFormat="false" ht="19.45" hidden="false" customHeight="true" outlineLevel="0" collapsed="false">
      <c r="A83" s="4" t="n">
        <v>82</v>
      </c>
      <c r="B83" s="2" t="str">
        <f aca="false">HYPERLINK("https://www.daneshjooyar.com/learning-javascript/","آموزش جاوا اسکریپت")</f>
        <v>آموزش جاوا اسکریپت</v>
      </c>
      <c r="C83" s="1" t="s">
        <v>4</v>
      </c>
    </row>
    <row r="84" customFormat="false" ht="20.55" hidden="false" customHeight="true" outlineLevel="0" collapsed="false">
      <c r="A84" s="4" t="n">
        <v>83</v>
      </c>
      <c r="B84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84" s="1" t="s">
        <v>4</v>
      </c>
    </row>
    <row r="85" customFormat="false" ht="20.55" hidden="false" customHeight="true" outlineLevel="0" collapsed="false">
      <c r="A85" s="4" t="n">
        <v>84</v>
      </c>
      <c r="B85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85" s="1" t="s">
        <v>4</v>
      </c>
    </row>
    <row r="86" customFormat="false" ht="20.55" hidden="false" customHeight="true" outlineLevel="0" collapsed="false">
      <c r="A86" s="4" t="n">
        <v>85</v>
      </c>
      <c r="B86" s="2" t="str">
        <f aca="false">HYPERLINK("https://www.daneshjooyar.com/learning-implement-web-api-with-laravel/","آموزش پیاده سازی Web API با Laravel")</f>
        <v>آموزش پیاده سازی Web API با Laravel</v>
      </c>
      <c r="C86" s="1" t="s">
        <v>4</v>
      </c>
    </row>
    <row r="87" customFormat="false" ht="20.55" hidden="false" customHeight="true" outlineLevel="0" collapsed="false">
      <c r="A87" s="4" t="n">
        <v>86</v>
      </c>
      <c r="B87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87" s="1" t="s">
        <v>4</v>
      </c>
    </row>
    <row r="88" customFormat="false" ht="20.55" hidden="false" customHeight="true" outlineLevel="0" collapsed="false">
      <c r="A88" s="4" t="n">
        <v>87</v>
      </c>
      <c r="B88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88" s="1" t="s">
        <v>4</v>
      </c>
    </row>
    <row r="89" customFormat="false" ht="20.55" hidden="false" customHeight="true" outlineLevel="0" collapsed="false">
      <c r="A89" s="4" t="n">
        <v>88</v>
      </c>
      <c r="B89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89" s="1" t="s">
        <v>4</v>
      </c>
    </row>
    <row r="90" customFormat="false" ht="20.55" hidden="false" customHeight="true" outlineLevel="0" collapsed="false">
      <c r="A90" s="4" t="n">
        <v>89</v>
      </c>
      <c r="B90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90" s="1" t="s">
        <v>4</v>
      </c>
    </row>
    <row r="91" customFormat="false" ht="19.45" hidden="false" customHeight="true" outlineLevel="0" collapsed="false">
      <c r="A91" s="4" t="n">
        <v>90</v>
      </c>
      <c r="B91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91" s="1" t="s">
        <v>4</v>
      </c>
    </row>
    <row r="92" customFormat="false" ht="20.55" hidden="false" customHeight="true" outlineLevel="0" collapsed="false">
      <c r="A92" s="4" t="n">
        <v>91</v>
      </c>
      <c r="B92" s="2" t="str">
        <f aca="false">HYPERLINK("https://www.daneshjooyar.com/implementing-web-notification/","آموزش پیاده سازی Web Notification")</f>
        <v>آموزش پیاده سازی Web Notification</v>
      </c>
      <c r="C92" s="1" t="s">
        <v>4</v>
      </c>
    </row>
    <row r="93" customFormat="false" ht="20.55" hidden="false" customHeight="true" outlineLevel="0" collapsed="false">
      <c r="A93" s="4" t="n">
        <v>92</v>
      </c>
      <c r="B93" s="2" t="str">
        <f aca="false">HYPERLINK("https://www.daneshjooyar.com/learning-restful-webservice/","آموزش وب سرویس Restful")</f>
        <v>آموزش وب سرویس Restful</v>
      </c>
      <c r="C93" s="1" t="s">
        <v>4</v>
      </c>
    </row>
    <row r="94" customFormat="false" ht="20.55" hidden="false" customHeight="true" outlineLevel="0" collapsed="false">
      <c r="A94" s="4" t="n">
        <v>93</v>
      </c>
      <c r="B94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94" s="1" t="s">
        <v>4</v>
      </c>
    </row>
    <row r="95" customFormat="false" ht="20.55" hidden="false" customHeight="true" outlineLevel="0" collapsed="false">
      <c r="A95" s="4" t="n">
        <v>94</v>
      </c>
      <c r="B95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95" s="1" t="s">
        <v>4</v>
      </c>
    </row>
    <row r="96" customFormat="false" ht="20.55" hidden="false" customHeight="true" outlineLevel="0" collapsed="false">
      <c r="A96" s="4" t="n">
        <v>95</v>
      </c>
      <c r="B96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96" s="1" t="s">
        <v>4</v>
      </c>
    </row>
    <row r="97" customFormat="false" ht="20.55" hidden="false" customHeight="true" outlineLevel="0" collapsed="false">
      <c r="A97" s="4" t="n">
        <v>96</v>
      </c>
      <c r="B97" s="2" t="str">
        <f aca="false">HYPERLINK("https://www.daneshjooyar.com/training-transaction-in-php/","آموزش Transaction در PHP")</f>
        <v>آموزش Transaction در PHP</v>
      </c>
      <c r="C97" s="1" t="s">
        <v>4</v>
      </c>
    </row>
    <row r="98" customFormat="false" ht="19.45" hidden="false" customHeight="true" outlineLevel="0" collapsed="false">
      <c r="A98" s="4" t="n">
        <v>97</v>
      </c>
      <c r="B98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98" s="1" t="s">
        <v>4</v>
      </c>
    </row>
    <row r="99" customFormat="false" ht="20.55" hidden="false" customHeight="true" outlineLevel="0" collapsed="false">
      <c r="A99" s="4" t="n">
        <v>98</v>
      </c>
      <c r="B99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99" s="1" t="s">
        <v>4</v>
      </c>
    </row>
    <row r="100" customFormat="false" ht="20.55" hidden="false" customHeight="true" outlineLevel="0" collapsed="false">
      <c r="A100" s="4" t="n">
        <v>99</v>
      </c>
      <c r="B100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100" s="1" t="s">
        <v>4</v>
      </c>
    </row>
    <row r="101" customFormat="false" ht="20.55" hidden="false" customHeight="true" outlineLevel="0" collapsed="false">
      <c r="A101" s="4" t="n">
        <v>100</v>
      </c>
      <c r="B101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101" s="1" t="s">
        <v>4</v>
      </c>
    </row>
    <row r="102" customFormat="false" ht="20.55" hidden="false" customHeight="true" outlineLevel="0" collapsed="false">
      <c r="A102" s="4" t="n">
        <v>101</v>
      </c>
      <c r="B102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102" s="1" t="s">
        <v>4</v>
      </c>
    </row>
    <row r="103" customFormat="false" ht="20.55" hidden="false" customHeight="true" outlineLevel="0" collapsed="false">
      <c r="A103" s="4" t="n">
        <v>102</v>
      </c>
      <c r="B103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03" s="1" t="s">
        <v>4</v>
      </c>
    </row>
    <row r="104" customFormat="false" ht="20.55" hidden="false" customHeight="true" outlineLevel="0" collapsed="false">
      <c r="A104" s="4" t="n">
        <v>103</v>
      </c>
      <c r="B104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04" s="1" t="s">
        <v>4</v>
      </c>
    </row>
    <row r="105" customFormat="false" ht="19.45" hidden="false" customHeight="true" outlineLevel="0" collapsed="false">
      <c r="A105" s="4" t="n">
        <v>104</v>
      </c>
      <c r="B105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105" s="1" t="s">
        <v>4</v>
      </c>
    </row>
    <row r="106" customFormat="false" ht="20.55" hidden="false" customHeight="true" outlineLevel="0" collapsed="false">
      <c r="A106" s="4" t="n">
        <v>105</v>
      </c>
      <c r="B106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106" s="1" t="s">
        <v>4</v>
      </c>
    </row>
    <row r="107" customFormat="false" ht="20.55" hidden="false" customHeight="true" outlineLevel="0" collapsed="false">
      <c r="A107" s="4" t="n">
        <v>106</v>
      </c>
      <c r="B107" s="2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107" s="1" t="s">
        <v>4</v>
      </c>
    </row>
    <row r="108" customFormat="false" ht="20.55" hidden="false" customHeight="true" outlineLevel="0" collapsed="false">
      <c r="A108" s="4" t="n">
        <v>107</v>
      </c>
      <c r="B108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108" s="1" t="s">
        <v>4</v>
      </c>
    </row>
    <row r="109" customFormat="false" ht="20.55" hidden="false" customHeight="true" outlineLevel="0" collapsed="false">
      <c r="A109" s="4" t="n">
        <v>108</v>
      </c>
      <c r="B109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109" s="1" t="s">
        <v>4</v>
      </c>
    </row>
    <row r="110" customFormat="false" ht="20.55" hidden="false" customHeight="true" outlineLevel="0" collapsed="false">
      <c r="A110" s="4" t="n">
        <v>109</v>
      </c>
      <c r="B110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10" s="1" t="s">
        <v>4</v>
      </c>
    </row>
    <row r="111" customFormat="false" ht="20.55" hidden="false" customHeight="true" outlineLevel="0" collapsed="false">
      <c r="A111" s="4" t="n">
        <v>110</v>
      </c>
      <c r="B111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111" s="1" t="s">
        <v>4</v>
      </c>
    </row>
    <row r="112" customFormat="false" ht="20.55" hidden="false" customHeight="true" outlineLevel="0" collapsed="false">
      <c r="A112" s="4" t="n">
        <v>111</v>
      </c>
      <c r="B112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112" s="1" t="s">
        <v>4</v>
      </c>
    </row>
    <row r="113" customFormat="false" ht="20.55" hidden="false" customHeight="true" outlineLevel="0" collapsed="false">
      <c r="A113" s="4" t="n">
        <v>112</v>
      </c>
      <c r="B113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13" s="1" t="s">
        <v>4</v>
      </c>
    </row>
    <row r="114" customFormat="false" ht="19.45" hidden="false" customHeight="true" outlineLevel="0" collapsed="false">
      <c r="A114" s="4" t="n">
        <v>113</v>
      </c>
      <c r="B114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114" s="1" t="s">
        <v>4</v>
      </c>
    </row>
    <row r="115" customFormat="false" ht="19.45" hidden="false" customHeight="true" outlineLevel="0" collapsed="false">
      <c r="A115" s="4" t="n">
        <v>114</v>
      </c>
      <c r="B115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115" s="1" t="s">
        <v>4</v>
      </c>
    </row>
    <row r="116" customFormat="false" ht="20.55" hidden="false" customHeight="true" outlineLevel="0" collapsed="false">
      <c r="A116" s="4" t="n">
        <v>115</v>
      </c>
      <c r="B116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116" s="1" t="s">
        <v>4</v>
      </c>
    </row>
    <row r="117" customFormat="false" ht="20.55" hidden="false" customHeight="true" outlineLevel="0" collapsed="false">
      <c r="A117" s="4" t="n">
        <v>116</v>
      </c>
      <c r="B117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117" s="1" t="s">
        <v>4</v>
      </c>
    </row>
    <row r="118" customFormat="false" ht="19.45" hidden="false" customHeight="true" outlineLevel="0" collapsed="false">
      <c r="A118" s="4" t="n">
        <v>117</v>
      </c>
      <c r="B118" s="2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118" s="1" t="s">
        <v>4</v>
      </c>
    </row>
    <row r="119" customFormat="false" ht="20.55" hidden="false" customHeight="true" outlineLevel="0" collapsed="false">
      <c r="A119" s="4" t="n">
        <v>118</v>
      </c>
      <c r="B119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19" s="1" t="s">
        <v>4</v>
      </c>
    </row>
    <row r="120" customFormat="false" ht="19.45" hidden="false" customHeight="true" outlineLevel="0" collapsed="false">
      <c r="A120" s="4" t="n">
        <v>119</v>
      </c>
      <c r="B120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120" s="1" t="s">
        <v>4</v>
      </c>
    </row>
    <row r="121" customFormat="false" ht="19.45" hidden="false" customHeight="true" outlineLevel="0" collapsed="false">
      <c r="A121" s="4" t="n">
        <v>120</v>
      </c>
      <c r="B121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121" s="1" t="s">
        <v>4</v>
      </c>
    </row>
    <row r="122" customFormat="false" ht="20.55" hidden="false" customHeight="true" outlineLevel="0" collapsed="false">
      <c r="A122" s="4" t="n">
        <v>121</v>
      </c>
      <c r="B122" s="2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122" s="1" t="s">
        <v>4</v>
      </c>
    </row>
    <row r="123" customFormat="false" ht="20.55" hidden="false" customHeight="true" outlineLevel="0" collapsed="false">
      <c r="A123" s="4" t="n">
        <v>122</v>
      </c>
      <c r="B123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123" s="1" t="s">
        <v>4</v>
      </c>
    </row>
    <row r="124" customFormat="false" ht="19.45" hidden="false" customHeight="true" outlineLevel="0" collapsed="false">
      <c r="A124" s="4" t="n">
        <v>123</v>
      </c>
      <c r="B124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24" s="1" t="s">
        <v>4</v>
      </c>
    </row>
    <row r="125" customFormat="false" ht="20.55" hidden="false" customHeight="true" outlineLevel="0" collapsed="false">
      <c r="A125" s="4" t="n">
        <v>124</v>
      </c>
      <c r="B125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25" s="1" t="s">
        <v>4</v>
      </c>
    </row>
    <row r="126" customFormat="false" ht="20.55" hidden="false" customHeight="true" outlineLevel="0" collapsed="false">
      <c r="A126" s="4" t="n">
        <v>125</v>
      </c>
      <c r="B126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26" s="1" t="s">
        <v>4</v>
      </c>
    </row>
    <row r="127" customFormat="false" ht="20.55" hidden="false" customHeight="true" outlineLevel="0" collapsed="false">
      <c r="A127" s="4" t="n">
        <v>126</v>
      </c>
      <c r="B127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127" s="1" t="s">
        <v>4</v>
      </c>
    </row>
    <row r="128" customFormat="false" ht="20.55" hidden="false" customHeight="true" outlineLevel="0" collapsed="false">
      <c r="A128" s="4" t="n">
        <v>127</v>
      </c>
      <c r="B128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128" s="1" t="s">
        <v>4</v>
      </c>
    </row>
    <row r="129" customFormat="false" ht="20.55" hidden="false" customHeight="true" outlineLevel="0" collapsed="false">
      <c r="A129" s="4" t="n">
        <v>128</v>
      </c>
      <c r="B129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129" s="1" t="s">
        <v>4</v>
      </c>
    </row>
    <row r="130" customFormat="false" ht="20.55" hidden="false" customHeight="true" outlineLevel="0" collapsed="false">
      <c r="A130" s="4" t="n">
        <v>129</v>
      </c>
      <c r="B130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30" s="1" t="s">
        <v>4</v>
      </c>
    </row>
    <row r="131" customFormat="false" ht="20.55" hidden="false" customHeight="true" outlineLevel="0" collapsed="false">
      <c r="A131" s="4" t="n">
        <v>130</v>
      </c>
      <c r="B131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31" s="1" t="s">
        <v>4</v>
      </c>
    </row>
    <row r="132" customFormat="false" ht="20.55" hidden="false" customHeight="true" outlineLevel="0" collapsed="false">
      <c r="A132" s="4" t="n">
        <v>131</v>
      </c>
      <c r="B132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132" s="1" t="s">
        <v>4</v>
      </c>
    </row>
    <row r="133" customFormat="false" ht="19.45" hidden="false" customHeight="true" outlineLevel="0" collapsed="false">
      <c r="A133" s="4" t="n">
        <v>132</v>
      </c>
      <c r="B133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133" s="1" t="s">
        <v>4</v>
      </c>
    </row>
    <row r="134" customFormat="false" ht="20.55" hidden="false" customHeight="true" outlineLevel="0" collapsed="false">
      <c r="A134" s="4" t="n">
        <v>133</v>
      </c>
      <c r="B134" s="2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134" s="1" t="s">
        <v>4</v>
      </c>
    </row>
    <row r="135" customFormat="false" ht="20.55" hidden="false" customHeight="true" outlineLevel="0" collapsed="false">
      <c r="A135" s="4" t="n">
        <v>134</v>
      </c>
      <c r="B135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35" s="1" t="s">
        <v>4</v>
      </c>
    </row>
    <row r="136" customFormat="false" ht="20.55" hidden="false" customHeight="true" outlineLevel="0" collapsed="false">
      <c r="A136" s="4" t="n">
        <v>135</v>
      </c>
      <c r="B136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36" s="1" t="s">
        <v>4</v>
      </c>
    </row>
    <row r="137" customFormat="false" ht="20.55" hidden="false" customHeight="true" outlineLevel="0" collapsed="false">
      <c r="A137" s="4" t="n">
        <v>136</v>
      </c>
      <c r="B137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137" s="1" t="s">
        <v>4</v>
      </c>
    </row>
    <row r="138" customFormat="false" ht="19.45" hidden="false" customHeight="true" outlineLevel="0" collapsed="false">
      <c r="A138" s="4" t="n">
        <v>137</v>
      </c>
      <c r="B138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138" s="1" t="s">
        <v>4</v>
      </c>
    </row>
    <row r="139" customFormat="false" ht="20.55" hidden="false" customHeight="true" outlineLevel="0" collapsed="false">
      <c r="A139" s="4" t="n">
        <v>138</v>
      </c>
      <c r="B139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39" s="1" t="s">
        <v>4</v>
      </c>
    </row>
    <row r="140" customFormat="false" ht="20.55" hidden="false" customHeight="true" outlineLevel="0" collapsed="false">
      <c r="A140" s="4" t="n">
        <v>139</v>
      </c>
      <c r="B140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40" s="1" t="s">
        <v>4</v>
      </c>
    </row>
    <row r="141" customFormat="false" ht="19.45" hidden="false" customHeight="true" outlineLevel="0" collapsed="false">
      <c r="A141" s="4" t="n">
        <v>140</v>
      </c>
      <c r="B141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41" s="1" t="s">
        <v>4</v>
      </c>
    </row>
    <row r="142" customFormat="false" ht="19.45" hidden="false" customHeight="true" outlineLevel="0" collapsed="false">
      <c r="A142" s="4" t="n">
        <v>141</v>
      </c>
      <c r="B142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142" s="1" t="s">
        <v>4</v>
      </c>
    </row>
    <row r="143" customFormat="false" ht="20.55" hidden="false" customHeight="true" outlineLevel="0" collapsed="false">
      <c r="A143" s="4" t="n">
        <v>142</v>
      </c>
      <c r="B143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43" s="1" t="s">
        <v>4</v>
      </c>
    </row>
    <row r="144" customFormat="false" ht="20.55" hidden="false" customHeight="true" outlineLevel="0" collapsed="false">
      <c r="A144" s="4" t="n">
        <v>143</v>
      </c>
      <c r="B144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144" s="1" t="s">
        <v>4</v>
      </c>
    </row>
    <row r="145" customFormat="false" ht="20.55" hidden="false" customHeight="true" outlineLevel="0" collapsed="false">
      <c r="A145" s="4" t="n">
        <v>144</v>
      </c>
      <c r="B145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45" s="1" t="s">
        <v>4</v>
      </c>
    </row>
    <row r="146" customFormat="false" ht="20.55" hidden="false" customHeight="true" outlineLevel="0" collapsed="false">
      <c r="A146" s="4" t="n">
        <v>145</v>
      </c>
      <c r="B146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146" s="1" t="s">
        <v>4</v>
      </c>
    </row>
    <row r="147" customFormat="false" ht="20.55" hidden="false" customHeight="true" outlineLevel="0" collapsed="false">
      <c r="A147" s="4" t="n">
        <v>146</v>
      </c>
      <c r="B147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47" s="1" t="s">
        <v>4</v>
      </c>
    </row>
    <row r="148" customFormat="false" ht="20.55" hidden="false" customHeight="true" outlineLevel="0" collapsed="false">
      <c r="A148" s="4" t="n">
        <v>147</v>
      </c>
      <c r="B148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48" s="1" t="s">
        <v>4</v>
      </c>
    </row>
    <row r="149" customFormat="false" ht="20.55" hidden="false" customHeight="true" outlineLevel="0" collapsed="false">
      <c r="A149" s="4" t="n">
        <v>148</v>
      </c>
      <c r="B149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49" s="1" t="s">
        <v>4</v>
      </c>
    </row>
    <row r="150" customFormat="false" ht="20.55" hidden="false" customHeight="true" outlineLevel="0" collapsed="false">
      <c r="A150" s="4" t="n">
        <v>149</v>
      </c>
      <c r="B150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50" s="1" t="s">
        <v>4</v>
      </c>
    </row>
    <row r="151" customFormat="false" ht="20.55" hidden="false" customHeight="true" outlineLevel="0" collapsed="false">
      <c r="A151" s="4" t="n">
        <v>150</v>
      </c>
      <c r="B151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151" s="1" t="s">
        <v>4</v>
      </c>
    </row>
    <row r="152" customFormat="false" ht="19.45" hidden="false" customHeight="true" outlineLevel="0" collapsed="false">
      <c r="A152" s="4" t="n">
        <v>151</v>
      </c>
      <c r="B152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152" s="1" t="s">
        <v>4</v>
      </c>
    </row>
    <row r="153" customFormat="false" ht="20.55" hidden="false" customHeight="true" outlineLevel="0" collapsed="false">
      <c r="A153" s="4" t="n">
        <v>152</v>
      </c>
      <c r="B153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153" s="1" t="s">
        <v>4</v>
      </c>
    </row>
    <row r="154" customFormat="false" ht="19.45" hidden="false" customHeight="true" outlineLevel="0" collapsed="false">
      <c r="A154" s="4" t="n">
        <v>153</v>
      </c>
      <c r="B154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154" s="1" t="s">
        <v>4</v>
      </c>
    </row>
    <row r="155" customFormat="false" ht="20.55" hidden="false" customHeight="true" outlineLevel="0" collapsed="false">
      <c r="A155" s="4" t="n">
        <v>154</v>
      </c>
      <c r="B155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155" s="1" t="s">
        <v>4</v>
      </c>
    </row>
    <row r="156" customFormat="false" ht="20.55" hidden="false" customHeight="true" outlineLevel="0" collapsed="false">
      <c r="A156" s="4" t="n">
        <v>155</v>
      </c>
      <c r="B156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156" s="1" t="s">
        <v>4</v>
      </c>
    </row>
    <row r="157" customFormat="false" ht="20.55" hidden="false" customHeight="true" outlineLevel="0" collapsed="false">
      <c r="A157" s="4" t="n">
        <v>156</v>
      </c>
      <c r="B157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57" s="1" t="s">
        <v>4</v>
      </c>
    </row>
    <row r="158" customFormat="false" ht="20.55" hidden="false" customHeight="true" outlineLevel="0" collapsed="false">
      <c r="A158" s="4" t="n">
        <v>157</v>
      </c>
      <c r="B158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58" s="1" t="s">
        <v>4</v>
      </c>
    </row>
    <row r="159" customFormat="false" ht="19.45" hidden="false" customHeight="true" outlineLevel="0" collapsed="false">
      <c r="A159" s="4" t="n">
        <v>158</v>
      </c>
      <c r="B159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59" s="1" t="s">
        <v>4</v>
      </c>
    </row>
    <row r="160" customFormat="false" ht="20.55" hidden="false" customHeight="true" outlineLevel="0" collapsed="false">
      <c r="A160" s="4" t="n">
        <v>159</v>
      </c>
      <c r="B160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60" s="1" t="s">
        <v>4</v>
      </c>
    </row>
    <row r="161" customFormat="false" ht="20.55" hidden="false" customHeight="true" outlineLevel="0" collapsed="false">
      <c r="A161" s="4" t="n">
        <v>160</v>
      </c>
      <c r="B161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61" s="1" t="s">
        <v>4</v>
      </c>
    </row>
    <row r="162" customFormat="false" ht="20.55" hidden="false" customHeight="true" outlineLevel="0" collapsed="false">
      <c r="A162" s="4" t="n">
        <v>161</v>
      </c>
      <c r="B162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62" s="1" t="s">
        <v>4</v>
      </c>
    </row>
    <row r="163" customFormat="false" ht="20.55" hidden="false" customHeight="true" outlineLevel="0" collapsed="false">
      <c r="A163" s="4" t="n">
        <v>162</v>
      </c>
      <c r="B163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63" s="1" t="s">
        <v>4</v>
      </c>
    </row>
    <row r="164" customFormat="false" ht="20.55" hidden="false" customHeight="true" outlineLevel="0" collapsed="false">
      <c r="A164" s="4" t="n">
        <v>163</v>
      </c>
      <c r="B164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64" s="1" t="s">
        <v>4</v>
      </c>
    </row>
    <row r="165" customFormat="false" ht="20.55" hidden="false" customHeight="true" outlineLevel="0" collapsed="false">
      <c r="A165" s="4" t="n">
        <v>164</v>
      </c>
      <c r="B165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65" s="1" t="s">
        <v>4</v>
      </c>
    </row>
    <row r="166" customFormat="false" ht="20.55" hidden="false" customHeight="true" outlineLevel="0" collapsed="false">
      <c r="A166" s="4" t="n">
        <v>165</v>
      </c>
      <c r="B166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66" s="1" t="s">
        <v>4</v>
      </c>
    </row>
    <row r="167" customFormat="false" ht="20.55" hidden="false" customHeight="true" outlineLevel="0" collapsed="false">
      <c r="A167" s="4" t="n">
        <v>166</v>
      </c>
      <c r="B167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67" s="1" t="s">
        <v>4</v>
      </c>
    </row>
    <row r="168" customFormat="false" ht="20.55" hidden="false" customHeight="true" outlineLevel="0" collapsed="false">
      <c r="A168" s="4" t="n">
        <v>167</v>
      </c>
      <c r="B168" s="2" t="str">
        <f aca="false">HYPERLINK("https://www.daneshjooyar.com/%d8%a2%d9%85%d9%88%d8%b2%d8%b4-rich-textbox-%d8%af%d8%b1-asp-net/","آموزش Rich TextBox در ASP.NET")</f>
        <v>آموزش Rich TextBox در ASP.NET</v>
      </c>
      <c r="C168" s="1" t="s">
        <v>4</v>
      </c>
    </row>
    <row r="169" customFormat="false" ht="20.55" hidden="false" customHeight="true" outlineLevel="0" collapsed="false">
      <c r="A169" s="4" t="n">
        <v>168</v>
      </c>
      <c r="B169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69" s="1" t="s">
        <v>4</v>
      </c>
    </row>
    <row r="170" customFormat="false" ht="20.55" hidden="false" customHeight="true" outlineLevel="0" collapsed="false">
      <c r="A170" s="4" t="n">
        <v>169</v>
      </c>
      <c r="B170" s="2" t="str">
        <f aca="false">HYPERLINK("https://www.daneshjooyar.com/%d8%b3%d8%a7%d8%ae%d8%aa-%da%a9%d8%af-captcha-%d8%af%d8%b1-asp-net-2/","ساخت کد Captcha در Asp.net")</f>
        <v>ساخت کد Captcha در Asp.net</v>
      </c>
      <c r="C170" s="1" t="s">
        <v>4</v>
      </c>
    </row>
    <row r="171" customFormat="false" ht="20.55" hidden="false" customHeight="true" outlineLevel="0" collapsed="false">
      <c r="A171" s="4" t="n">
        <v>170</v>
      </c>
      <c r="B171" s="2" t="str">
        <f aca="false">HYPERLINK("https://www.daneshjooyar.com/%d8%b3%d8%a7%d8%ae%d8%aa-%da%a9%d8%af-captcha-%d8%af%d8%b1-asp-net/","ساخت کد Captcha در Asp.net")</f>
        <v>ساخت کد Captcha در Asp.net</v>
      </c>
      <c r="C171" s="1" t="s">
        <v>4</v>
      </c>
    </row>
    <row r="172" customFormat="false" ht="20.55" hidden="false" customHeight="true" outlineLevel="0" collapsed="false">
      <c r="A172" s="4" t="n">
        <v>171</v>
      </c>
      <c r="B172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72" s="1" t="s">
        <v>4</v>
      </c>
    </row>
    <row r="173" customFormat="false" ht="20.55" hidden="false" customHeight="true" outlineLevel="0" collapsed="false">
      <c r="A173" s="4" t="n">
        <v>172</v>
      </c>
      <c r="B173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73" s="1" t="s">
        <v>4</v>
      </c>
    </row>
    <row r="174" customFormat="false" ht="20.55" hidden="false" customHeight="true" outlineLevel="0" collapsed="false">
      <c r="A174" s="4" t="n">
        <v>173</v>
      </c>
      <c r="B174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74" s="1" t="s">
        <v>4</v>
      </c>
    </row>
    <row r="175" customFormat="false" ht="20.55" hidden="false" customHeight="true" outlineLevel="0" collapsed="false">
      <c r="A175" s="4" t="n">
        <v>174</v>
      </c>
      <c r="B175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175" s="1" t="s">
        <v>4</v>
      </c>
    </row>
    <row r="176" customFormat="false" ht="20.55" hidden="false" customHeight="true" outlineLevel="0" collapsed="false">
      <c r="A176" s="4" t="n">
        <v>175</v>
      </c>
      <c r="B176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76" s="1" t="s">
        <v>4</v>
      </c>
    </row>
    <row r="177" customFormat="false" ht="20.55" hidden="false" customHeight="true" outlineLevel="0" collapsed="false">
      <c r="A177" s="4" t="n">
        <v>176</v>
      </c>
      <c r="B177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177" s="1" t="s">
        <v>4</v>
      </c>
    </row>
    <row r="178" customFormat="false" ht="20.55" hidden="false" customHeight="true" outlineLevel="0" collapsed="false">
      <c r="A178" s="4" t="n">
        <v>177</v>
      </c>
      <c r="B178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78" s="1" t="s">
        <v>4</v>
      </c>
    </row>
    <row r="179" customFormat="false" ht="20.55" hidden="false" customHeight="true" outlineLevel="0" collapsed="false">
      <c r="A179" s="4" t="n">
        <v>178</v>
      </c>
      <c r="B179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179" s="1" t="s">
        <v>4</v>
      </c>
    </row>
    <row r="180" customFormat="false" ht="20.55" hidden="false" customHeight="true" outlineLevel="0" collapsed="false">
      <c r="A180" s="4" t="n">
        <v>179</v>
      </c>
      <c r="B180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80" s="1" t="s">
        <v>4</v>
      </c>
    </row>
    <row r="181" customFormat="false" ht="20.55" hidden="false" customHeight="true" outlineLevel="0" collapsed="false">
      <c r="A181" s="4" t="n">
        <v>180</v>
      </c>
      <c r="B181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81" s="1" t="s">
        <v>4</v>
      </c>
    </row>
    <row r="182" customFormat="false" ht="20.55" hidden="false" customHeight="true" outlineLevel="0" collapsed="false">
      <c r="A182" s="4" t="n">
        <v>181</v>
      </c>
      <c r="B182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82" s="1" t="s">
        <v>4</v>
      </c>
    </row>
    <row r="183" customFormat="false" ht="20.55" hidden="false" customHeight="true" outlineLevel="0" collapsed="false">
      <c r="A183" s="4" t="n">
        <v>182</v>
      </c>
      <c r="B183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183" s="1" t="s">
        <v>4</v>
      </c>
    </row>
    <row r="184" customFormat="false" ht="20.55" hidden="false" customHeight="true" outlineLevel="0" collapsed="false">
      <c r="A184" s="4" t="n">
        <v>183</v>
      </c>
      <c r="B184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84" s="1" t="s">
        <v>4</v>
      </c>
    </row>
    <row r="185" customFormat="false" ht="20.55" hidden="false" customHeight="true" outlineLevel="0" collapsed="false">
      <c r="A185" s="4" t="n">
        <v>184</v>
      </c>
      <c r="B185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85" s="1" t="s">
        <v>4</v>
      </c>
    </row>
    <row r="186" customFormat="false" ht="20.55" hidden="false" customHeight="true" outlineLevel="0" collapsed="false">
      <c r="A186" s="4" t="n">
        <v>185</v>
      </c>
      <c r="B186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86" s="1" t="s">
        <v>4</v>
      </c>
    </row>
    <row r="187" customFormat="false" ht="20.55" hidden="false" customHeight="true" outlineLevel="0" collapsed="false">
      <c r="A187" s="4" t="n">
        <v>186</v>
      </c>
      <c r="B187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87" s="1" t="s">
        <v>4</v>
      </c>
    </row>
    <row r="188" customFormat="false" ht="20.55" hidden="false" customHeight="true" outlineLevel="0" collapsed="false">
      <c r="A188" s="4" t="n">
        <v>187</v>
      </c>
      <c r="B188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88" s="1" t="s">
        <v>4</v>
      </c>
    </row>
    <row r="189" customFormat="false" ht="20.55" hidden="false" customHeight="true" outlineLevel="0" collapsed="false">
      <c r="A189" s="4" t="n">
        <v>188</v>
      </c>
      <c r="B189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89" s="1" t="s">
        <v>4</v>
      </c>
    </row>
    <row r="190" customFormat="false" ht="19.45" hidden="false" customHeight="true" outlineLevel="0" collapsed="false">
      <c r="A190" s="4" t="n">
        <v>189</v>
      </c>
      <c r="B19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190" s="1" t="s">
        <v>4</v>
      </c>
    </row>
    <row r="191" customFormat="false" ht="19.45" hidden="false" customHeight="true" outlineLevel="0" collapsed="false">
      <c r="A191" s="4" t="n">
        <v>190</v>
      </c>
      <c r="B191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1" s="1" t="s">
        <v>4</v>
      </c>
    </row>
    <row r="192" customFormat="false" ht="19.45" hidden="false" customHeight="true" outlineLevel="0" collapsed="false">
      <c r="A192" s="4" t="n">
        <v>191</v>
      </c>
      <c r="B192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192" s="1" t="s">
        <v>4</v>
      </c>
    </row>
    <row r="193" customFormat="false" ht="19.45" hidden="false" customHeight="true" outlineLevel="0" collapsed="false">
      <c r="A193" s="4" t="n">
        <v>192</v>
      </c>
      <c r="B193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93" s="1" t="s">
        <v>4</v>
      </c>
    </row>
    <row r="194" customFormat="false" ht="19.45" hidden="false" customHeight="true" outlineLevel="0" collapsed="false">
      <c r="A194" s="4" t="n">
        <v>193</v>
      </c>
      <c r="B194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4" s="1" t="s">
        <v>4</v>
      </c>
    </row>
    <row r="195" customFormat="false" ht="20.55" hidden="false" customHeight="true" outlineLevel="0" collapsed="false">
      <c r="A195" s="4" t="n">
        <v>194</v>
      </c>
      <c r="B195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195" s="1" t="s">
        <v>4</v>
      </c>
    </row>
    <row r="196" customFormat="false" ht="20.55" hidden="false" customHeight="true" outlineLevel="0" collapsed="false">
      <c r="A196" s="4" t="n">
        <v>195</v>
      </c>
      <c r="B196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96" s="1" t="s">
        <v>4</v>
      </c>
    </row>
    <row r="197" customFormat="false" ht="19.45" hidden="false" customHeight="true" outlineLevel="0" collapsed="false">
      <c r="A197" s="4" t="n">
        <v>196</v>
      </c>
      <c r="B197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197" s="1" t="s">
        <v>4</v>
      </c>
    </row>
    <row r="198" customFormat="false" ht="20.55" hidden="false" customHeight="true" outlineLevel="0" collapsed="false">
      <c r="A198" s="4" t="n">
        <v>197</v>
      </c>
      <c r="B198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198" s="1" t="s">
        <v>4</v>
      </c>
    </row>
    <row r="199" customFormat="false" ht="19.45" hidden="false" customHeight="true" outlineLevel="0" collapsed="false">
      <c r="A199" s="4" t="n">
        <v>198</v>
      </c>
      <c r="B199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99" s="1" t="s">
        <v>4</v>
      </c>
    </row>
    <row r="200" customFormat="false" ht="20.55" hidden="false" customHeight="true" outlineLevel="0" collapsed="false">
      <c r="A200" s="4" t="n">
        <v>199</v>
      </c>
      <c r="B200" s="2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200" s="1" t="s">
        <v>4</v>
      </c>
    </row>
    <row r="201" customFormat="false" ht="20.55" hidden="false" customHeight="true" outlineLevel="0" collapsed="false">
      <c r="A201" s="4" t="n">
        <v>200</v>
      </c>
      <c r="B201" s="2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201" s="1" t="s">
        <v>4</v>
      </c>
    </row>
    <row r="202" customFormat="false" ht="19.45" hidden="false" customHeight="true" outlineLevel="0" collapsed="false">
      <c r="A202" s="4" t="n">
        <v>201</v>
      </c>
      <c r="B202" s="2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202" s="1" t="s">
        <v>4</v>
      </c>
    </row>
    <row r="203" customFormat="false" ht="20.55" hidden="false" customHeight="true" outlineLevel="0" collapsed="false">
      <c r="A203" s="4" t="n">
        <v>202</v>
      </c>
      <c r="B203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203" s="1" t="s">
        <v>4</v>
      </c>
    </row>
    <row r="204" customFormat="false" ht="20.55" hidden="false" customHeight="true" outlineLevel="0" collapsed="false">
      <c r="A204" s="4" t="n">
        <v>203</v>
      </c>
      <c r="B204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204" s="1" t="s">
        <v>4</v>
      </c>
    </row>
    <row r="205" customFormat="false" ht="20.55" hidden="false" customHeight="true" outlineLevel="0" collapsed="false">
      <c r="A205" s="4" t="n">
        <v>204</v>
      </c>
      <c r="B205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205" s="1" t="s">
        <v>4</v>
      </c>
    </row>
    <row r="206" customFormat="false" ht="20.55" hidden="false" customHeight="true" outlineLevel="0" collapsed="false">
      <c r="A206" s="4" t="n">
        <v>205</v>
      </c>
      <c r="B206" s="2" t="str">
        <f aca="false">HYPERLINK("https://www.daneshjooyar.com/flutter/","آموزش فلاتر از مقدماتی تا ورود به بازار کار به همراه 5 پروژه عملی")</f>
        <v>آموزش فلاتر از مقدماتی تا ورود به بازار کار به همراه 5 پروژه عملی</v>
      </c>
      <c r="C206" s="1" t="s">
        <v>5</v>
      </c>
    </row>
    <row r="207" customFormat="false" ht="19.45" hidden="false" customHeight="true" outlineLevel="0" collapsed="false">
      <c r="A207" s="4" t="n">
        <v>206</v>
      </c>
      <c r="B207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207" s="1" t="s">
        <v>5</v>
      </c>
    </row>
    <row r="208" customFormat="false" ht="19.45" hidden="false" customHeight="true" outlineLevel="0" collapsed="false">
      <c r="A208" s="4" t="n">
        <v>207</v>
      </c>
      <c r="B208" s="2" t="str">
        <f aca="false">HYPERLINK("https://www.daneshjooyar.com/kotlin-learning-2/","دوره صفر تا صد آموزش کاتلین")</f>
        <v>دوره صفر تا صد آموزش کاتلین</v>
      </c>
      <c r="C208" s="1" t="s">
        <v>5</v>
      </c>
    </row>
    <row r="209" customFormat="false" ht="19.45" hidden="false" customHeight="true" outlineLevel="0" collapsed="false">
      <c r="A209" s="4" t="n">
        <v>208</v>
      </c>
      <c r="B209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209" s="1" t="s">
        <v>5</v>
      </c>
    </row>
    <row r="210" customFormat="false" ht="20.55" hidden="false" customHeight="true" outlineLevel="0" collapsed="false">
      <c r="A210" s="4" t="n">
        <v>209</v>
      </c>
      <c r="B210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210" s="1" t="s">
        <v>5</v>
      </c>
    </row>
    <row r="211" customFormat="false" ht="20.55" hidden="false" customHeight="true" outlineLevel="0" collapsed="false">
      <c r="A211" s="4" t="n">
        <v>210</v>
      </c>
      <c r="B211" s="2" t="str">
        <f aca="false">HYPERLINK("https://www.daneshjooyar.com/react-native/","دوره جامع آموزش React Native")</f>
        <v>دوره جامع آموزش React Native</v>
      </c>
      <c r="C211" s="1" t="s">
        <v>5</v>
      </c>
    </row>
    <row r="212" customFormat="false" ht="20.55" hidden="false" customHeight="true" outlineLevel="0" collapsed="false">
      <c r="A212" s="4" t="n">
        <v>211</v>
      </c>
      <c r="B212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212" s="1" t="s">
        <v>5</v>
      </c>
    </row>
    <row r="213" customFormat="false" ht="20.55" hidden="false" customHeight="true" outlineLevel="0" collapsed="false">
      <c r="A213" s="4" t="n">
        <v>212</v>
      </c>
      <c r="B213" s="2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213" s="1" t="s">
        <v>5</v>
      </c>
    </row>
    <row r="214" customFormat="false" ht="20.55" hidden="false" customHeight="true" outlineLevel="0" collapsed="false">
      <c r="A214" s="4" t="n">
        <v>213</v>
      </c>
      <c r="B214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214" s="1" t="s">
        <v>5</v>
      </c>
    </row>
    <row r="215" customFormat="false" ht="20.55" hidden="false" customHeight="true" outlineLevel="0" collapsed="false">
      <c r="A215" s="4" t="n">
        <v>214</v>
      </c>
      <c r="B215" s="2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215" s="1" t="s">
        <v>5</v>
      </c>
    </row>
    <row r="216" customFormat="false" ht="20.55" hidden="false" customHeight="true" outlineLevel="0" collapsed="false">
      <c r="A216" s="4" t="n">
        <v>215</v>
      </c>
      <c r="B216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216" s="1" t="s">
        <v>5</v>
      </c>
    </row>
    <row r="217" customFormat="false" ht="20.55" hidden="false" customHeight="true" outlineLevel="0" collapsed="false">
      <c r="A217" s="4" t="n">
        <v>216</v>
      </c>
      <c r="B217" s="2" t="str">
        <f aca="false">HYPERLINK("https://www.daneshjooyar.com/qraph-ql/","آموزش graphQl در قالب ساخت اپلیکیشن مدرسه")</f>
        <v>آموزش graphQl در قالب ساخت اپلیکیشن مدرسه</v>
      </c>
      <c r="C217" s="1" t="s">
        <v>5</v>
      </c>
    </row>
    <row r="218" customFormat="false" ht="19.45" hidden="false" customHeight="true" outlineLevel="0" collapsed="false">
      <c r="A218" s="4" t="n">
        <v>217</v>
      </c>
      <c r="B218" s="2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218" s="1" t="s">
        <v>5</v>
      </c>
    </row>
    <row r="219" customFormat="false" ht="20.55" hidden="false" customHeight="true" outlineLevel="0" collapsed="false">
      <c r="A219" s="4" t="n">
        <v>218</v>
      </c>
      <c r="B219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219" s="1" t="s">
        <v>5</v>
      </c>
    </row>
    <row r="220" customFormat="false" ht="20.55" hidden="false" customHeight="true" outlineLevel="0" collapsed="false">
      <c r="A220" s="4" t="n">
        <v>219</v>
      </c>
      <c r="B220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20" s="1" t="s">
        <v>5</v>
      </c>
    </row>
    <row r="221" customFormat="false" ht="20.55" hidden="false" customHeight="true" outlineLevel="0" collapsed="false">
      <c r="A221" s="4" t="n">
        <v>220</v>
      </c>
      <c r="B221" s="2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221" s="1" t="s">
        <v>5</v>
      </c>
    </row>
    <row r="222" customFormat="false" ht="19.45" hidden="false" customHeight="true" outlineLevel="0" collapsed="false">
      <c r="A222" s="4" t="n">
        <v>221</v>
      </c>
      <c r="B222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222" s="1" t="s">
        <v>5</v>
      </c>
    </row>
    <row r="223" customFormat="false" ht="20.55" hidden="false" customHeight="true" outlineLevel="0" collapsed="false">
      <c r="A223" s="4" t="n">
        <v>222</v>
      </c>
      <c r="B223" s="2" t="str">
        <f aca="false">HYPERLINK("https://www.daneshjooyar.com/bottom-sheet/","دوره آموزش کار با Bottom Sheet در اندروید")</f>
        <v>دوره آموزش کار با Bottom Sheet در اندروید</v>
      </c>
      <c r="C223" s="1" t="s">
        <v>5</v>
      </c>
    </row>
    <row r="224" customFormat="false" ht="20.55" hidden="false" customHeight="true" outlineLevel="0" collapsed="false">
      <c r="A224" s="4" t="n">
        <v>223</v>
      </c>
      <c r="B224" s="2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224" s="1" t="s">
        <v>5</v>
      </c>
    </row>
    <row r="225" customFormat="false" ht="19.45" hidden="false" customHeight="true" outlineLevel="0" collapsed="false">
      <c r="A225" s="4" t="n">
        <v>224</v>
      </c>
      <c r="B225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225" s="1" t="s">
        <v>5</v>
      </c>
    </row>
    <row r="226" customFormat="false" ht="19.45" hidden="false" customHeight="true" outlineLevel="0" collapsed="false">
      <c r="A226" s="4" t="n">
        <v>225</v>
      </c>
      <c r="B226" s="2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226" s="1" t="s">
        <v>5</v>
      </c>
    </row>
    <row r="227" customFormat="false" ht="19.45" hidden="false" customHeight="true" outlineLevel="0" collapsed="false">
      <c r="A227" s="4" t="n">
        <v>226</v>
      </c>
      <c r="B227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227" s="1" t="s">
        <v>5</v>
      </c>
    </row>
    <row r="228" customFormat="false" ht="20.55" hidden="false" customHeight="true" outlineLevel="0" collapsed="false">
      <c r="A228" s="4" t="n">
        <v>227</v>
      </c>
      <c r="B228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228" s="1" t="s">
        <v>5</v>
      </c>
    </row>
    <row r="229" customFormat="false" ht="20.55" hidden="false" customHeight="true" outlineLevel="0" collapsed="false">
      <c r="A229" s="4" t="n">
        <v>228</v>
      </c>
      <c r="B229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229" s="1" t="s">
        <v>5</v>
      </c>
    </row>
    <row r="230" customFormat="false" ht="19.45" hidden="false" customHeight="true" outlineLevel="0" collapsed="false">
      <c r="A230" s="4" t="n">
        <v>229</v>
      </c>
      <c r="B230" s="2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230" s="1" t="s">
        <v>5</v>
      </c>
    </row>
    <row r="231" customFormat="false" ht="20.55" hidden="false" customHeight="true" outlineLevel="0" collapsed="false">
      <c r="A231" s="4" t="n">
        <v>230</v>
      </c>
      <c r="B231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31" s="1" t="s">
        <v>5</v>
      </c>
    </row>
    <row r="232" customFormat="false" ht="20.55" hidden="false" customHeight="true" outlineLevel="0" collapsed="false">
      <c r="A232" s="4" t="n">
        <v>231</v>
      </c>
      <c r="B232" s="2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232" s="1" t="s">
        <v>5</v>
      </c>
    </row>
    <row r="233" customFormat="false" ht="20.55" hidden="false" customHeight="true" outlineLevel="0" collapsed="false">
      <c r="A233" s="4" t="n">
        <v>232</v>
      </c>
      <c r="B233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233" s="1" t="s">
        <v>5</v>
      </c>
    </row>
    <row r="234" customFormat="false" ht="20.55" hidden="false" customHeight="true" outlineLevel="0" collapsed="false">
      <c r="A234" s="4" t="n">
        <v>233</v>
      </c>
      <c r="B234" s="2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234" s="1" t="s">
        <v>5</v>
      </c>
    </row>
    <row r="235" customFormat="false" ht="19.45" hidden="false" customHeight="true" outlineLevel="0" collapsed="false">
      <c r="A235" s="4" t="n">
        <v>234</v>
      </c>
      <c r="B235" s="2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235" s="1" t="s">
        <v>5</v>
      </c>
    </row>
    <row r="236" customFormat="false" ht="19.45" hidden="false" customHeight="true" outlineLevel="0" collapsed="false">
      <c r="A236" s="4" t="n">
        <v>235</v>
      </c>
      <c r="B236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236" s="1" t="s">
        <v>5</v>
      </c>
    </row>
    <row r="237" customFormat="false" ht="20.55" hidden="false" customHeight="true" outlineLevel="0" collapsed="false">
      <c r="A237" s="4" t="n">
        <v>236</v>
      </c>
      <c r="B237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237" s="1" t="s">
        <v>5</v>
      </c>
    </row>
    <row r="238" customFormat="false" ht="20.55" hidden="false" customHeight="true" outlineLevel="0" collapsed="false">
      <c r="A238" s="4" t="n">
        <v>237</v>
      </c>
      <c r="B238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238" s="1" t="s">
        <v>5</v>
      </c>
    </row>
    <row r="239" customFormat="false" ht="19.45" hidden="false" customHeight="true" outlineLevel="0" collapsed="false">
      <c r="A239" s="4" t="n">
        <v>238</v>
      </c>
      <c r="B239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239" s="1" t="s">
        <v>5</v>
      </c>
    </row>
    <row r="240" customFormat="false" ht="19.45" hidden="false" customHeight="true" outlineLevel="0" collapsed="false">
      <c r="A240" s="4" t="n">
        <v>239</v>
      </c>
      <c r="B240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240" s="1" t="s">
        <v>5</v>
      </c>
    </row>
    <row r="241" customFormat="false" ht="19.45" hidden="false" customHeight="true" outlineLevel="0" collapsed="false">
      <c r="A241" s="4" t="n">
        <v>240</v>
      </c>
      <c r="B241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241" s="1" t="s">
        <v>5</v>
      </c>
    </row>
    <row r="242" customFormat="false" ht="19.45" hidden="false" customHeight="true" outlineLevel="0" collapsed="false">
      <c r="A242" s="4" t="n">
        <v>241</v>
      </c>
      <c r="B242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242" s="1" t="s">
        <v>5</v>
      </c>
    </row>
    <row r="243" customFormat="false" ht="20.55" hidden="false" customHeight="true" outlineLevel="0" collapsed="false">
      <c r="A243" s="4" t="n">
        <v>242</v>
      </c>
      <c r="B243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243" s="1" t="s">
        <v>5</v>
      </c>
    </row>
    <row r="244" customFormat="false" ht="20.55" hidden="false" customHeight="true" outlineLevel="0" collapsed="false">
      <c r="A244" s="4" t="n">
        <v>243</v>
      </c>
      <c r="B244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244" s="1" t="s">
        <v>5</v>
      </c>
    </row>
    <row r="245" customFormat="false" ht="19.45" hidden="false" customHeight="true" outlineLevel="0" collapsed="false">
      <c r="A245" s="4" t="n">
        <v>244</v>
      </c>
      <c r="B245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245" s="1" t="s">
        <v>5</v>
      </c>
    </row>
    <row r="246" customFormat="false" ht="19.45" hidden="false" customHeight="true" outlineLevel="0" collapsed="false">
      <c r="A246" s="4" t="n">
        <v>245</v>
      </c>
      <c r="B246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246" s="1" t="s">
        <v>5</v>
      </c>
    </row>
    <row r="247" customFormat="false" ht="20.55" hidden="false" customHeight="true" outlineLevel="0" collapsed="false">
      <c r="A247" s="4" t="n">
        <v>246</v>
      </c>
      <c r="B247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247" s="1" t="s">
        <v>5</v>
      </c>
    </row>
    <row r="248" customFormat="false" ht="19.45" hidden="false" customHeight="true" outlineLevel="0" collapsed="false">
      <c r="A248" s="4" t="n">
        <v>247</v>
      </c>
      <c r="B248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248" s="1" t="s">
        <v>5</v>
      </c>
    </row>
    <row r="249" customFormat="false" ht="19.45" hidden="false" customHeight="true" outlineLevel="0" collapsed="false">
      <c r="A249" s="4" t="n">
        <v>248</v>
      </c>
      <c r="B249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249" s="1" t="s">
        <v>5</v>
      </c>
    </row>
    <row r="250" customFormat="false" ht="20.55" hidden="false" customHeight="true" outlineLevel="0" collapsed="false">
      <c r="A250" s="4" t="n">
        <v>249</v>
      </c>
      <c r="B250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250" s="1" t="s">
        <v>5</v>
      </c>
    </row>
    <row r="251" customFormat="false" ht="20.55" hidden="false" customHeight="true" outlineLevel="0" collapsed="false">
      <c r="A251" s="4" t="n">
        <v>250</v>
      </c>
      <c r="B251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251" s="1" t="s">
        <v>5</v>
      </c>
    </row>
    <row r="252" customFormat="false" ht="19.45" hidden="false" customHeight="true" outlineLevel="0" collapsed="false">
      <c r="A252" s="4" t="n">
        <v>251</v>
      </c>
      <c r="B252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252" s="1" t="s">
        <v>5</v>
      </c>
    </row>
    <row r="253" customFormat="false" ht="20.55" hidden="false" customHeight="true" outlineLevel="0" collapsed="false">
      <c r="A253" s="4" t="n">
        <v>252</v>
      </c>
      <c r="B253" s="2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253" s="1" t="s">
        <v>5</v>
      </c>
    </row>
    <row r="254" customFormat="false" ht="20.55" hidden="false" customHeight="true" outlineLevel="0" collapsed="false">
      <c r="A254" s="4" t="n">
        <v>253</v>
      </c>
      <c r="B254" s="2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254" s="1" t="s">
        <v>5</v>
      </c>
    </row>
    <row r="255" customFormat="false" ht="19.45" hidden="false" customHeight="true" outlineLevel="0" collapsed="false">
      <c r="A255" s="4" t="n">
        <v>254</v>
      </c>
      <c r="B255" s="2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255" s="1" t="s">
        <v>5</v>
      </c>
    </row>
    <row r="256" customFormat="false" ht="20.55" hidden="false" customHeight="true" outlineLevel="0" collapsed="false">
      <c r="A256" s="4" t="n">
        <v>255</v>
      </c>
      <c r="B256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256" s="1" t="s">
        <v>5</v>
      </c>
    </row>
    <row r="257" customFormat="false" ht="20.55" hidden="false" customHeight="true" outlineLevel="0" collapsed="false">
      <c r="A257" s="4" t="n">
        <v>256</v>
      </c>
      <c r="B257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257" s="1" t="s">
        <v>5</v>
      </c>
    </row>
    <row r="258" customFormat="false" ht="19.45" hidden="false" customHeight="true" outlineLevel="0" collapsed="false">
      <c r="A258" s="4" t="n">
        <v>257</v>
      </c>
      <c r="B258" s="2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258" s="1" t="s">
        <v>5</v>
      </c>
    </row>
    <row r="259" customFormat="false" ht="20.55" hidden="false" customHeight="true" outlineLevel="0" collapsed="false">
      <c r="A259" s="4" t="n">
        <v>258</v>
      </c>
      <c r="B259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259" s="1" t="s">
        <v>5</v>
      </c>
    </row>
    <row r="260" customFormat="false" ht="19.45" hidden="false" customHeight="true" outlineLevel="0" collapsed="false">
      <c r="A260" s="4" t="n">
        <v>259</v>
      </c>
      <c r="B260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260" s="1" t="s">
        <v>5</v>
      </c>
    </row>
    <row r="261" customFormat="false" ht="19.45" hidden="false" customHeight="true" outlineLevel="0" collapsed="false">
      <c r="A261" s="4" t="n">
        <v>260</v>
      </c>
      <c r="B261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261" s="1" t="s">
        <v>5</v>
      </c>
    </row>
    <row r="262" customFormat="false" ht="19.45" hidden="false" customHeight="true" outlineLevel="0" collapsed="false">
      <c r="A262" s="4" t="n">
        <v>261</v>
      </c>
      <c r="B262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262" s="1" t="s">
        <v>5</v>
      </c>
    </row>
    <row r="263" customFormat="false" ht="20.55" hidden="false" customHeight="true" outlineLevel="0" collapsed="false">
      <c r="A263" s="4" t="n">
        <v>262</v>
      </c>
      <c r="B263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263" s="1" t="s">
        <v>5</v>
      </c>
    </row>
    <row r="264" customFormat="false" ht="19.45" hidden="false" customHeight="true" outlineLevel="0" collapsed="false">
      <c r="A264" s="4" t="n">
        <v>263</v>
      </c>
      <c r="B264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264" s="1" t="s">
        <v>5</v>
      </c>
    </row>
    <row r="265" customFormat="false" ht="20.55" hidden="false" customHeight="true" outlineLevel="0" collapsed="false">
      <c r="A265" s="4" t="n">
        <v>264</v>
      </c>
      <c r="B265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265" s="1" t="s">
        <v>5</v>
      </c>
    </row>
    <row r="266" customFormat="false" ht="20.55" hidden="false" customHeight="true" outlineLevel="0" collapsed="false">
      <c r="A266" s="4" t="n">
        <v>265</v>
      </c>
      <c r="B266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266" s="1" t="s">
        <v>5</v>
      </c>
    </row>
    <row r="267" customFormat="false" ht="20.55" hidden="false" customHeight="true" outlineLevel="0" collapsed="false">
      <c r="A267" s="4" t="n">
        <v>266</v>
      </c>
      <c r="B267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267" s="1" t="s">
        <v>5</v>
      </c>
    </row>
    <row r="268" customFormat="false" ht="20.55" hidden="false" customHeight="true" outlineLevel="0" collapsed="false">
      <c r="A268" s="4" t="n">
        <v>267</v>
      </c>
      <c r="B268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268" s="1" t="s">
        <v>5</v>
      </c>
    </row>
    <row r="269" customFormat="false" ht="20.55" hidden="false" customHeight="true" outlineLevel="0" collapsed="false">
      <c r="A269" s="4" t="n">
        <v>268</v>
      </c>
      <c r="B269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269" s="1" t="s">
        <v>5</v>
      </c>
    </row>
    <row r="270" customFormat="false" ht="20.55" hidden="false" customHeight="true" outlineLevel="0" collapsed="false">
      <c r="A270" s="4" t="n">
        <v>269</v>
      </c>
      <c r="B270" s="2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270" s="1" t="s">
        <v>5</v>
      </c>
    </row>
    <row r="271" customFormat="false" ht="20.55" hidden="false" customHeight="true" outlineLevel="0" collapsed="false">
      <c r="A271" s="4" t="n">
        <v>270</v>
      </c>
      <c r="B271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271" s="1" t="s">
        <v>5</v>
      </c>
    </row>
    <row r="272" customFormat="false" ht="19.45" hidden="false" customHeight="true" outlineLevel="0" collapsed="false">
      <c r="A272" s="4" t="n">
        <v>271</v>
      </c>
      <c r="B272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272" s="1" t="s">
        <v>5</v>
      </c>
    </row>
    <row r="273" customFormat="false" ht="19.45" hidden="false" customHeight="true" outlineLevel="0" collapsed="false">
      <c r="A273" s="4" t="n">
        <v>272</v>
      </c>
      <c r="B273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273" s="1" t="s">
        <v>5</v>
      </c>
    </row>
    <row r="274" customFormat="false" ht="19.45" hidden="false" customHeight="true" outlineLevel="0" collapsed="false">
      <c r="A274" s="4" t="n">
        <v>273</v>
      </c>
      <c r="B274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274" s="1" t="s">
        <v>5</v>
      </c>
    </row>
    <row r="275" customFormat="false" ht="20.55" hidden="false" customHeight="true" outlineLevel="0" collapsed="false">
      <c r="A275" s="4" t="n">
        <v>274</v>
      </c>
      <c r="B275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275" s="1" t="s">
        <v>5</v>
      </c>
    </row>
    <row r="276" customFormat="false" ht="20.55" hidden="false" customHeight="true" outlineLevel="0" collapsed="false">
      <c r="A276" s="4" t="n">
        <v>275</v>
      </c>
      <c r="B276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276" s="1" t="s">
        <v>5</v>
      </c>
    </row>
    <row r="277" customFormat="false" ht="19.45" hidden="false" customHeight="true" outlineLevel="0" collapsed="false">
      <c r="A277" s="4" t="n">
        <v>276</v>
      </c>
      <c r="B277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277" s="1" t="s">
        <v>5</v>
      </c>
    </row>
    <row r="278" customFormat="false" ht="20.55" hidden="false" customHeight="true" outlineLevel="0" collapsed="false">
      <c r="A278" s="4" t="n">
        <v>277</v>
      </c>
      <c r="B278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278" s="1" t="s">
        <v>5</v>
      </c>
    </row>
    <row r="279" customFormat="false" ht="20.55" hidden="false" customHeight="true" outlineLevel="0" collapsed="false">
      <c r="A279" s="4" t="n">
        <v>278</v>
      </c>
      <c r="B279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279" s="1" t="s">
        <v>5</v>
      </c>
    </row>
    <row r="280" customFormat="false" ht="20.55" hidden="false" customHeight="true" outlineLevel="0" collapsed="false">
      <c r="A280" s="4" t="n">
        <v>279</v>
      </c>
      <c r="B280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280" s="1" t="s">
        <v>5</v>
      </c>
    </row>
    <row r="281" customFormat="false" ht="19.45" hidden="false" customHeight="true" outlineLevel="0" collapsed="false">
      <c r="A281" s="4" t="n">
        <v>280</v>
      </c>
      <c r="B281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281" s="1" t="s">
        <v>5</v>
      </c>
    </row>
    <row r="282" customFormat="false" ht="19.45" hidden="false" customHeight="true" outlineLevel="0" collapsed="false">
      <c r="A282" s="4" t="n">
        <v>281</v>
      </c>
      <c r="B282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282" s="1" t="s">
        <v>5</v>
      </c>
    </row>
    <row r="283" customFormat="false" ht="19.45" hidden="false" customHeight="true" outlineLevel="0" collapsed="false">
      <c r="A283" s="4" t="n">
        <v>282</v>
      </c>
      <c r="B283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283" s="1" t="s">
        <v>5</v>
      </c>
    </row>
    <row r="284" customFormat="false" ht="19.45" hidden="false" customHeight="true" outlineLevel="0" collapsed="false">
      <c r="A284" s="4" t="n">
        <v>283</v>
      </c>
      <c r="B284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284" s="1" t="s">
        <v>5</v>
      </c>
    </row>
    <row r="285" customFormat="false" ht="20.55" hidden="false" customHeight="true" outlineLevel="0" collapsed="false">
      <c r="A285" s="4" t="n">
        <v>284</v>
      </c>
      <c r="B285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285" s="1" t="s">
        <v>5</v>
      </c>
    </row>
    <row r="286" customFormat="false" ht="20.55" hidden="false" customHeight="true" outlineLevel="0" collapsed="false">
      <c r="A286" s="4" t="n">
        <v>285</v>
      </c>
      <c r="B286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286" s="1" t="s">
        <v>5</v>
      </c>
    </row>
    <row r="287" customFormat="false" ht="20.55" hidden="false" customHeight="true" outlineLevel="0" collapsed="false">
      <c r="A287" s="4" t="n">
        <v>286</v>
      </c>
      <c r="B287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287" s="1" t="s">
        <v>5</v>
      </c>
    </row>
    <row r="288" customFormat="false" ht="20.55" hidden="false" customHeight="true" outlineLevel="0" collapsed="false">
      <c r="A288" s="4" t="n">
        <v>287</v>
      </c>
      <c r="B288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288" s="1" t="s">
        <v>5</v>
      </c>
    </row>
    <row r="289" customFormat="false" ht="20.55" hidden="false" customHeight="true" outlineLevel="0" collapsed="false">
      <c r="A289" s="4" t="n">
        <v>288</v>
      </c>
      <c r="B289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289" s="1" t="s">
        <v>5</v>
      </c>
    </row>
    <row r="290" customFormat="false" ht="20.55" hidden="false" customHeight="true" outlineLevel="0" collapsed="false">
      <c r="A290" s="4" t="n">
        <v>289</v>
      </c>
      <c r="B290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290" s="1" t="s">
        <v>5</v>
      </c>
    </row>
    <row r="291" customFormat="false" ht="20.55" hidden="false" customHeight="true" outlineLevel="0" collapsed="false">
      <c r="A291" s="4" t="n">
        <v>290</v>
      </c>
      <c r="B291" s="2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291" s="1" t="s">
        <v>6</v>
      </c>
    </row>
    <row r="292" customFormat="false" ht="20.55" hidden="false" customHeight="true" outlineLevel="0" collapsed="false">
      <c r="A292" s="4" t="n">
        <v>291</v>
      </c>
      <c r="B292" s="2" t="str">
        <f aca="false">HYPERLINK("https://www.daneshjooyar.com/%d8%a2%d9%85%d9%88%d8%b2%d8%b4-%d9%85%d8%af%d8%a7%d8%b1%d9%87%d8%a7%db%8c-%d8%a7%d9%84%da%a9%d8%aa%d8%b1%db%8c%da%a9%db%8c/","آموزش درس مدارهای الکتریکی 1")</f>
        <v>آموزش درس مدارهای الکتریکی 1</v>
      </c>
      <c r="C292" s="1" t="s">
        <v>6</v>
      </c>
    </row>
    <row r="293" customFormat="false" ht="19.45" hidden="false" customHeight="true" outlineLevel="0" collapsed="false">
      <c r="A293" s="4" t="n">
        <v>292</v>
      </c>
      <c r="B293" s="2" t="str">
        <f aca="false">HYPERLINK("https://www.daneshjooyar.com/%d8%a2%d9%85%d9%88%d8%b2%d8%b4-%d8%af%d8%b1%d8%b3-%d9%85%d8%af%d8%a7%d8%b1%d9%87%d8%a7%d9%8a-%d9%85%d9%86%d8%b7%d9%82%db%8c/","دوره آموزش درس مدار منطقی")</f>
        <v>دوره آموزش درس مدار منطقی</v>
      </c>
      <c r="C293" s="1" t="s">
        <v>6</v>
      </c>
    </row>
    <row r="294" customFormat="false" ht="19.45" hidden="false" customHeight="true" outlineLevel="0" collapsed="false">
      <c r="A294" s="4" t="n">
        <v>293</v>
      </c>
      <c r="B294" s="2" t="str">
        <f aca="false">HYPERLINK("https://www.daneshjooyar.com/%d8%af%d9%88%d8%b1%d9%87-%d8%a2%d9%85%d9%88%d8%b2%d8%b4-%d8%af%d8%b1%d8%b3-%d9%86%d8%b8%d8%b1%db%8c%d9%87-%d8%b2%d8%a8%d8%a7%d9%86-%d9%87%d8%a7-%d9%88-%d9%85%d8%a7%d8%b4%db%8c%d9%86/","دوره آموزش درس نظریه زبانها و ماشین")</f>
        <v>دوره آموزش درس نظریه زبانها و ماشین</v>
      </c>
      <c r="C294" s="1" t="s">
        <v>6</v>
      </c>
    </row>
    <row r="295" customFormat="false" ht="20.55" hidden="false" customHeight="true" outlineLevel="0" collapsed="false">
      <c r="A295" s="4" t="n">
        <v>294</v>
      </c>
      <c r="B295" s="2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295" s="1" t="s">
        <v>6</v>
      </c>
    </row>
    <row r="296" customFormat="false" ht="19.45" hidden="false" customHeight="true" outlineLevel="0" collapsed="false">
      <c r="A296" s="4" t="n">
        <v>295</v>
      </c>
      <c r="B296" s="2" t="str">
        <f aca="false">HYPERLINK("https://www.daneshjooyar.com/compiler-training/","دوره آموزش درس کامپایلر – همراه با حل تست کنکور کارشناسی ارشد")</f>
        <v>دوره آموزش درس کامپایلر – همراه با حل تست کنکور کارشناسی ارشد</v>
      </c>
      <c r="C296" s="1" t="s">
        <v>6</v>
      </c>
    </row>
    <row r="297" customFormat="false" ht="20.55" hidden="false" customHeight="true" outlineLevel="0" collapsed="false">
      <c r="A297" s="4" t="n">
        <v>296</v>
      </c>
      <c r="B297" s="2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297" s="1" t="s">
        <v>6</v>
      </c>
    </row>
    <row r="298" customFormat="false" ht="20.55" hidden="false" customHeight="true" outlineLevel="0" collapsed="false">
      <c r="A298" s="4" t="n">
        <v>297</v>
      </c>
      <c r="B298" s="2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298" s="1" t="s">
        <v>6</v>
      </c>
    </row>
    <row r="299" customFormat="false" ht="20.55" hidden="false" customHeight="true" outlineLevel="0" collapsed="false">
      <c r="A299" s="4" t="n">
        <v>298</v>
      </c>
      <c r="B299" s="2" t="str">
        <f aca="false">HYPERLINK("https://www.daneshjooyar.com/open-gl-learning-course/","آموزش OpenGL در قالب پروژه ساعت آنالوگ")</f>
        <v>آموزش OpenGL در قالب پروژه ساعت آنالوگ</v>
      </c>
      <c r="C299" s="1" t="s">
        <v>6</v>
      </c>
    </row>
    <row r="300" customFormat="false" ht="20.55" hidden="false" customHeight="true" outlineLevel="0" collapsed="false">
      <c r="A300" s="4" t="n">
        <v>299</v>
      </c>
      <c r="B300" s="2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300" s="1" t="s">
        <v>6</v>
      </c>
    </row>
    <row r="301" customFormat="false" ht="19.45" hidden="false" customHeight="true" outlineLevel="0" collapsed="false">
      <c r="A301" s="4" t="n">
        <v>300</v>
      </c>
      <c r="B301" s="2" t="str">
        <f aca="false">HYPERLINK("https://www.daneshjooyar.com/learning-engineering-mathematics-konkori/","آموزش ریاضیات مهندسی با رویکرد کنکوری")</f>
        <v>آموزش ریاضیات مهندسی با رویکرد کنکوری</v>
      </c>
      <c r="C301" s="1" t="s">
        <v>6</v>
      </c>
    </row>
    <row r="302" customFormat="false" ht="20.55" hidden="false" customHeight="true" outlineLevel="0" collapsed="false">
      <c r="A302" s="4" t="n">
        <v>301</v>
      </c>
      <c r="B302" s="2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302" s="1" t="s">
        <v>6</v>
      </c>
    </row>
    <row r="303" customFormat="false" ht="19.45" hidden="false" customHeight="true" outlineLevel="0" collapsed="false">
      <c r="A303" s="4" t="n">
        <v>302</v>
      </c>
      <c r="B303" s="2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303" s="1" t="s">
        <v>6</v>
      </c>
    </row>
    <row r="304" customFormat="false" ht="20.55" hidden="false" customHeight="true" outlineLevel="0" collapsed="false">
      <c r="A304" s="4" t="n">
        <v>303</v>
      </c>
      <c r="B304" s="2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304" s="1" t="s">
        <v>6</v>
      </c>
    </row>
    <row r="305" customFormat="false" ht="20.55" hidden="false" customHeight="true" outlineLevel="0" collapsed="false">
      <c r="A305" s="4" t="n">
        <v>304</v>
      </c>
      <c r="B305" s="2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305" s="1" t="s">
        <v>6</v>
      </c>
    </row>
    <row r="306" customFormat="false" ht="19.45" hidden="false" customHeight="true" outlineLevel="0" collapsed="false">
      <c r="A306" s="4" t="n">
        <v>305</v>
      </c>
      <c r="B306" s="2" t="str">
        <f aca="false">HYPERLINK("https://www.daneshjooyar.com/learning-logical-circuit-course-for-entrance-exam/","آموزش درس مدار منطقی با رویکرد کنکوری و حل مساله")</f>
        <v>آموزش درس مدار منطقی با رویکرد کنکوری و حل مساله</v>
      </c>
      <c r="C306" s="1" t="s">
        <v>6</v>
      </c>
    </row>
    <row r="307" customFormat="false" ht="19.45" hidden="false" customHeight="true" outlineLevel="0" collapsed="false">
      <c r="A307" s="4" t="n">
        <v>306</v>
      </c>
      <c r="B307" s="2" t="str">
        <f aca="false">HYPERLINK("https://www.daneshjooyar.com/%d8%a2%d9%85%d9%88%d8%b2%d8%b4-%d8%af%d8%b1%d8%b3-%d8%a7%d9%86%d8%aa%d9%82%d8%a7%d9%84-%d8%af%d8%a7%d8%af%d9%87-%d9%87%d8%a7-%d8%a8%d9%87-%d9%87%d9%85%d8%b1%d8%a7%d9%87-%d8%ad%d9%84-%d9%85%d8%b3%d8%a7/","آموزش درس انتقال داده ها به همراه حل مساله")</f>
        <v>آموزش درس انتقال داده ها به همراه حل مساله</v>
      </c>
      <c r="C307" s="1" t="s">
        <v>6</v>
      </c>
    </row>
    <row r="308" customFormat="false" ht="20.55" hidden="false" customHeight="true" outlineLevel="0" collapsed="false">
      <c r="A308" s="4" t="n">
        <v>307</v>
      </c>
      <c r="B308" s="2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308" s="1" t="s">
        <v>6</v>
      </c>
    </row>
    <row r="309" customFormat="false" ht="19.45" hidden="false" customHeight="true" outlineLevel="0" collapsed="false">
      <c r="A309" s="4" t="n">
        <v>308</v>
      </c>
      <c r="B309" s="2" t="str">
        <f aca="false">HYPERLINK("https://www.daneshjooyar.com/algorithms-designed-training-course/","دوره آموزش درس طراحی الگوریتم ها همراه با نکات کنکوری")</f>
        <v>دوره آموزش درس طراحی الگوریتم ها همراه با نکات کنکوری</v>
      </c>
      <c r="C309" s="1" t="s">
        <v>6</v>
      </c>
    </row>
    <row r="310" customFormat="false" ht="19.45" hidden="false" customHeight="true" outlineLevel="0" collapsed="false">
      <c r="A310" s="4" t="n">
        <v>309</v>
      </c>
      <c r="B310" s="2" t="str">
        <f aca="false">HYPERLINK("https://www.daneshjooyar.com/learning-engineering-mathematics/","آموزش درس ریاضیات مهندسی")</f>
        <v>آموزش درس ریاضیات مهندسی</v>
      </c>
      <c r="C310" s="1" t="s">
        <v>6</v>
      </c>
    </row>
    <row r="311" customFormat="false" ht="19.45" hidden="false" customHeight="true" outlineLevel="0" collapsed="false">
      <c r="A311" s="4" t="n">
        <v>310</v>
      </c>
      <c r="B311" s="2" t="str">
        <f aca="false">HYPERLINK("https://www.daneshjooyar.com/training-software-engineering/","آموزش جامع مهندسی نرم افزار پیشرفته")</f>
        <v>آموزش جامع مهندسی نرم افزار پیشرفته</v>
      </c>
      <c r="C311" s="1" t="s">
        <v>6</v>
      </c>
    </row>
    <row r="312" customFormat="false" ht="19.45" hidden="false" customHeight="true" outlineLevel="0" collapsed="false">
      <c r="A312" s="4" t="n">
        <v>311</v>
      </c>
      <c r="B312" s="2" t="str">
        <f aca="false">HYPERLINK("https://www.daneshjooyar.com/%d8%aa%d8%ad%d9%84%db%8c%d9%84-%d9%88-%d8%b7%d8%b1%d8%a7%d8%ad%db%8c-%d8%b3%db%8c%d8%b3%d8%aa%d9%85-%d8%a8%d9%87-%d8%b5%d9%88%d8%b1%d8%aa-%d8%b9%d9%85%d9%84%db%8c-%d9%88-%da%a9%d8%a7%d8%b1%d8%a8%d8%b1/","دوره تحلیل و طراحی سیستم به صورت عملی و کاربردی")</f>
        <v>دوره تحلیل و طراحی سیستم به صورت عملی و کاربردی</v>
      </c>
      <c r="C312" s="1" t="s">
        <v>6</v>
      </c>
    </row>
    <row r="313" customFormat="false" ht="20.55" hidden="false" customHeight="true" outlineLevel="0" collapsed="false">
      <c r="A313" s="4" t="n">
        <v>312</v>
      </c>
      <c r="B313" s="2" t="str">
        <f aca="false">HYPERLINK("https://www.daneshjooyar.com/%d8%af%d9%88%d8%b1%d9%87-%d8%a2%d9%85%d9%88%d8%b2%d8%b4-%d8%b4%d8%a8%db%8c%d9%87-%d8%b3%d8%a7%d8%b2%db%8c-%d8%a8%d8%a7-%d9%86%d8%b1%d9%85-%d8%a7%d9%81%d8%b2%d8%a7%d8%b1-arena-%d8%a8%d8%ae%d8%b4-2/","دوره آموزش شبیه سازی با نرم افزار Arena – بخش چهارم (پروژه سیستم دانشگاه)")</f>
        <v>دوره آموزش شبیه سازی با نرم افزار Arena – بخش چهارم (پروژه سیستم دانشگاه)</v>
      </c>
      <c r="C313" s="1" t="s">
        <v>6</v>
      </c>
    </row>
    <row r="314" customFormat="false" ht="20.55" hidden="false" customHeight="true" outlineLevel="0" collapsed="false">
      <c r="A314" s="4" t="n">
        <v>313</v>
      </c>
      <c r="B314" s="2" t="str">
        <f aca="false">HYPERLINK("https://www.daneshjooyar.com/%d8%af%d9%88%d8%b1%d9%87-%d8%a2%d9%85%d9%88%d8%b2%d8%b4-%d8%b4%d8%a8%db%8c%d9%87-%d8%b3%d8%a7%d8%b2%db%8c-%d8%a8%d8%a7-%d9%86%d8%b1%d9%85-%d8%a7%d9%81%d8%b2%d8%a7%d8%b1-arena-%d8%a8%d8%ae%d8%b4/","دوره آموزش شبیه سازی با نرم افزار Arena – بخش سوم (پروژه سیستم بیمارستان تخصصی)")</f>
        <v>دوره آموزش شبیه سازی با نرم افزار Arena – بخش سوم (پروژه سیستم بیمارستان تخصصی)</v>
      </c>
      <c r="C314" s="1" t="s">
        <v>6</v>
      </c>
    </row>
    <row r="315" customFormat="false" ht="20.55" hidden="false" customHeight="true" outlineLevel="0" collapsed="false">
      <c r="A315" s="4" t="n">
        <v>314</v>
      </c>
      <c r="B315" s="2" t="str">
        <f aca="false">HYPERLINK("https://www.daneshjooyar.com/%d8%af%d9%88%d8%b1%d9%87-%d8%a2%d9%85%d9%88%d8%b2%d8%b4-%d8%b4%d8%a8%db%8c%d9%87-%d8%b3%d8%a7%d8%b2%db%8c-%d8%a8%d8%a7-%d9%86%d8%b1%d9%85-%d8%a7%d9%81%d8%b2%d8%a7%d8%b1-arena-%d9%81%d8%b5%d9%84/","دوره آموزش شبیه سازی با نرم افزار Arena – بخش دوم (پروژه سیستم کارخانه تولید خودرو)")</f>
        <v>دوره آموزش شبیه سازی با نرم افزار Arena – بخش دوم (پروژه سیستم کارخانه تولید خودرو)</v>
      </c>
      <c r="C315" s="1" t="s">
        <v>6</v>
      </c>
    </row>
    <row r="316" customFormat="false" ht="20.55" hidden="false" customHeight="true" outlineLevel="0" collapsed="false">
      <c r="A316" s="4" t="n">
        <v>315</v>
      </c>
      <c r="B316" s="2" t="str">
        <f aca="false">HYPERLINK("https://www.daneshjooyar.com/%d8%af%d9%88%d8%b1%d9%87-%d8%a2%d9%85%d9%88%d8%b2%d8%b4-%d8%b4%d8%a8%db%8c%d9%87-%d8%b3%d8%a7%d8%b2%db%8c-%d8%a8%d8%a7-%d9%86%d8%b1%d9%85-%d8%a7%d9%81%d8%b2%d8%a7%d8%b1-arena/","دوره آموزش شبیه سازی با نرم افزار Arena – بخش اول")</f>
        <v>دوره آموزش شبیه سازی با نرم افزار Arena – بخش اول</v>
      </c>
      <c r="C316" s="1" t="s">
        <v>6</v>
      </c>
    </row>
    <row r="317" customFormat="false" ht="20.55" hidden="false" customHeight="true" outlineLevel="0" collapsed="false">
      <c r="A317" s="4" t="n">
        <v>316</v>
      </c>
      <c r="B317" s="2" t="str">
        <f aca="false">HYPERLINK("https://www.daneshjooyar.com/%d8%a2%d9%85%d9%88%d8%b2%d8%b4-%d8%af%d8%b1%d8%b3-%d8%b3%db%8c%d8%b3%d8%aa%d9%85-%d9%87%d8%a7%db%8c-%d8%b9%d8%a7%d9%85%d9%84/","دوره ی کامل آموزش درس سیستم عامل 44 قسمت")</f>
        <v>دوره ی کامل آموزش درس سیستم عامل 44 قسمت</v>
      </c>
      <c r="C317" s="1" t="s">
        <v>6</v>
      </c>
    </row>
    <row r="318" customFormat="false" ht="20.55" hidden="false" customHeight="true" outlineLevel="0" collapsed="false">
      <c r="A318" s="4" t="n">
        <v>317</v>
      </c>
      <c r="B318" s="2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318" s="1" t="s">
        <v>6</v>
      </c>
    </row>
    <row r="319" customFormat="false" ht="20.55" hidden="false" customHeight="true" outlineLevel="0" collapsed="false">
      <c r="A319" s="4" t="n">
        <v>318</v>
      </c>
      <c r="B319" s="2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319" s="1" t="s">
        <v>6</v>
      </c>
    </row>
    <row r="320" customFormat="false" ht="20.55" hidden="false" customHeight="true" outlineLevel="0" collapsed="false">
      <c r="A320" s="4" t="n">
        <v>319</v>
      </c>
      <c r="B320" s="2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320" s="1" t="s">
        <v>6</v>
      </c>
    </row>
    <row r="321" customFormat="false" ht="20.55" hidden="false" customHeight="true" outlineLevel="0" collapsed="false">
      <c r="A321" s="4" t="n">
        <v>320</v>
      </c>
      <c r="B321" s="2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321" s="1" t="s">
        <v>6</v>
      </c>
    </row>
    <row r="322" customFormat="false" ht="20.55" hidden="false" customHeight="true" outlineLevel="0" collapsed="false">
      <c r="A322" s="4" t="n">
        <v>321</v>
      </c>
      <c r="B322" s="2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322" s="1" t="s">
        <v>6</v>
      </c>
    </row>
    <row r="323" customFormat="false" ht="20.55" hidden="false" customHeight="true" outlineLevel="0" collapsed="false">
      <c r="A323" s="4" t="n">
        <v>322</v>
      </c>
      <c r="B323" s="2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323" s="1" t="s">
        <v>6</v>
      </c>
    </row>
    <row r="324" customFormat="false" ht="20.55" hidden="false" customHeight="true" outlineLevel="0" collapsed="false">
      <c r="A324" s="4" t="n">
        <v>323</v>
      </c>
      <c r="B324" s="2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324" s="1" t="s">
        <v>6</v>
      </c>
    </row>
    <row r="325" customFormat="false" ht="20.55" hidden="false" customHeight="true" outlineLevel="0" collapsed="false">
      <c r="A325" s="4" t="n">
        <v>324</v>
      </c>
      <c r="B325" s="2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325" s="1" t="s">
        <v>6</v>
      </c>
    </row>
    <row r="326" customFormat="false" ht="20.55" hidden="false" customHeight="true" outlineLevel="0" collapsed="false">
      <c r="A326" s="4" t="n">
        <v>325</v>
      </c>
      <c r="B326" s="2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326" s="1" t="s">
        <v>6</v>
      </c>
    </row>
    <row r="327" customFormat="false" ht="20.55" hidden="false" customHeight="true" outlineLevel="0" collapsed="false">
      <c r="A327" s="4" t="n">
        <v>326</v>
      </c>
      <c r="B327" s="2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327" s="1" t="s">
        <v>6</v>
      </c>
    </row>
    <row r="328" customFormat="false" ht="19.45" hidden="false" customHeight="true" outlineLevel="0" collapsed="false">
      <c r="A328" s="4" t="n">
        <v>327</v>
      </c>
      <c r="B328" s="2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328" s="1" t="s">
        <v>6</v>
      </c>
    </row>
    <row r="329" customFormat="false" ht="20.55" hidden="false" customHeight="true" outlineLevel="0" collapsed="false">
      <c r="A329" s="4" t="n">
        <v>328</v>
      </c>
      <c r="B329" s="2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329" s="1" t="s">
        <v>6</v>
      </c>
    </row>
    <row r="330" customFormat="false" ht="20.55" hidden="false" customHeight="true" outlineLevel="0" collapsed="false">
      <c r="A330" s="4" t="n">
        <v>329</v>
      </c>
      <c r="B330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330" s="1" t="s">
        <v>6</v>
      </c>
    </row>
    <row r="331" customFormat="false" ht="19.45" hidden="false" customHeight="true" outlineLevel="0" collapsed="false">
      <c r="A331" s="4" t="n">
        <v>330</v>
      </c>
      <c r="B331" s="2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331" s="1" t="s">
        <v>6</v>
      </c>
    </row>
    <row r="332" customFormat="false" ht="20.55" hidden="false" customHeight="true" outlineLevel="0" collapsed="false">
      <c r="A332" s="4" t="n">
        <v>331</v>
      </c>
      <c r="B332" s="2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332" s="1" t="s">
        <v>6</v>
      </c>
    </row>
    <row r="333" customFormat="false" ht="20.55" hidden="false" customHeight="true" outlineLevel="0" collapsed="false">
      <c r="A333" s="4" t="n">
        <v>332</v>
      </c>
      <c r="B333" s="2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333" s="1" t="s">
        <v>6</v>
      </c>
    </row>
    <row r="334" customFormat="false" ht="19.45" hidden="false" customHeight="true" outlineLevel="0" collapsed="false">
      <c r="A334" s="4" t="n">
        <v>333</v>
      </c>
      <c r="B334" s="2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334" s="1" t="s">
        <v>6</v>
      </c>
    </row>
    <row r="335" customFormat="false" ht="19.45" hidden="false" customHeight="true" outlineLevel="0" collapsed="false">
      <c r="A335" s="4" t="n">
        <v>334</v>
      </c>
      <c r="B335" s="2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335" s="1" t="s">
        <v>6</v>
      </c>
    </row>
    <row r="336" customFormat="false" ht="19.45" hidden="false" customHeight="true" outlineLevel="0" collapsed="false">
      <c r="A336" s="4" t="n">
        <v>335</v>
      </c>
      <c r="B336" s="2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336" s="1" t="s">
        <v>6</v>
      </c>
    </row>
    <row r="337" customFormat="false" ht="19.45" hidden="false" customHeight="true" outlineLevel="0" collapsed="false">
      <c r="A337" s="4" t="n">
        <v>336</v>
      </c>
      <c r="B337" s="2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337" s="1" t="s">
        <v>6</v>
      </c>
    </row>
    <row r="338" customFormat="false" ht="20.55" hidden="false" customHeight="true" outlineLevel="0" collapsed="false">
      <c r="A338" s="4" t="n">
        <v>337</v>
      </c>
      <c r="B338" s="2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338" s="1" t="s">
        <v>6</v>
      </c>
    </row>
    <row r="339" customFormat="false" ht="20.55" hidden="false" customHeight="true" outlineLevel="0" collapsed="false">
      <c r="A339" s="4" t="n">
        <v>338</v>
      </c>
      <c r="B339" s="2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339" s="1" t="s">
        <v>6</v>
      </c>
    </row>
    <row r="340" customFormat="false" ht="20.55" hidden="false" customHeight="true" outlineLevel="0" collapsed="false">
      <c r="A340" s="4" t="n">
        <v>339</v>
      </c>
      <c r="B340" s="2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340" s="1" t="s">
        <v>6</v>
      </c>
    </row>
    <row r="341" customFormat="false" ht="20.55" hidden="false" customHeight="true" outlineLevel="0" collapsed="false">
      <c r="A341" s="4" t="n">
        <v>340</v>
      </c>
      <c r="B341" s="2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341" s="1" t="s">
        <v>7</v>
      </c>
    </row>
    <row r="342" customFormat="false" ht="20.55" hidden="false" customHeight="true" outlineLevel="0" collapsed="false">
      <c r="A342" s="4" t="n">
        <v>341</v>
      </c>
      <c r="B342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342" s="1" t="s">
        <v>7</v>
      </c>
    </row>
    <row r="343" customFormat="false" ht="19.45" hidden="false" customHeight="true" outlineLevel="0" collapsed="false">
      <c r="A343" s="4" t="n">
        <v>342</v>
      </c>
      <c r="B343" s="2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343" s="1" t="s">
        <v>7</v>
      </c>
    </row>
    <row r="344" customFormat="false" ht="20.55" hidden="false" customHeight="true" outlineLevel="0" collapsed="false">
      <c r="A344" s="4" t="n">
        <v>343</v>
      </c>
      <c r="B344" s="2" t="str">
        <f aca="false">HYPERLINK("https://www.daneshjooyar.com/learning-game-maker-gta/","آموزش بازی سازی به سبک GTA")</f>
        <v>آموزش بازی سازی به سبک GTA</v>
      </c>
      <c r="C344" s="1" t="s">
        <v>7</v>
      </c>
    </row>
    <row r="345" customFormat="false" ht="19.45" hidden="false" customHeight="true" outlineLevel="0" collapsed="false">
      <c r="A345" s="4" t="n">
        <v>344</v>
      </c>
      <c r="B345" s="2" t="str">
        <f aca="false">HYPERLINK("https://www.daneshjooyar.com/training-artificial-intelligence/","آموزش هوش مصنوعی")</f>
        <v>آموزش هوش مصنوعی</v>
      </c>
      <c r="C345" s="1" t="s">
        <v>7</v>
      </c>
    </row>
    <row r="346" customFormat="false" ht="20.55" hidden="false" customHeight="true" outlineLevel="0" collapsed="false">
      <c r="A346" s="4" t="n">
        <v>345</v>
      </c>
      <c r="B346" s="2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346" s="1" t="s">
        <v>7</v>
      </c>
    </row>
    <row r="347" customFormat="false" ht="20.55" hidden="false" customHeight="true" outlineLevel="0" collapsed="false">
      <c r="A347" s="4" t="n">
        <v>346</v>
      </c>
      <c r="B347" s="2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347" s="1" t="s">
        <v>7</v>
      </c>
    </row>
    <row r="348" customFormat="false" ht="20.55" hidden="false" customHeight="true" outlineLevel="0" collapsed="false">
      <c r="A348" s="4" t="n">
        <v>347</v>
      </c>
      <c r="B348" s="2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348" s="1" t="s">
        <v>7</v>
      </c>
    </row>
    <row r="349" customFormat="false" ht="20.55" hidden="false" customHeight="true" outlineLevel="0" collapsed="false">
      <c r="A349" s="4" t="n">
        <v>348</v>
      </c>
      <c r="B349" s="2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349" s="1" t="s">
        <v>7</v>
      </c>
    </row>
    <row r="350" customFormat="false" ht="19.45" hidden="false" customHeight="true" outlineLevel="0" collapsed="false">
      <c r="A350" s="4" t="n">
        <v>349</v>
      </c>
      <c r="B350" s="2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350" s="1" t="s">
        <v>7</v>
      </c>
    </row>
    <row r="351" customFormat="false" ht="19.45" hidden="false" customHeight="true" outlineLevel="0" collapsed="false">
      <c r="A351" s="4" t="n">
        <v>350</v>
      </c>
      <c r="B351" s="2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351" s="1" t="s">
        <v>7</v>
      </c>
    </row>
    <row r="352" customFormat="false" ht="19.45" hidden="false" customHeight="true" outlineLevel="0" collapsed="false">
      <c r="A352" s="4" t="n">
        <v>351</v>
      </c>
      <c r="B352" s="2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352" s="1" t="s">
        <v>7</v>
      </c>
    </row>
    <row r="353" customFormat="false" ht="19.45" hidden="false" customHeight="true" outlineLevel="0" collapsed="false">
      <c r="A353" s="4" t="n">
        <v>352</v>
      </c>
      <c r="B353" s="2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353" s="1" t="s">
        <v>7</v>
      </c>
    </row>
    <row r="354" customFormat="false" ht="20.55" hidden="false" customHeight="true" outlineLevel="0" collapsed="false">
      <c r="A354" s="4" t="n">
        <v>353</v>
      </c>
      <c r="B354" s="2" t="str">
        <f aca="false">HYPERLINK("https://www.daneshjooyar.com/%d8%af%d8%a7%d9%86%d9%84%d9%88%d8%af-%d9%81%db%8c%d9%84%d9%85-%d8%a2%d9%85%d9%88%d8%b2%d8%b4-%d9%87%d9%88%d8%b4-%d9%85%d8%b5%d9%86%d9%88%d8%b9%db%8c-%d9%82%d8%b3%d9%85%d8%aa-%d8%a7%d9%88%d9%84/","آموزش رایگان  هوش مصنوعی | مقدماتی")</f>
        <v>آموزش رایگان  هوش مصنوعی | مقدماتی</v>
      </c>
      <c r="C354" s="1" t="s">
        <v>7</v>
      </c>
    </row>
    <row r="355" customFormat="false" ht="20.55" hidden="false" customHeight="true" outlineLevel="0" collapsed="false">
      <c r="A355" s="4" t="n">
        <v>354</v>
      </c>
      <c r="B355" s="2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355" s="1" t="s">
        <v>7</v>
      </c>
    </row>
    <row r="356" customFormat="false" ht="20.55" hidden="false" customHeight="true" outlineLevel="0" collapsed="false">
      <c r="A356" s="4" t="n">
        <v>355</v>
      </c>
      <c r="B356" s="2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356" s="1" t="s">
        <v>7</v>
      </c>
    </row>
    <row r="357" customFormat="false" ht="19.45" hidden="false" customHeight="true" outlineLevel="0" collapsed="false">
      <c r="A357" s="4" t="n">
        <v>356</v>
      </c>
      <c r="B357" s="2" t="str">
        <f aca="false">HYPERLINK("https://www.daneshjooyar.com/%d8%af%d8%a7%d9%86%d9%84%d9%88%d8%af-%d9%81%d8%a7%db%8c%d9%84-%d9%be%d8%a7%db%8c%d8%a7%d9%86-%d9%86%d8%a7%d9%85%d9%87-%d9%be%d8%b1%d8%af%d8%a7%d8%b2%d8%b4-%d8%aa%d8%b5%d9%88%db%8c%d8%b1-%d8%b1%d8%b4/","دانلود فایل پایان نامه پردازش تصویر رشته هوش مصنوعی")</f>
        <v>دانلود فایل پایان نامه پردازش تصویر رشته هوش مصنوعی</v>
      </c>
      <c r="C357" s="1" t="s">
        <v>7</v>
      </c>
    </row>
    <row r="358" customFormat="false" ht="19.45" hidden="false" customHeight="true" outlineLevel="0" collapsed="false">
      <c r="A358" s="4" t="n">
        <v>357</v>
      </c>
      <c r="B358" s="2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358" s="1" t="s">
        <v>7</v>
      </c>
    </row>
    <row r="359" customFormat="false" ht="20.55" hidden="false" customHeight="true" outlineLevel="0" collapsed="false">
      <c r="A359" s="4" t="n">
        <v>358</v>
      </c>
      <c r="B359" s="2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359" s="1" t="s">
        <v>7</v>
      </c>
    </row>
    <row r="360" customFormat="false" ht="20.55" hidden="false" customHeight="true" outlineLevel="0" collapsed="false">
      <c r="A360" s="4" t="n">
        <v>359</v>
      </c>
      <c r="B360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360" s="1" t="s">
        <v>7</v>
      </c>
    </row>
    <row r="361" customFormat="false" ht="19.45" hidden="false" customHeight="true" outlineLevel="0" collapsed="false">
      <c r="A361" s="4" t="n">
        <v>360</v>
      </c>
      <c r="B361" s="2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361" s="1" t="s">
        <v>7</v>
      </c>
    </row>
    <row r="362" customFormat="false" ht="19.45" hidden="false" customHeight="true" outlineLevel="0" collapsed="false">
      <c r="A362" s="4" t="n">
        <v>361</v>
      </c>
      <c r="B362" s="2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362" s="1" t="s">
        <v>7</v>
      </c>
    </row>
    <row r="363" customFormat="false" ht="20.55" hidden="false" customHeight="true" outlineLevel="0" collapsed="false">
      <c r="A363" s="4" t="n">
        <v>362</v>
      </c>
      <c r="B363" s="2" t="str">
        <f aca="false">HYPERLINK("https://www.daneshjooyar.com/%d9%81%db%8c%d9%84%d9%85-%d8%a2%d9%85%d9%88%d8%b2%d8%b4-%d8%b4%d8%a8%db%8c%d9%87-%d8%b3%d8%a7%d8%b2%db%8c-simulated-annealing-%d8%af%d8%a7%d9%86%d8%b4%da%af%d8%a7%d9%87-%d8%a7%d9%85%d8%a7%d9%85-%d8%b1/","فیلم آموزش شبیه سازی Simulated Annealing")</f>
        <v>فیلم آموزش شبیه سازی Simulated Annealing</v>
      </c>
      <c r="C363" s="1" t="s">
        <v>7</v>
      </c>
    </row>
    <row r="364" customFormat="false" ht="20.55" hidden="false" customHeight="true" outlineLevel="0" collapsed="false">
      <c r="A364" s="4" t="n">
        <v>363</v>
      </c>
      <c r="B364" s="2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364" s="1" t="s">
        <v>7</v>
      </c>
    </row>
    <row r="365" customFormat="false" ht="19.45" hidden="false" customHeight="true" outlineLevel="0" collapsed="false">
      <c r="A365" s="4" t="n">
        <v>364</v>
      </c>
      <c r="B365" s="2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365" s="1" t="s">
        <v>7</v>
      </c>
    </row>
    <row r="366" customFormat="false" ht="19.45" hidden="false" customHeight="true" outlineLevel="0" collapsed="false">
      <c r="A366" s="4" t="n">
        <v>365</v>
      </c>
      <c r="B366" s="2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366" s="1" t="s">
        <v>7</v>
      </c>
    </row>
    <row r="367" customFormat="false" ht="19.45" hidden="false" customHeight="true" outlineLevel="0" collapsed="false">
      <c r="A367" s="4" t="n">
        <v>366</v>
      </c>
      <c r="B367" s="2" t="str">
        <f aca="false">HYPERLINK("https://www.daneshjooyar.com/%d8%af%d8%a7%d9%86%d9%84%d9%88%d8%af-%d9%81%db%8c%d9%84%d9%85-%d8%a2%d9%85%d9%88%d8%b2%d8%b4-%da%a9%d9%84%d9%88%d9%86%db%8c-%d9%85%d9%88%d8%b1%da%86%da%af%d8%a7%d9%86-%d8%af%d8%a7%d9%86%d8%b4%da%af/","فیلم آموزش الگوریتم‌های کلونی مورچگان")</f>
        <v>فیلم آموزش الگوریتم‌های کلونی مورچگان</v>
      </c>
      <c r="C367" s="1" t="s">
        <v>7</v>
      </c>
    </row>
    <row r="368" customFormat="false" ht="19.45" hidden="false" customHeight="true" outlineLevel="0" collapsed="false">
      <c r="A368" s="4" t="n">
        <v>367</v>
      </c>
      <c r="B368" s="2" t="str">
        <f aca="false">HYPERLINK("https://www.daneshjooyar.com/%d8%af%d8%a7%d9%86%d9%84%d9%88%d8%af-%d9%81%db%8c%d9%84%d9%85-%d8%a2%d9%85%d9%88%d8%b2%d8%b4-%d8%a7%d9%84%da%af%d9%88%d8%b1%db%8c%d8%aa%d9%85-%d8%a8%d9%87%db%8c%d9%86%d9%87-%d8%b3%d8%a7%d8%b2%db%8c/","دانلود فیلم آموزش الگوریتم بهینه سازی ذرات")</f>
        <v>دانلود فیلم آموزش الگوریتم بهینه سازی ذرات</v>
      </c>
      <c r="C368" s="1" t="s">
        <v>7</v>
      </c>
    </row>
    <row r="369" customFormat="false" ht="19.45" hidden="false" customHeight="true" outlineLevel="0" collapsed="false">
      <c r="A369" s="4" t="n">
        <v>368</v>
      </c>
      <c r="B369" s="2" t="str">
        <f aca="false">HYPERLINK("https://www.daneshjooyar.com/%d8%af%d8%a7%d9%86%d9%84%d9%88%d8%af-%d9%81%db%8c%d9%84%d9%85-%d8%a2%d9%85%d9%88%d8%b2%d8%b4-%d8%b3%db%8c%d8%b3%d8%aa%d9%85-%d8%a7%db%8c%d9%85%d9%86%db%8c-%d9%85%d8%b5%d9%86%d9%88%d8%b9%db%8c-%d8%af/","فیلم آموزش الگوریتم سیستم ایمنی مصنوعی")</f>
        <v>فیلم آموزش الگوریتم سیستم ایمنی مصنوعی</v>
      </c>
      <c r="C369" s="1" t="s">
        <v>7</v>
      </c>
    </row>
    <row r="370" customFormat="false" ht="19.45" hidden="false" customHeight="true" outlineLevel="0" collapsed="false">
      <c r="A370" s="4" t="n">
        <v>369</v>
      </c>
      <c r="B370" s="2" t="str">
        <f aca="false">HYPERLINK("https://www.daneshjooyar.com/%d9%81%db%8c%d9%84%d9%85-%d8%a2%d9%85%d9%88%d8%b2%d8%b4-%d8%a7%d9%84%da%af%d9%88%d8%b1%db%8c%d8%aa%d9%85-%d9%87%d8%a7%db%8c-%d9%85%d9%85%d8%aa%db%8c%da%a9%db%8c-%d8%af%d8%a7%d9%86%d8%b4%da%af%d8%a7/","فیلم آموزش الگوریتم های ممتیکی")</f>
        <v>فیلم آموزش الگوریتم های ممتیکی</v>
      </c>
      <c r="C370" s="1" t="s">
        <v>7</v>
      </c>
    </row>
    <row r="371" customFormat="false" ht="20.55" hidden="false" customHeight="true" outlineLevel="0" collapsed="false">
      <c r="A371" s="4" t="n">
        <v>370</v>
      </c>
      <c r="B371" s="2" t="str">
        <f aca="false">HYPERLINK("https://www.daneshjooyar.com/c/","آموزش برنامه نویسی سی C مقدماتی")</f>
        <v>آموزش برنامه نویسی سی C مقدماتی</v>
      </c>
      <c r="C371" s="1" t="s">
        <v>8</v>
      </c>
    </row>
    <row r="372" customFormat="false" ht="20.55" hidden="false" customHeight="true" outlineLevel="0" collapsed="false">
      <c r="A372" s="4" t="n">
        <v>371</v>
      </c>
      <c r="B372" s="2" t="str">
        <f aca="false">HYPERLINK("https://www.daneshjooyar.com/selenium/","آموزش Selenium در پایتون به صورت پروژه محور")</f>
        <v>آموزش Selenium در پایتون به صورت پروژه محور</v>
      </c>
      <c r="C372" s="1" t="s">
        <v>8</v>
      </c>
    </row>
    <row r="373" customFormat="false" ht="19.45" hidden="false" customHeight="true" outlineLevel="0" collapsed="false">
      <c r="A373" s="4" t="n">
        <v>372</v>
      </c>
      <c r="B373" s="2" t="str">
        <f aca="false">HYPERLINK("https://www.daneshjooyar.com/socket-python/","آموزش سوکت نویسی با پایتون")</f>
        <v>آموزش سوکت نویسی با پایتون</v>
      </c>
      <c r="C373" s="1" t="s">
        <v>8</v>
      </c>
    </row>
    <row r="374" customFormat="false" ht="20.55" hidden="false" customHeight="true" outlineLevel="0" collapsed="false">
      <c r="A374" s="4" t="n">
        <v>373</v>
      </c>
      <c r="B374" s="2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374" s="1" t="s">
        <v>8</v>
      </c>
    </row>
    <row r="375" customFormat="false" ht="20.55" hidden="false" customHeight="true" outlineLevel="0" collapsed="false">
      <c r="A375" s="4" t="n">
        <v>374</v>
      </c>
      <c r="B375" s="2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375" s="1" t="s">
        <v>8</v>
      </c>
    </row>
    <row r="376" customFormat="false" ht="20.55" hidden="false" customHeight="true" outlineLevel="0" collapsed="false">
      <c r="A376" s="4" t="n">
        <v>375</v>
      </c>
      <c r="B376" s="2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376" s="1" t="s">
        <v>8</v>
      </c>
    </row>
    <row r="377" customFormat="false" ht="20.55" hidden="false" customHeight="true" outlineLevel="0" collapsed="false">
      <c r="A377" s="4" t="n">
        <v>376</v>
      </c>
      <c r="B377" s="2" t="str">
        <f aca="false">HYPERLINK("https://www.daneshjooyar.com/web-scraping-in-python/","آموزش web scraping با پایتون (مقدماتی)")</f>
        <v>آموزش web scraping با پایتون (مقدماتی)</v>
      </c>
      <c r="C377" s="1" t="s">
        <v>8</v>
      </c>
    </row>
    <row r="378" customFormat="false" ht="20.55" hidden="false" customHeight="true" outlineLevel="0" collapsed="false">
      <c r="A378" s="4" t="n">
        <v>377</v>
      </c>
      <c r="B378" s="2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378" s="1" t="s">
        <v>8</v>
      </c>
    </row>
    <row r="379" customFormat="false" ht="20.55" hidden="false" customHeight="true" outlineLevel="0" collapsed="false">
      <c r="A379" s="4" t="n">
        <v>378</v>
      </c>
      <c r="B379" s="2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379" s="1" t="s">
        <v>8</v>
      </c>
    </row>
    <row r="380" customFormat="false" ht="19.45" hidden="false" customHeight="true" outlineLevel="0" collapsed="false">
      <c r="A380" s="4" t="n">
        <v>379</v>
      </c>
      <c r="B380" s="2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380" s="1" t="s">
        <v>8</v>
      </c>
    </row>
    <row r="381" customFormat="false" ht="19.45" hidden="false" customHeight="true" outlineLevel="0" collapsed="false">
      <c r="A381" s="4" t="n">
        <v>380</v>
      </c>
      <c r="B381" s="2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381" s="1" t="s">
        <v>8</v>
      </c>
    </row>
    <row r="382" customFormat="false" ht="20.55" hidden="false" customHeight="true" outlineLevel="0" collapsed="false">
      <c r="A382" s="4" t="n">
        <v>381</v>
      </c>
      <c r="B382" s="2" t="str">
        <f aca="false">HYPERLINK("https://www.daneshjooyar.com/django-supplementary-cbvs/","آموزش View کلاس محور در جنگو (Django)")</f>
        <v>آموزش View کلاس محور در جنگو (Django)</v>
      </c>
      <c r="C382" s="1" t="s">
        <v>8</v>
      </c>
    </row>
    <row r="383" customFormat="false" ht="20.55" hidden="false" customHeight="true" outlineLevel="0" collapsed="false">
      <c r="A383" s="4" t="n">
        <v>382</v>
      </c>
      <c r="B383" s="2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383" s="1" t="s">
        <v>8</v>
      </c>
    </row>
    <row r="384" customFormat="false" ht="20.55" hidden="false" customHeight="true" outlineLevel="0" collapsed="false">
      <c r="A384" s="4" t="n">
        <v>383</v>
      </c>
      <c r="B384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384" s="1" t="s">
        <v>8</v>
      </c>
    </row>
    <row r="385" customFormat="false" ht="20.55" hidden="false" customHeight="true" outlineLevel="0" collapsed="false">
      <c r="A385" s="4" t="n">
        <v>384</v>
      </c>
      <c r="B385" s="2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385" s="1" t="s">
        <v>8</v>
      </c>
    </row>
    <row r="386" customFormat="false" ht="19.45" hidden="false" customHeight="true" outlineLevel="0" collapsed="false">
      <c r="A386" s="4" t="n">
        <v>385</v>
      </c>
      <c r="B386" s="2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386" s="1" t="s">
        <v>8</v>
      </c>
    </row>
    <row r="387" customFormat="false" ht="19.45" hidden="false" customHeight="true" outlineLevel="0" collapsed="false">
      <c r="A387" s="4" t="n">
        <v>386</v>
      </c>
      <c r="B387" s="2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387" s="1" t="s">
        <v>8</v>
      </c>
    </row>
    <row r="388" customFormat="false" ht="20.55" hidden="false" customHeight="true" outlineLevel="0" collapsed="false">
      <c r="A388" s="4" t="n">
        <v>387</v>
      </c>
      <c r="B388" s="2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388" s="1" t="s">
        <v>8</v>
      </c>
    </row>
    <row r="389" customFormat="false" ht="20.55" hidden="false" customHeight="true" outlineLevel="0" collapsed="false">
      <c r="A389" s="4" t="n">
        <v>388</v>
      </c>
      <c r="B389" s="2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389" s="1" t="s">
        <v>8</v>
      </c>
    </row>
    <row r="390" customFormat="false" ht="19.45" hidden="false" customHeight="true" outlineLevel="0" collapsed="false">
      <c r="A390" s="4" t="n">
        <v>389</v>
      </c>
      <c r="B390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390" s="1" t="s">
        <v>8</v>
      </c>
    </row>
    <row r="391" customFormat="false" ht="19.45" hidden="false" customHeight="true" outlineLevel="0" collapsed="false">
      <c r="A391" s="4" t="n">
        <v>390</v>
      </c>
      <c r="B391" s="2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391" s="1" t="s">
        <v>8</v>
      </c>
    </row>
    <row r="392" customFormat="false" ht="20.55" hidden="false" customHeight="true" outlineLevel="0" collapsed="false">
      <c r="A392" s="4" t="n">
        <v>391</v>
      </c>
      <c r="B392" s="2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392" s="1" t="s">
        <v>8</v>
      </c>
    </row>
    <row r="393" customFormat="false" ht="20.55" hidden="false" customHeight="true" outlineLevel="0" collapsed="false">
      <c r="A393" s="4" t="n">
        <v>392</v>
      </c>
      <c r="B393" s="2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393" s="1" t="s">
        <v>8</v>
      </c>
    </row>
    <row r="394" customFormat="false" ht="20.55" hidden="false" customHeight="true" outlineLevel="0" collapsed="false">
      <c r="A394" s="4" t="n">
        <v>393</v>
      </c>
      <c r="B394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394" s="1" t="s">
        <v>8</v>
      </c>
    </row>
    <row r="395" customFormat="false" ht="19.45" hidden="false" customHeight="true" outlineLevel="0" collapsed="false">
      <c r="A395" s="4" t="n">
        <v>394</v>
      </c>
      <c r="B395" s="2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395" s="1" t="s">
        <v>8</v>
      </c>
    </row>
    <row r="396" customFormat="false" ht="19.45" hidden="false" customHeight="true" outlineLevel="0" collapsed="false">
      <c r="A396" s="4" t="n">
        <v>395</v>
      </c>
      <c r="B396" s="2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396" s="1" t="s">
        <v>8</v>
      </c>
    </row>
    <row r="397" customFormat="false" ht="19.45" hidden="false" customHeight="true" outlineLevel="0" collapsed="false">
      <c r="A397" s="4" t="n">
        <v>396</v>
      </c>
      <c r="B397" s="2" t="str">
        <f aca="false">HYPERLINK("https://www.daneshjooyar.com/easy-learning-java-programming-language/","آموزش پیشرفته جاوا به زبان ساده")</f>
        <v>آموزش پیشرفته جاوا به زبان ساده</v>
      </c>
      <c r="C397" s="1" t="s">
        <v>8</v>
      </c>
    </row>
    <row r="398" customFormat="false" ht="20.55" hidden="false" customHeight="true" outlineLevel="0" collapsed="false">
      <c r="A398" s="4" t="n">
        <v>397</v>
      </c>
      <c r="B398" s="2" t="str">
        <f aca="false">HYPERLINK("https://www.daneshjooyar.com/wpf-csharp-learning/","دوره آموزش پروژه محور WPF و #C")</f>
        <v>دوره آموزش پروژه محور WPF و #C</v>
      </c>
      <c r="C398" s="1" t="s">
        <v>8</v>
      </c>
    </row>
    <row r="399" customFormat="false" ht="20.55" hidden="false" customHeight="true" outlineLevel="0" collapsed="false">
      <c r="A399" s="4" t="n">
        <v>398</v>
      </c>
      <c r="B399" s="2" t="str">
        <f aca="false">HYPERLINK("https://www.daneshjooyar.com/training-pyqt5/","دوره آموزش PyQt برای پایتون")</f>
        <v>دوره آموزش PyQt برای پایتون</v>
      </c>
      <c r="C399" s="1" t="s">
        <v>8</v>
      </c>
    </row>
    <row r="400" customFormat="false" ht="20.55" hidden="false" customHeight="true" outlineLevel="0" collapsed="false">
      <c r="A400" s="4" t="n">
        <v>399</v>
      </c>
      <c r="B400" s="2" t="str">
        <f aca="false">HYPERLINK("https://www.daneshjooyar.com/csharp-training-package/","بسته جامع آموزش برنامه نویسی #C")</f>
        <v>بسته جامع آموزش برنامه نویسی #C</v>
      </c>
      <c r="C400" s="1" t="s">
        <v>8</v>
      </c>
    </row>
    <row r="401" customFormat="false" ht="20.55" hidden="false" customHeight="true" outlineLevel="0" collapsed="false">
      <c r="A401" s="4" t="n">
        <v>400</v>
      </c>
      <c r="B401" s="2" t="str">
        <f aca="false">HYPERLINK("https://www.daneshjooyar.com/learning-wpf-with-project/","آموزش پروژه محور WPF – از صفر تا صد")</f>
        <v>آموزش پروژه محور WPF – از صفر تا صد</v>
      </c>
      <c r="C401" s="1" t="s">
        <v>8</v>
      </c>
    </row>
    <row r="402" customFormat="false" ht="20.55" hidden="false" customHeight="true" outlineLevel="0" collapsed="false">
      <c r="A402" s="4" t="n">
        <v>401</v>
      </c>
      <c r="B402" s="2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402" s="1" t="s">
        <v>8</v>
      </c>
    </row>
    <row r="403" customFormat="false" ht="20.55" hidden="false" customHeight="true" outlineLevel="0" collapsed="false">
      <c r="A403" s="4" t="n">
        <v>402</v>
      </c>
      <c r="B403" s="2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403" s="1" t="s">
        <v>8</v>
      </c>
    </row>
    <row r="404" customFormat="false" ht="19.45" hidden="false" customHeight="true" outlineLevel="0" collapsed="false">
      <c r="A404" s="4" t="n">
        <v>403</v>
      </c>
      <c r="B404" s="2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404" s="1" t="s">
        <v>8</v>
      </c>
    </row>
    <row r="405" customFormat="false" ht="19.45" hidden="false" customHeight="true" outlineLevel="0" collapsed="false">
      <c r="A405" s="4" t="n">
        <v>404</v>
      </c>
      <c r="B405" s="2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405" s="1" t="s">
        <v>8</v>
      </c>
    </row>
    <row r="406" customFormat="false" ht="19.45" hidden="false" customHeight="true" outlineLevel="0" collapsed="false">
      <c r="A406" s="4" t="n">
        <v>405</v>
      </c>
      <c r="B406" s="2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406" s="1" t="s">
        <v>8</v>
      </c>
    </row>
    <row r="407" customFormat="false" ht="20.55" hidden="false" customHeight="true" outlineLevel="0" collapsed="false">
      <c r="A407" s="4" t="n">
        <v>406</v>
      </c>
      <c r="B407" s="2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407" s="1" t="s">
        <v>8</v>
      </c>
    </row>
    <row r="408" customFormat="false" ht="19.45" hidden="false" customHeight="true" outlineLevel="0" collapsed="false">
      <c r="A408" s="4" t="n">
        <v>407</v>
      </c>
      <c r="B408" s="2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408" s="1" t="s">
        <v>8</v>
      </c>
    </row>
    <row r="409" customFormat="false" ht="19.45" hidden="false" customHeight="true" outlineLevel="0" collapsed="false">
      <c r="A409" s="4" t="n">
        <v>408</v>
      </c>
      <c r="B409" s="2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409" s="1" t="s">
        <v>8</v>
      </c>
    </row>
    <row r="410" customFormat="false" ht="20.55" hidden="false" customHeight="true" outlineLevel="0" collapsed="false">
      <c r="A410" s="4" t="n">
        <v>409</v>
      </c>
      <c r="B410" s="2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410" s="1" t="s">
        <v>8</v>
      </c>
    </row>
    <row r="411" customFormat="false" ht="19.45" hidden="false" customHeight="true" outlineLevel="0" collapsed="false">
      <c r="A411" s="4" t="n">
        <v>410</v>
      </c>
      <c r="B411" s="2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411" s="1" t="s">
        <v>8</v>
      </c>
    </row>
    <row r="412" customFormat="false" ht="20.55" hidden="false" customHeight="true" outlineLevel="0" collapsed="false">
      <c r="A412" s="4" t="n">
        <v>411</v>
      </c>
      <c r="B412" s="2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412" s="1" t="s">
        <v>8</v>
      </c>
    </row>
    <row r="413" customFormat="false" ht="20.55" hidden="false" customHeight="true" outlineLevel="0" collapsed="false">
      <c r="A413" s="4" t="n">
        <v>412</v>
      </c>
      <c r="B413" s="2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413" s="1" t="s">
        <v>8</v>
      </c>
    </row>
    <row r="414" customFormat="false" ht="19.45" hidden="false" customHeight="true" outlineLevel="0" collapsed="false">
      <c r="A414" s="4" t="n">
        <v>413</v>
      </c>
      <c r="B414" s="2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414" s="1" t="s">
        <v>8</v>
      </c>
    </row>
    <row r="415" customFormat="false" ht="20.55" hidden="false" customHeight="true" outlineLevel="0" collapsed="false">
      <c r="A415" s="4" t="n">
        <v>414</v>
      </c>
      <c r="B415" s="2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415" s="1" t="s">
        <v>8</v>
      </c>
    </row>
    <row r="416" customFormat="false" ht="19.45" hidden="false" customHeight="true" outlineLevel="0" collapsed="false">
      <c r="A416" s="4" t="n">
        <v>415</v>
      </c>
      <c r="B416" s="2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416" s="1" t="s">
        <v>8</v>
      </c>
    </row>
    <row r="417" customFormat="false" ht="20.55" hidden="false" customHeight="true" outlineLevel="0" collapsed="false">
      <c r="A417" s="4" t="n">
        <v>416</v>
      </c>
      <c r="B417" s="2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417" s="1" t="s">
        <v>8</v>
      </c>
    </row>
    <row r="418" customFormat="false" ht="20.55" hidden="false" customHeight="true" outlineLevel="0" collapsed="false">
      <c r="A418" s="4" t="n">
        <v>417</v>
      </c>
      <c r="B418" s="2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418" s="1" t="s">
        <v>8</v>
      </c>
    </row>
    <row r="419" customFormat="false" ht="20.55" hidden="false" customHeight="true" outlineLevel="0" collapsed="false">
      <c r="A419" s="4" t="n">
        <v>418</v>
      </c>
      <c r="B419" s="2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419" s="1" t="s">
        <v>8</v>
      </c>
    </row>
    <row r="420" customFormat="false" ht="20.55" hidden="false" customHeight="true" outlineLevel="0" collapsed="false">
      <c r="A420" s="4" t="n">
        <v>419</v>
      </c>
      <c r="B420" s="2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420" s="1" t="s">
        <v>8</v>
      </c>
    </row>
    <row r="421" customFormat="false" ht="20.55" hidden="false" customHeight="true" outlineLevel="0" collapsed="false">
      <c r="A421" s="4" t="n">
        <v>420</v>
      </c>
      <c r="B421" s="2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421" s="1" t="s">
        <v>8</v>
      </c>
    </row>
    <row r="422" customFormat="false" ht="19.45" hidden="false" customHeight="true" outlineLevel="0" collapsed="false">
      <c r="A422" s="4" t="n">
        <v>421</v>
      </c>
      <c r="B422" s="2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422" s="1" t="s">
        <v>8</v>
      </c>
    </row>
    <row r="423" customFormat="false" ht="19.45" hidden="false" customHeight="true" outlineLevel="0" collapsed="false">
      <c r="A423" s="4" t="n">
        <v>422</v>
      </c>
      <c r="B423" s="2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423" s="1" t="s">
        <v>8</v>
      </c>
    </row>
    <row r="424" customFormat="false" ht="20.55" hidden="false" customHeight="true" outlineLevel="0" collapsed="false">
      <c r="A424" s="4" t="n">
        <v>423</v>
      </c>
      <c r="B424" s="2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424" s="1" t="s">
        <v>8</v>
      </c>
    </row>
    <row r="425" customFormat="false" ht="20.55" hidden="false" customHeight="true" outlineLevel="0" collapsed="false">
      <c r="A425" s="4" t="n">
        <v>424</v>
      </c>
      <c r="B425" s="2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425" s="1" t="s">
        <v>8</v>
      </c>
    </row>
    <row r="426" customFormat="false" ht="20.55" hidden="false" customHeight="true" outlineLevel="0" collapsed="false">
      <c r="A426" s="4" t="n">
        <v>425</v>
      </c>
      <c r="B426" s="2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426" s="1" t="s">
        <v>8</v>
      </c>
    </row>
    <row r="427" customFormat="false" ht="20.55" hidden="false" customHeight="true" outlineLevel="0" collapsed="false">
      <c r="A427" s="4" t="n">
        <v>426</v>
      </c>
      <c r="B427" s="2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427" s="1" t="s">
        <v>8</v>
      </c>
    </row>
    <row r="428" customFormat="false" ht="20.55" hidden="false" customHeight="true" outlineLevel="0" collapsed="false">
      <c r="A428" s="4" t="n">
        <v>427</v>
      </c>
      <c r="B428" s="2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428" s="1" t="s">
        <v>8</v>
      </c>
    </row>
    <row r="429" customFormat="false" ht="19.45" hidden="false" customHeight="true" outlineLevel="0" collapsed="false">
      <c r="A429" s="4" t="n">
        <v>428</v>
      </c>
      <c r="B429" s="2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429" s="1" t="s">
        <v>8</v>
      </c>
    </row>
    <row r="430" customFormat="false" ht="20.55" hidden="false" customHeight="true" outlineLevel="0" collapsed="false">
      <c r="A430" s="4" t="n">
        <v>429</v>
      </c>
      <c r="B430" s="2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430" s="1" t="s">
        <v>8</v>
      </c>
    </row>
    <row r="431" customFormat="false" ht="19.45" hidden="false" customHeight="true" outlineLevel="0" collapsed="false">
      <c r="A431" s="4" t="n">
        <v>430</v>
      </c>
      <c r="B431" s="2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431" s="1" t="s">
        <v>8</v>
      </c>
    </row>
    <row r="432" customFormat="false" ht="20.55" hidden="false" customHeight="true" outlineLevel="0" collapsed="false">
      <c r="A432" s="4" t="n">
        <v>431</v>
      </c>
      <c r="B432" s="2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432" s="1" t="s">
        <v>8</v>
      </c>
    </row>
    <row r="433" customFormat="false" ht="19.45" hidden="false" customHeight="true" outlineLevel="0" collapsed="false">
      <c r="A433" s="4" t="n">
        <v>432</v>
      </c>
      <c r="B433" s="2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433" s="1" t="s">
        <v>8</v>
      </c>
    </row>
    <row r="434" customFormat="false" ht="20.55" hidden="false" customHeight="true" outlineLevel="0" collapsed="false">
      <c r="A434" s="4" t="n">
        <v>433</v>
      </c>
      <c r="B434" s="2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434" s="1" t="s">
        <v>8</v>
      </c>
    </row>
    <row r="435" customFormat="false" ht="20.55" hidden="false" customHeight="true" outlineLevel="0" collapsed="false">
      <c r="A435" s="4" t="n">
        <v>434</v>
      </c>
      <c r="B435" s="2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435" s="1" t="s">
        <v>8</v>
      </c>
    </row>
    <row r="436" customFormat="false" ht="19.45" hidden="false" customHeight="true" outlineLevel="0" collapsed="false">
      <c r="A436" s="4" t="n">
        <v>435</v>
      </c>
      <c r="B436" s="2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436" s="1" t="s">
        <v>8</v>
      </c>
    </row>
    <row r="437" customFormat="false" ht="20.55" hidden="false" customHeight="true" outlineLevel="0" collapsed="false">
      <c r="A437" s="4" t="n">
        <v>436</v>
      </c>
      <c r="B437" s="2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437" s="1" t="s">
        <v>8</v>
      </c>
    </row>
    <row r="438" customFormat="false" ht="20.55" hidden="false" customHeight="true" outlineLevel="0" collapsed="false">
      <c r="A438" s="4" t="n">
        <v>437</v>
      </c>
      <c r="B438" s="2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438" s="1" t="s">
        <v>8</v>
      </c>
    </row>
    <row r="439" customFormat="false" ht="20.55" hidden="false" customHeight="true" outlineLevel="0" collapsed="false">
      <c r="A439" s="4" t="n">
        <v>438</v>
      </c>
      <c r="B439" s="2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439" s="1" t="s">
        <v>8</v>
      </c>
    </row>
    <row r="440" customFormat="false" ht="20.55" hidden="false" customHeight="true" outlineLevel="0" collapsed="false">
      <c r="A440" s="4" t="n">
        <v>439</v>
      </c>
      <c r="B440" s="2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440" s="1" t="s">
        <v>8</v>
      </c>
    </row>
    <row r="441" customFormat="false" ht="20.55" hidden="false" customHeight="true" outlineLevel="0" collapsed="false">
      <c r="A441" s="4" t="n">
        <v>440</v>
      </c>
      <c r="B441" s="2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441" s="1" t="s">
        <v>8</v>
      </c>
    </row>
    <row r="442" customFormat="false" ht="20.55" hidden="false" customHeight="true" outlineLevel="0" collapsed="false">
      <c r="A442" s="4" t="n">
        <v>441</v>
      </c>
      <c r="B442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442" s="1" t="s">
        <v>8</v>
      </c>
    </row>
    <row r="443" customFormat="false" ht="20.55" hidden="false" customHeight="true" outlineLevel="0" collapsed="false">
      <c r="A443" s="4" t="n">
        <v>442</v>
      </c>
      <c r="B443" s="2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443" s="1" t="s">
        <v>8</v>
      </c>
    </row>
    <row r="444" customFormat="false" ht="20.55" hidden="false" customHeight="true" outlineLevel="0" collapsed="false">
      <c r="A444" s="4" t="n">
        <v>443</v>
      </c>
      <c r="B444" s="2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444" s="1" t="s">
        <v>8</v>
      </c>
    </row>
    <row r="445" customFormat="false" ht="20.55" hidden="false" customHeight="true" outlineLevel="0" collapsed="false">
      <c r="A445" s="4" t="n">
        <v>444</v>
      </c>
      <c r="B445" s="2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445" s="1" t="s">
        <v>8</v>
      </c>
    </row>
    <row r="446" customFormat="false" ht="20.55" hidden="false" customHeight="true" outlineLevel="0" collapsed="false">
      <c r="A446" s="4" t="n">
        <v>445</v>
      </c>
      <c r="B446" s="2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446" s="1" t="s">
        <v>8</v>
      </c>
    </row>
    <row r="447" customFormat="false" ht="19.45" hidden="false" customHeight="true" outlineLevel="0" collapsed="false">
      <c r="A447" s="4" t="n">
        <v>446</v>
      </c>
      <c r="B447" s="2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447" s="1" t="s">
        <v>8</v>
      </c>
    </row>
    <row r="448" customFormat="false" ht="20.55" hidden="false" customHeight="true" outlineLevel="0" collapsed="false">
      <c r="A448" s="4" t="n">
        <v>447</v>
      </c>
      <c r="B448" s="2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448" s="1" t="s">
        <v>8</v>
      </c>
    </row>
    <row r="449" customFormat="false" ht="19.45" hidden="false" customHeight="true" outlineLevel="0" collapsed="false">
      <c r="A449" s="4" t="n">
        <v>448</v>
      </c>
      <c r="B449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449" s="1" t="s">
        <v>8</v>
      </c>
    </row>
    <row r="450" customFormat="false" ht="20.55" hidden="false" customHeight="true" outlineLevel="0" collapsed="false">
      <c r="A450" s="4" t="n">
        <v>449</v>
      </c>
      <c r="B450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450" s="1" t="s">
        <v>8</v>
      </c>
    </row>
    <row r="451" customFormat="false" ht="19.45" hidden="false" customHeight="true" outlineLevel="0" collapsed="false">
      <c r="A451" s="4" t="n">
        <v>450</v>
      </c>
      <c r="B451" s="2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451" s="1" t="s">
        <v>8</v>
      </c>
    </row>
    <row r="452" customFormat="false" ht="20.55" hidden="false" customHeight="true" outlineLevel="0" collapsed="false">
      <c r="A452" s="4" t="n">
        <v>451</v>
      </c>
      <c r="B452" s="2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452" s="1" t="s">
        <v>8</v>
      </c>
    </row>
    <row r="453" customFormat="false" ht="20.55" hidden="false" customHeight="true" outlineLevel="0" collapsed="false">
      <c r="A453" s="4" t="n">
        <v>452</v>
      </c>
      <c r="B453" s="2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453" s="1" t="s">
        <v>8</v>
      </c>
    </row>
    <row r="454" customFormat="false" ht="20.55" hidden="false" customHeight="true" outlineLevel="0" collapsed="false">
      <c r="A454" s="4" t="n">
        <v>453</v>
      </c>
      <c r="B454" s="2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454" s="1" t="s">
        <v>8</v>
      </c>
    </row>
    <row r="455" customFormat="false" ht="20.55" hidden="false" customHeight="true" outlineLevel="0" collapsed="false">
      <c r="A455" s="4" t="n">
        <v>454</v>
      </c>
      <c r="B455" s="2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455" s="1" t="s">
        <v>8</v>
      </c>
    </row>
    <row r="456" customFormat="false" ht="20.55" hidden="false" customHeight="true" outlineLevel="0" collapsed="false">
      <c r="A456" s="4" t="n">
        <v>455</v>
      </c>
      <c r="B456" s="2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456" s="1" t="s">
        <v>8</v>
      </c>
    </row>
    <row r="457" customFormat="false" ht="19.45" hidden="false" customHeight="true" outlineLevel="0" collapsed="false">
      <c r="A457" s="4" t="n">
        <v>456</v>
      </c>
      <c r="B457" s="2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457" s="1" t="s">
        <v>8</v>
      </c>
    </row>
    <row r="458" customFormat="false" ht="20.55" hidden="false" customHeight="true" outlineLevel="0" collapsed="false">
      <c r="A458" s="4" t="n">
        <v>457</v>
      </c>
      <c r="B458" s="2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458" s="1" t="s">
        <v>8</v>
      </c>
    </row>
    <row r="459" customFormat="false" ht="20.55" hidden="false" customHeight="true" outlineLevel="0" collapsed="false">
      <c r="A459" s="4" t="n">
        <v>458</v>
      </c>
      <c r="B459" s="2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459" s="1" t="s">
        <v>8</v>
      </c>
    </row>
    <row r="460" customFormat="false" ht="20.55" hidden="false" customHeight="true" outlineLevel="0" collapsed="false">
      <c r="A460" s="4" t="n">
        <v>459</v>
      </c>
      <c r="B460" s="2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460" s="1" t="s">
        <v>8</v>
      </c>
    </row>
    <row r="461" customFormat="false" ht="20.55" hidden="false" customHeight="true" outlineLevel="0" collapsed="false">
      <c r="A461" s="4" t="n">
        <v>460</v>
      </c>
      <c r="B461" s="2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461" s="1" t="s">
        <v>8</v>
      </c>
    </row>
    <row r="462" customFormat="false" ht="19.45" hidden="false" customHeight="true" outlineLevel="0" collapsed="false">
      <c r="A462" s="4" t="n">
        <v>461</v>
      </c>
      <c r="B462" s="2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462" s="1" t="s">
        <v>8</v>
      </c>
    </row>
    <row r="463" customFormat="false" ht="20.55" hidden="false" customHeight="true" outlineLevel="0" collapsed="false">
      <c r="A463" s="4" t="n">
        <v>462</v>
      </c>
      <c r="B463" s="2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463" s="1" t="s">
        <v>8</v>
      </c>
    </row>
    <row r="464" customFormat="false" ht="19.45" hidden="false" customHeight="true" outlineLevel="0" collapsed="false">
      <c r="A464" s="4" t="n">
        <v>463</v>
      </c>
      <c r="B464" s="2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464" s="1" t="s">
        <v>8</v>
      </c>
    </row>
    <row r="465" customFormat="false" ht="19.45" hidden="false" customHeight="true" outlineLevel="0" collapsed="false">
      <c r="A465" s="4" t="n">
        <v>464</v>
      </c>
      <c r="B465" s="2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465" s="1" t="s">
        <v>8</v>
      </c>
    </row>
    <row r="466" customFormat="false" ht="19.45" hidden="false" customHeight="true" outlineLevel="0" collapsed="false">
      <c r="A466" s="4" t="n">
        <v>465</v>
      </c>
      <c r="B466" s="2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466" s="1" t="s">
        <v>8</v>
      </c>
    </row>
    <row r="467" customFormat="false" ht="20.55" hidden="false" customHeight="true" outlineLevel="0" collapsed="false">
      <c r="A467" s="4" t="n">
        <v>466</v>
      </c>
      <c r="B467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467" s="1" t="s">
        <v>8</v>
      </c>
    </row>
    <row r="468" customFormat="false" ht="20.55" hidden="false" customHeight="true" outlineLevel="0" collapsed="false">
      <c r="A468" s="4" t="n">
        <v>467</v>
      </c>
      <c r="B468" s="2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468" s="1" t="s">
        <v>8</v>
      </c>
    </row>
    <row r="469" customFormat="false" ht="20.55" hidden="false" customHeight="true" outlineLevel="0" collapsed="false">
      <c r="A469" s="4" t="n">
        <v>468</v>
      </c>
      <c r="B469" s="2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469" s="1" t="s">
        <v>8</v>
      </c>
    </row>
    <row r="470" customFormat="false" ht="20.55" hidden="false" customHeight="true" outlineLevel="0" collapsed="false">
      <c r="A470" s="4" t="n">
        <v>469</v>
      </c>
      <c r="B470" s="2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470" s="1" t="s">
        <v>8</v>
      </c>
    </row>
    <row r="471" customFormat="false" ht="20.55" hidden="false" customHeight="true" outlineLevel="0" collapsed="false">
      <c r="A471" s="4" t="n">
        <v>470</v>
      </c>
      <c r="B471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471" s="1" t="s">
        <v>8</v>
      </c>
    </row>
    <row r="472" customFormat="false" ht="19.45" hidden="false" customHeight="true" outlineLevel="0" collapsed="false">
      <c r="A472" s="4" t="n">
        <v>471</v>
      </c>
      <c r="B472" s="2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472" s="1" t="s">
        <v>8</v>
      </c>
    </row>
    <row r="473" customFormat="false" ht="20.55" hidden="false" customHeight="true" outlineLevel="0" collapsed="false">
      <c r="A473" s="4" t="n">
        <v>472</v>
      </c>
      <c r="B473" s="2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473" s="1" t="s">
        <v>8</v>
      </c>
    </row>
    <row r="474" customFormat="false" ht="20.55" hidden="false" customHeight="true" outlineLevel="0" collapsed="false">
      <c r="A474" s="4" t="n">
        <v>473</v>
      </c>
      <c r="B474" s="2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474" s="1" t="s">
        <v>8</v>
      </c>
    </row>
    <row r="475" customFormat="false" ht="19.45" hidden="false" customHeight="true" outlineLevel="0" collapsed="false">
      <c r="A475" s="4" t="n">
        <v>474</v>
      </c>
      <c r="B475" s="2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475" s="1" t="s">
        <v>8</v>
      </c>
    </row>
    <row r="476" customFormat="false" ht="19.45" hidden="false" customHeight="true" outlineLevel="0" collapsed="false">
      <c r="A476" s="4" t="n">
        <v>475</v>
      </c>
      <c r="B476" s="2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476" s="1" t="s">
        <v>8</v>
      </c>
    </row>
    <row r="477" customFormat="false" ht="19.45" hidden="false" customHeight="true" outlineLevel="0" collapsed="false">
      <c r="A477" s="4" t="n">
        <v>476</v>
      </c>
      <c r="B477" s="2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477" s="1" t="s">
        <v>8</v>
      </c>
    </row>
    <row r="478" customFormat="false" ht="20.55" hidden="false" customHeight="true" outlineLevel="0" collapsed="false">
      <c r="A478" s="4" t="n">
        <v>477</v>
      </c>
      <c r="B478" s="2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478" s="1" t="s">
        <v>8</v>
      </c>
    </row>
    <row r="479" customFormat="false" ht="19.45" hidden="false" customHeight="true" outlineLevel="0" collapsed="false">
      <c r="A479" s="4" t="n">
        <v>478</v>
      </c>
      <c r="B479" s="2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479" s="1" t="s">
        <v>8</v>
      </c>
    </row>
    <row r="480" customFormat="false" ht="19.45" hidden="false" customHeight="true" outlineLevel="0" collapsed="false">
      <c r="A480" s="4" t="n">
        <v>479</v>
      </c>
      <c r="B480" s="2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480" s="1" t="s">
        <v>8</v>
      </c>
    </row>
    <row r="481" customFormat="false" ht="20.55" hidden="false" customHeight="true" outlineLevel="0" collapsed="false">
      <c r="A481" s="4" t="n">
        <v>480</v>
      </c>
      <c r="B481" s="2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481" s="1" t="s">
        <v>8</v>
      </c>
    </row>
    <row r="482" customFormat="false" ht="19.45" hidden="false" customHeight="true" outlineLevel="0" collapsed="false">
      <c r="A482" s="4" t="n">
        <v>481</v>
      </c>
      <c r="B482" s="2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482" s="1" t="s">
        <v>8</v>
      </c>
    </row>
    <row r="483" customFormat="false" ht="19.45" hidden="false" customHeight="true" outlineLevel="0" collapsed="false">
      <c r="A483" s="4" t="n">
        <v>482</v>
      </c>
      <c r="B483" s="2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483" s="1" t="s">
        <v>8</v>
      </c>
    </row>
    <row r="484" customFormat="false" ht="19.45" hidden="false" customHeight="true" outlineLevel="0" collapsed="false">
      <c r="A484" s="4" t="n">
        <v>483</v>
      </c>
      <c r="B484" s="2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484" s="1" t="s">
        <v>8</v>
      </c>
    </row>
    <row r="485" customFormat="false" ht="19.45" hidden="false" customHeight="true" outlineLevel="0" collapsed="false">
      <c r="A485" s="4" t="n">
        <v>484</v>
      </c>
      <c r="B485" s="2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485" s="1" t="s">
        <v>8</v>
      </c>
    </row>
    <row r="486" customFormat="false" ht="19.45" hidden="false" customHeight="true" outlineLevel="0" collapsed="false">
      <c r="A486" s="4" t="n">
        <v>485</v>
      </c>
      <c r="B486" s="2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486" s="1" t="s">
        <v>8</v>
      </c>
    </row>
    <row r="487" customFormat="false" ht="20.55" hidden="false" customHeight="true" outlineLevel="0" collapsed="false">
      <c r="A487" s="4" t="n">
        <v>486</v>
      </c>
      <c r="B487" s="2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487" s="1" t="s">
        <v>8</v>
      </c>
    </row>
    <row r="488" customFormat="false" ht="19.45" hidden="false" customHeight="true" outlineLevel="0" collapsed="false">
      <c r="A488" s="4" t="n">
        <v>487</v>
      </c>
      <c r="B488" s="2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488" s="1" t="s">
        <v>8</v>
      </c>
    </row>
    <row r="489" customFormat="false" ht="20.55" hidden="false" customHeight="true" outlineLevel="0" collapsed="false">
      <c r="A489" s="4" t="n">
        <v>488</v>
      </c>
      <c r="B489" s="2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489" s="1" t="s">
        <v>8</v>
      </c>
    </row>
    <row r="490" customFormat="false" ht="19.45" hidden="false" customHeight="true" outlineLevel="0" collapsed="false">
      <c r="A490" s="4" t="n">
        <v>489</v>
      </c>
      <c r="B490" s="2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490" s="1" t="s">
        <v>8</v>
      </c>
    </row>
    <row r="491" customFormat="false" ht="20.55" hidden="false" customHeight="true" outlineLevel="0" collapsed="false">
      <c r="A491" s="4" t="n">
        <v>490</v>
      </c>
      <c r="B491" s="2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491" s="1" t="s">
        <v>8</v>
      </c>
    </row>
    <row r="492" customFormat="false" ht="20.55" hidden="false" customHeight="true" outlineLevel="0" collapsed="false">
      <c r="A492" s="4" t="n">
        <v>491</v>
      </c>
      <c r="B492" s="2" t="str">
        <f aca="false">HYPERLINK("https://www.daneshjooyar.com/%d8%a2%d9%85%d9%88%d8%b2%d8%b4-%d8%a8%d8%b1%d9%86%d8%a7%d9%85%d9%87-%d9%86%d9%88%db%8c%d8%b3%db%8c-visual-basic-%d9%82%d8%b3%d9%85%d8%aa-%da%86%d9%87%d8%a7%d8%b1%d9%85/","آموزش برنامه نویسی Visual Basic   (قسمت چهارم)")</f>
        <v>آموزش برنامه نویسی Visual Basic   (قسمت چهارم)</v>
      </c>
      <c r="C492" s="1" t="s">
        <v>8</v>
      </c>
    </row>
    <row r="493" customFormat="false" ht="20.55" hidden="false" customHeight="true" outlineLevel="0" collapsed="false">
      <c r="A493" s="4" t="n">
        <v>492</v>
      </c>
      <c r="B493" s="2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493" s="1" t="s">
        <v>8</v>
      </c>
    </row>
    <row r="494" customFormat="false" ht="20.55" hidden="false" customHeight="true" outlineLevel="0" collapsed="false">
      <c r="A494" s="4" t="n">
        <v>493</v>
      </c>
      <c r="B494" s="2" t="str">
        <f aca="false">HYPERLINK("https://www.daneshjooyar.com/%d8%a2%d9%85%d9%88%d8%b2%d8%b4-%da%a9%d8%a7%d9%85%d9%84-%d8%a8%d8%b1%d9%86%d8%a7%d9%85%d9%87-%d9%86%d9%88%db%8c%d8%b3%db%8c-visual-basic-%d9%82%d8%b3%d9%85%d8%aa-%d8%b3%d9%88%d9%85/","آموزش کامل برنامه نویسی Visual Basic (قسمت سوم)")</f>
        <v>آموزش کامل برنامه نویسی Visual Basic (قسمت سوم)</v>
      </c>
      <c r="C494" s="1" t="s">
        <v>8</v>
      </c>
    </row>
    <row r="495" customFormat="false" ht="20.55" hidden="false" customHeight="true" outlineLevel="0" collapsed="false">
      <c r="A495" s="4" t="n">
        <v>494</v>
      </c>
      <c r="B495" s="2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495" s="1" t="s">
        <v>8</v>
      </c>
    </row>
    <row r="496" customFormat="false" ht="19.45" hidden="false" customHeight="true" outlineLevel="0" collapsed="false">
      <c r="A496" s="4" t="n">
        <v>495</v>
      </c>
      <c r="B496" s="2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496" s="1" t="s">
        <v>8</v>
      </c>
    </row>
    <row r="497" customFormat="false" ht="20.55" hidden="false" customHeight="true" outlineLevel="0" collapsed="false">
      <c r="A497" s="4" t="n">
        <v>496</v>
      </c>
      <c r="B497" s="2" t="str">
        <f aca="false">HYPERLINK("https://www.daneshjooyar.com/%d8%a2%d9%85%d9%88%d8%b2%d8%b4-%d8%a8%d8%b1%d9%86%d8%a7%d9%85%d9%87-%d9%86%d9%88%db%8c%d8%b3%db%8c-%d9%88%db%8c%da%98%d9%88%d8%a7%d9%84-%d8%a8%db%8c%d8%b3%da%a9-%d9%82%d8%b3%d9%85%d8%aa-%d8%af%d9%88/","آموزش برنامه نویسی ویژوال بیسک (قسمت دوم)")</f>
        <v>آموزش برنامه نویسی ویژوال بیسک (قسمت دوم)</v>
      </c>
      <c r="C497" s="1" t="s">
        <v>8</v>
      </c>
    </row>
    <row r="498" customFormat="false" ht="20.55" hidden="false" customHeight="true" outlineLevel="0" collapsed="false">
      <c r="A498" s="4" t="n">
        <v>497</v>
      </c>
      <c r="B498" s="2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498" s="1" t="s">
        <v>8</v>
      </c>
    </row>
    <row r="499" customFormat="false" ht="20.55" hidden="false" customHeight="true" outlineLevel="0" collapsed="false">
      <c r="A499" s="4" t="n">
        <v>498</v>
      </c>
      <c r="B499" s="2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499" s="1" t="s">
        <v>8</v>
      </c>
    </row>
    <row r="500" customFormat="false" ht="20.55" hidden="false" customHeight="true" outlineLevel="0" collapsed="false">
      <c r="A500" s="4" t="n">
        <v>499</v>
      </c>
      <c r="B500" s="2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500" s="1" t="s">
        <v>8</v>
      </c>
    </row>
    <row r="501" customFormat="false" ht="20.55" hidden="false" customHeight="true" outlineLevel="0" collapsed="false">
      <c r="A501" s="4" t="n">
        <v>500</v>
      </c>
      <c r="B501" s="2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501" s="1" t="s">
        <v>8</v>
      </c>
    </row>
    <row r="502" customFormat="false" ht="19.45" hidden="false" customHeight="true" outlineLevel="0" collapsed="false">
      <c r="A502" s="4" t="n">
        <v>501</v>
      </c>
      <c r="B502" s="2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502" s="1" t="s">
        <v>8</v>
      </c>
    </row>
    <row r="503" customFormat="false" ht="20.55" hidden="false" customHeight="true" outlineLevel="0" collapsed="false">
      <c r="A503" s="4" t="n">
        <v>502</v>
      </c>
      <c r="B503" s="2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503" s="1" t="s">
        <v>8</v>
      </c>
    </row>
    <row r="504" customFormat="false" ht="19.45" hidden="false" customHeight="true" outlineLevel="0" collapsed="false">
      <c r="A504" s="4" t="n">
        <v>503</v>
      </c>
      <c r="B504" s="2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504" s="1" t="s">
        <v>8</v>
      </c>
    </row>
    <row r="505" customFormat="false" ht="20.55" hidden="false" customHeight="true" outlineLevel="0" collapsed="false">
      <c r="A505" s="4" t="n">
        <v>504</v>
      </c>
      <c r="B505" s="2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505" s="1" t="s">
        <v>8</v>
      </c>
    </row>
    <row r="506" customFormat="false" ht="19.45" hidden="false" customHeight="true" outlineLevel="0" collapsed="false">
      <c r="A506" s="4" t="n">
        <v>505</v>
      </c>
      <c r="B506" s="2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506" s="1" t="s">
        <v>8</v>
      </c>
    </row>
    <row r="507" customFormat="false" ht="20.55" hidden="false" customHeight="true" outlineLevel="0" collapsed="false">
      <c r="A507" s="4" t="n">
        <v>506</v>
      </c>
      <c r="B507" s="2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507" s="1" t="s">
        <v>8</v>
      </c>
    </row>
    <row r="508" customFormat="false" ht="20.55" hidden="false" customHeight="true" outlineLevel="0" collapsed="false">
      <c r="A508" s="4" t="n">
        <v>507</v>
      </c>
      <c r="B508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508" s="1" t="s">
        <v>8</v>
      </c>
    </row>
    <row r="509" customFormat="false" ht="20.55" hidden="false" customHeight="true" outlineLevel="0" collapsed="false">
      <c r="A509" s="4" t="n">
        <v>508</v>
      </c>
      <c r="B509" s="2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509" s="1" t="s">
        <v>8</v>
      </c>
    </row>
    <row r="510" customFormat="false" ht="20.55" hidden="false" customHeight="true" outlineLevel="0" collapsed="false">
      <c r="A510" s="4" t="n">
        <v>509</v>
      </c>
      <c r="B510" s="2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510" s="1" t="s">
        <v>8</v>
      </c>
    </row>
    <row r="511" customFormat="false" ht="20.55" hidden="false" customHeight="true" outlineLevel="0" collapsed="false">
      <c r="A511" s="4" t="n">
        <v>510</v>
      </c>
      <c r="B511" s="2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511" s="1" t="s">
        <v>8</v>
      </c>
    </row>
    <row r="512" customFormat="false" ht="20.55" hidden="false" customHeight="true" outlineLevel="0" collapsed="false">
      <c r="A512" s="4" t="n">
        <v>511</v>
      </c>
      <c r="B512" s="2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512" s="1" t="s">
        <v>8</v>
      </c>
    </row>
    <row r="513" customFormat="false" ht="20.55" hidden="false" customHeight="true" outlineLevel="0" collapsed="false">
      <c r="A513" s="4" t="n">
        <v>512</v>
      </c>
      <c r="B513" s="2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513" s="1" t="s">
        <v>8</v>
      </c>
    </row>
    <row r="514" customFormat="false" ht="20.55" hidden="false" customHeight="true" outlineLevel="0" collapsed="false">
      <c r="A514" s="4" t="n">
        <v>513</v>
      </c>
      <c r="B514" s="2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514" s="1" t="s">
        <v>8</v>
      </c>
    </row>
    <row r="515" customFormat="false" ht="20.55" hidden="false" customHeight="true" outlineLevel="0" collapsed="false">
      <c r="A515" s="4" t="n">
        <v>514</v>
      </c>
      <c r="B515" s="2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515" s="1" t="s">
        <v>8</v>
      </c>
    </row>
    <row r="516" customFormat="false" ht="20.55" hidden="false" customHeight="true" outlineLevel="0" collapsed="false">
      <c r="A516" s="4" t="n">
        <v>515</v>
      </c>
      <c r="B516" s="2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516" s="1" t="s">
        <v>8</v>
      </c>
    </row>
    <row r="517" customFormat="false" ht="20.55" hidden="false" customHeight="true" outlineLevel="0" collapsed="false">
      <c r="A517" s="4" t="n">
        <v>516</v>
      </c>
      <c r="B517" s="2" t="str">
        <f aca="false">HYPERLINK("https://www.daneshjooyar.com/%d9%81%db%8c%d9%84%d9%85-%d8%a2%d9%85%d9%88%d8%b2%d8%b4-%da%a9%d8%a7%d9%85%d9%84-wpf/","فیلم آموزش کامل wpf")</f>
        <v>فیلم آموزش کامل wpf</v>
      </c>
      <c r="C517" s="1" t="s">
        <v>8</v>
      </c>
    </row>
    <row r="518" customFormat="false" ht="20.55" hidden="false" customHeight="true" outlineLevel="0" collapsed="false">
      <c r="A518" s="4" t="n">
        <v>517</v>
      </c>
      <c r="B518" s="2" t="str">
        <f aca="false">HYPERLINK("https://www.daneshjooyar.com/%d8%af%d8%b3%d8%aa%d9%88%d8%b1-shut-down-%d8%af%d8%b1-c/","دستور shut down در c#")</f>
        <v>دستور shut down در c#</v>
      </c>
      <c r="C518" s="1" t="s">
        <v>8</v>
      </c>
    </row>
    <row r="519" customFormat="false" ht="19.45" hidden="false" customHeight="true" outlineLevel="0" collapsed="false">
      <c r="A519" s="4" t="n">
        <v>518</v>
      </c>
      <c r="B519" s="2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519" s="1" t="s">
        <v>8</v>
      </c>
    </row>
    <row r="520" customFormat="false" ht="19.45" hidden="false" customHeight="true" outlineLevel="0" collapsed="false">
      <c r="A520" s="4" t="n">
        <v>519</v>
      </c>
      <c r="B520" s="2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520" s="1" t="s">
        <v>8</v>
      </c>
    </row>
    <row r="521" customFormat="false" ht="20.55" hidden="false" customHeight="true" outlineLevel="0" collapsed="false">
      <c r="A521" s="4" t="n">
        <v>520</v>
      </c>
      <c r="B521" s="2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521" s="1" t="s">
        <v>8</v>
      </c>
    </row>
    <row r="522" customFormat="false" ht="20.55" hidden="false" customHeight="true" outlineLevel="0" collapsed="false">
      <c r="A522" s="4" t="n">
        <v>521</v>
      </c>
      <c r="B522" s="2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522" s="1" t="s">
        <v>9</v>
      </c>
    </row>
    <row r="523" customFormat="false" ht="20.55" hidden="false" customHeight="true" outlineLevel="0" collapsed="false">
      <c r="A523" s="4" t="n">
        <v>522</v>
      </c>
      <c r="B523" s="2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523" s="1" t="s">
        <v>9</v>
      </c>
    </row>
    <row r="524" customFormat="false" ht="20.55" hidden="false" customHeight="true" outlineLevel="0" collapsed="false">
      <c r="A524" s="4" t="n">
        <v>523</v>
      </c>
      <c r="B524" s="2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524" s="1" t="s">
        <v>9</v>
      </c>
    </row>
    <row r="525" customFormat="false" ht="20.55" hidden="false" customHeight="true" outlineLevel="0" collapsed="false">
      <c r="A525" s="4" t="n">
        <v>524</v>
      </c>
      <c r="B525" s="2" t="str">
        <f aca="false">HYPERLINK("https://www.daneshjooyar.com/sql-server-2014/","آموزش جامع SQL server 2014")</f>
        <v>آموزش جامع SQL server 2014</v>
      </c>
      <c r="C525" s="1" t="s">
        <v>9</v>
      </c>
    </row>
    <row r="526" customFormat="false" ht="20.55" hidden="false" customHeight="true" outlineLevel="0" collapsed="false">
      <c r="A526" s="4" t="n">
        <v>525</v>
      </c>
      <c r="B526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526" s="1" t="s">
        <v>9</v>
      </c>
    </row>
    <row r="527" customFormat="false" ht="20.55" hidden="false" customHeight="true" outlineLevel="0" collapsed="false">
      <c r="A527" s="4" t="n">
        <v>526</v>
      </c>
      <c r="B527" s="2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527" s="1" t="s">
        <v>9</v>
      </c>
    </row>
    <row r="528" customFormat="false" ht="20.55" hidden="false" customHeight="true" outlineLevel="0" collapsed="false">
      <c r="A528" s="4" t="n">
        <v>527</v>
      </c>
      <c r="B528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528" s="1" t="s">
        <v>9</v>
      </c>
    </row>
    <row r="529" customFormat="false" ht="20.55" hidden="false" customHeight="true" outlineLevel="0" collapsed="false">
      <c r="A529" s="4" t="n">
        <v>528</v>
      </c>
      <c r="B529" s="2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529" s="1" t="s">
        <v>9</v>
      </c>
    </row>
    <row r="530" customFormat="false" ht="20.55" hidden="false" customHeight="true" outlineLevel="0" collapsed="false">
      <c r="A530" s="4" t="n">
        <v>529</v>
      </c>
      <c r="B530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530" s="1" t="s">
        <v>9</v>
      </c>
    </row>
    <row r="531" customFormat="false" ht="20.55" hidden="false" customHeight="true" outlineLevel="0" collapsed="false">
      <c r="A531" s="4" t="n">
        <v>530</v>
      </c>
      <c r="B531" s="2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531" s="1" t="s">
        <v>9</v>
      </c>
    </row>
    <row r="532" customFormat="false" ht="20.55" hidden="false" customHeight="true" outlineLevel="0" collapsed="false">
      <c r="A532" s="4" t="n">
        <v>531</v>
      </c>
      <c r="B532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532" s="1" t="s">
        <v>9</v>
      </c>
    </row>
    <row r="533" customFormat="false" ht="20.55" hidden="false" customHeight="true" outlineLevel="0" collapsed="false">
      <c r="A533" s="4" t="n">
        <v>532</v>
      </c>
      <c r="B533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533" s="1" t="s">
        <v>9</v>
      </c>
    </row>
    <row r="534" customFormat="false" ht="20.55" hidden="false" customHeight="true" outlineLevel="0" collapsed="false">
      <c r="A534" s="4" t="n">
        <v>533</v>
      </c>
      <c r="B534" s="2" t="str">
        <f aca="false">HYPERLINK("https://www.daneshjooyar.com/%d8%af%d8%a7%d9%86%d9%84%d9%88%d8%af-%d9%81%db%8c%d9%84%d9%85-%d8%a2%d9%85%d9%88%d8%b2%d8%b4-%d8%a8%d8%a7%d9%86%da%a9-%d8%a7%d8%b7%d9%84%d8%a7%d8%b9%d8%a7%d8%aa%db%8c-spanner/","دانلود فیلم آموزش بانک اطلاعاتی spanner")</f>
        <v>دانلود فیلم آموزش بانک اطلاعاتی spanner</v>
      </c>
      <c r="C534" s="1" t="s">
        <v>9</v>
      </c>
    </row>
    <row r="535" customFormat="false" ht="19.45" hidden="false" customHeight="true" outlineLevel="0" collapsed="false">
      <c r="A535" s="4" t="n">
        <v>534</v>
      </c>
      <c r="B535" s="2" t="str">
        <f aca="false">HYPERLINK("https://www.daneshjooyar.com/%d9%81%db%8c%d9%84%d9%85-%d8%a2%d9%85%d9%88%d8%b2%d8%b4-%d8%a8%d8%a7%d9%86%da%a9-%d8%a7%d8%b7%d9%84%d8%a7%d8%b9%d8%a7%d8%aa%db%8c-%da%a9%d9%84%d8%a7%d8%b3%d8%aa%d8%b1%db%8c%da%a9%d8%b3/","فیلم آموزش بانک اطلاعاتی کلاستریکس")</f>
        <v>فیلم آموزش بانک اطلاعاتی کلاستریکس</v>
      </c>
      <c r="C535" s="1" t="s">
        <v>9</v>
      </c>
    </row>
    <row r="536" customFormat="false" ht="20.55" hidden="false" customHeight="true" outlineLevel="0" collapsed="false">
      <c r="A536" s="4" t="n">
        <v>535</v>
      </c>
      <c r="B536" s="2" t="str">
        <f aca="false">HYPERLINK("https://www.daneshjooyar.com/nmap/","کاملترین دوره آموزش Nmap | تست نفوذ با Nmap")</f>
        <v>کاملترین دوره آموزش Nmap | تست نفوذ با Nmap</v>
      </c>
      <c r="C536" s="1" t="s">
        <v>10</v>
      </c>
    </row>
    <row r="537" customFormat="false" ht="20.55" hidden="false" customHeight="true" outlineLevel="0" collapsed="false">
      <c r="A537" s="4" t="n">
        <v>536</v>
      </c>
      <c r="B537" s="2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537" s="1" t="s">
        <v>10</v>
      </c>
    </row>
    <row r="538" customFormat="false" ht="20.55" hidden="false" customHeight="true" outlineLevel="0" collapsed="false">
      <c r="A538" s="4" t="n">
        <v>537</v>
      </c>
      <c r="B538" s="2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538" s="1" t="s">
        <v>10</v>
      </c>
    </row>
    <row r="539" customFormat="false" ht="19.45" hidden="false" customHeight="true" outlineLevel="0" collapsed="false">
      <c r="A539" s="4" t="n">
        <v>538</v>
      </c>
      <c r="B539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539" s="1" t="s">
        <v>10</v>
      </c>
    </row>
    <row r="540" customFormat="false" ht="20.55" hidden="false" customHeight="true" outlineLevel="0" collapsed="false">
      <c r="A540" s="4" t="n">
        <v>539</v>
      </c>
      <c r="B540" s="2" t="str">
        <f aca="false">HYPERLINK("https://www.daneshjooyar.com/mdaemon/","آموزش صفر تا صد میل سرور Mdaemon")</f>
        <v>آموزش صفر تا صد میل سرور Mdaemon</v>
      </c>
      <c r="C540" s="1" t="s">
        <v>10</v>
      </c>
    </row>
    <row r="541" customFormat="false" ht="20.55" hidden="false" customHeight="true" outlineLevel="0" collapsed="false">
      <c r="A541" s="4" t="n">
        <v>540</v>
      </c>
      <c r="B541" s="2" t="str">
        <f aca="false">HYPERLINK("https://www.daneshjooyar.com/training-mtcna/","مجموعه کامل آموزش MTCNA")</f>
        <v>مجموعه کامل آموزش MTCNA</v>
      </c>
      <c r="C541" s="1" t="s">
        <v>10</v>
      </c>
    </row>
    <row r="542" customFormat="false" ht="20.55" hidden="false" customHeight="true" outlineLevel="0" collapsed="false">
      <c r="A542" s="4" t="n">
        <v>541</v>
      </c>
      <c r="B542" s="2" t="str">
        <f aca="false">HYPERLINK("https://www.daneshjooyar.com/learning-git-and-gitlab/","دوره آموزش git و gitlab")</f>
        <v>دوره آموزش git و gitlab</v>
      </c>
      <c r="C542" s="1" t="s">
        <v>10</v>
      </c>
    </row>
    <row r="543" customFormat="false" ht="20.55" hidden="false" customHeight="true" outlineLevel="0" collapsed="false">
      <c r="A543" s="4" t="n">
        <v>542</v>
      </c>
      <c r="B543" s="2" t="str">
        <f aca="false">HYPERLINK("https://www.daneshjooyar.com/learning-windows-server2016/","آموزش ویندوز سرور 2016 در سرور مجازی")</f>
        <v>آموزش ویندوز سرور 2016 در سرور مجازی</v>
      </c>
      <c r="C543" s="1" t="s">
        <v>10</v>
      </c>
    </row>
    <row r="544" customFormat="false" ht="20.55" hidden="false" customHeight="true" outlineLevel="0" collapsed="false">
      <c r="A544" s="4" t="n">
        <v>543</v>
      </c>
      <c r="B544" s="2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544" s="1" t="s">
        <v>10</v>
      </c>
    </row>
    <row r="545" customFormat="false" ht="20.55" hidden="false" customHeight="true" outlineLevel="0" collapsed="false">
      <c r="A545" s="4" t="n">
        <v>544</v>
      </c>
      <c r="B545" s="2" t="str">
        <f aca="false">HYPERLINK("https://www.daneshjooyar.com/learning-mcsa-windows-8-1/","آموزش MCSA Windows 8.1")</f>
        <v>آموزش MCSA Windows 8.1</v>
      </c>
      <c r="C545" s="1" t="s">
        <v>10</v>
      </c>
    </row>
    <row r="546" customFormat="false" ht="19.45" hidden="false" customHeight="true" outlineLevel="0" collapsed="false">
      <c r="A546" s="4" t="n">
        <v>545</v>
      </c>
      <c r="B546" s="2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546" s="1" t="s">
        <v>10</v>
      </c>
    </row>
    <row r="547" customFormat="false" ht="19.45" hidden="false" customHeight="true" outlineLevel="0" collapsed="false">
      <c r="A547" s="4" t="n">
        <v>546</v>
      </c>
      <c r="B547" s="2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547" s="1" t="s">
        <v>10</v>
      </c>
    </row>
    <row r="548" customFormat="false" ht="19.45" hidden="false" customHeight="true" outlineLevel="0" collapsed="false">
      <c r="A548" s="4" t="n">
        <v>547</v>
      </c>
      <c r="B548" s="2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548" s="1" t="s">
        <v>10</v>
      </c>
    </row>
    <row r="549" customFormat="false" ht="19.45" hidden="false" customHeight="true" outlineLevel="0" collapsed="false">
      <c r="A549" s="4" t="n">
        <v>548</v>
      </c>
      <c r="B549" s="2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549" s="1" t="s">
        <v>10</v>
      </c>
    </row>
    <row r="550" customFormat="false" ht="19.45" hidden="false" customHeight="true" outlineLevel="0" collapsed="false">
      <c r="A550" s="4" t="n">
        <v>549</v>
      </c>
      <c r="B550" s="2" t="str">
        <f aca="false">HYPERLINK("https://www.daneshjooyar.com/course-metasploit/","دوره جامع آموزش متااسپلویت")</f>
        <v>دوره جامع آموزش متااسپلویت</v>
      </c>
      <c r="C550" s="1" t="s">
        <v>10</v>
      </c>
    </row>
    <row r="551" customFormat="false" ht="19.45" hidden="false" customHeight="true" outlineLevel="0" collapsed="false">
      <c r="A551" s="4" t="n">
        <v>550</v>
      </c>
      <c r="B551" s="2" t="str">
        <f aca="false">HYPERLINK("https://www.daneshjooyar.com/training-security-on-the-router/","آموزش تست نفوذ و حفظ امنیت در روتر")</f>
        <v>آموزش تست نفوذ و حفظ امنیت در روتر</v>
      </c>
      <c r="C551" s="1" t="s">
        <v>10</v>
      </c>
    </row>
    <row r="552" customFormat="false" ht="19.45" hidden="false" customHeight="true" outlineLevel="0" collapsed="false">
      <c r="A552" s="4" t="n">
        <v>551</v>
      </c>
      <c r="B552" s="2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552" s="1" t="s">
        <v>10</v>
      </c>
    </row>
    <row r="553" customFormat="false" ht="20.55" hidden="false" customHeight="true" outlineLevel="0" collapsed="false">
      <c r="A553" s="4" t="n">
        <v>552</v>
      </c>
      <c r="B553" s="2" t="str">
        <f aca="false">HYPERLINK("https://www.daneshjooyar.com/%d8%a2%d9%85%d9%88%d8%b2%d8%b4-%d8%a7%d8%b3%d8%aa%d9%81%d8%a7%d8%af%d9%87-%d8%a7%d8%b2-%db%8c%da%a9-%d9%81%d9%88%d9%84%d8%af%d8%b1-share-%d8%af%d8%b1-%d9%82%d8%a7%d9%84%d8%a8-map-drive/","آموزش استفاده از یک فولدر share در قالب map drive")</f>
        <v>آموزش استفاده از یک فولدر share در قالب map drive</v>
      </c>
      <c r="C553" s="1" t="s">
        <v>10</v>
      </c>
    </row>
    <row r="554" customFormat="false" ht="20.55" hidden="false" customHeight="true" outlineLevel="0" collapsed="false">
      <c r="A554" s="4" t="n">
        <v>553</v>
      </c>
      <c r="B554" s="2" t="str">
        <f aca="false">HYPERLINK("https://www.daneshjooyar.com/%d9%81%db%8c%d9%84%d9%85-%d8%a2%d9%85%d9%88%d8%b2%d8%b4-remote-desktop/","فیلم آموزش کار با نرم افزار remote desktop ویندوز")</f>
        <v>فیلم آموزش کار با نرم افزار remote desktop ویندوز</v>
      </c>
      <c r="C554" s="1" t="s">
        <v>10</v>
      </c>
    </row>
    <row r="555" customFormat="false" ht="20.55" hidden="false" customHeight="true" outlineLevel="0" collapsed="false">
      <c r="A555" s="4" t="n">
        <v>554</v>
      </c>
      <c r="B555" s="2" t="str">
        <f aca="false">HYPERLINK("https://www.daneshjooyar.com/unity/","نقطه صفر و شروع یونیتی Unity")</f>
        <v>نقطه صفر و شروع یونیتی Unity</v>
      </c>
      <c r="C555" s="1" t="s">
        <v>11</v>
      </c>
    </row>
    <row r="556" customFormat="false" ht="20.55" hidden="false" customHeight="true" outlineLevel="0" collapsed="false">
      <c r="A556" s="4" t="n">
        <v>555</v>
      </c>
      <c r="B556" s="2" t="str">
        <f aca="false">HYPERLINK("https://www.daneshjooyar.com/learning-to-make-a-game-with-unity/","دوره یونیتی unity – یادگیری موتوربازی سازی یونیتی از صفر تا پیشرفته")</f>
        <v>دوره یونیتی unity – یادگیری موتوربازی سازی یونیتی از صفر تا پیشرفته</v>
      </c>
      <c r="C556" s="1" t="s">
        <v>11</v>
      </c>
    </row>
    <row r="557" customFormat="false" ht="20.55" hidden="false" customHeight="true" outlineLevel="0" collapsed="false">
      <c r="A557" s="4" t="n">
        <v>556</v>
      </c>
      <c r="B557" s="2" t="str">
        <f aca="false">HYPERLINK("https://www.daneshjooyar.com/making-user-interface-in-cryengine/","آموزش ساخت رابط کاربری کرآی انجین (آموزش CryEngine)")</f>
        <v>آموزش ساخت رابط کاربری کرآی انجین (آموزش CryEngine)</v>
      </c>
      <c r="C557" s="1" t="s">
        <v>11</v>
      </c>
    </row>
    <row r="558" customFormat="false" ht="20.55" hidden="false" customHeight="true" outlineLevel="0" collapsed="false">
      <c r="A558" s="4" t="n">
        <v>557</v>
      </c>
      <c r="B558" s="2" t="str">
        <f aca="false">HYPERLINK("https://www.daneshjooyar.com/learning-game-maker-gta/","آموزش بازی سازی به سبک GTA")</f>
        <v>آموزش بازی سازی به سبک GTA</v>
      </c>
      <c r="C558" s="1" t="s">
        <v>11</v>
      </c>
    </row>
    <row r="559" customFormat="false" ht="20.55" hidden="false" customHeight="true" outlineLevel="0" collapsed="false">
      <c r="A559" s="4" t="n">
        <v>558</v>
      </c>
      <c r="B559" s="2" t="str">
        <f aca="false">HYPERLINK("https://www.daneshjooyar.com/making-game-with-cryengine/","آموزش ساخت بازی با موتور بازی سازی کرآی انجین ( آموزش CryEngine )")</f>
        <v>آموزش ساخت بازی با موتور بازی سازی کرآی انجین ( آموزش CryEngine )</v>
      </c>
      <c r="C559" s="1" t="s">
        <v>11</v>
      </c>
    </row>
    <row r="560" customFormat="false" ht="20.55" hidden="false" customHeight="true" outlineLevel="0" collapsed="false">
      <c r="A560" s="4" t="n">
        <v>559</v>
      </c>
      <c r="B560" s="2" t="str">
        <f aca="false">HYPERLINK("https://www.daneshjooyar.com/game-macking-with-udk/","آموزش ساخت بازی با موتور بازی سازی UDK به صورت حرفه ای و پروژه محور")</f>
        <v>آموزش ساخت بازی با موتور بازی سازی UDK به صورت حرفه ای و پروژه محور</v>
      </c>
      <c r="C560" s="1" t="s">
        <v>11</v>
      </c>
    </row>
    <row r="561" customFormat="false" ht="20.55" hidden="false" customHeight="true" outlineLevel="0" collapsed="false">
      <c r="A561" s="4" t="n">
        <v>560</v>
      </c>
      <c r="B561" s="2" t="str">
        <f aca="false">HYPERLINK("https://www.daneshjooyar.com/%d9%be%db%8c%da%a9%d8%b1-%d8%a8%d9%86%d8%af%db%8c-%d9%81%d8%a7%db%8c%d9%84-%d9%87%d8%a7%db%8c-ini-%d8%af%d8%b1-%da%af%db%8c%d9%85-%d9%85%db%8c%da%a9%d8%b1/","پیکر بندی فایل های INI و ارسال و دریافت آن ها از سرور در موتور گیم میکر استادیو")</f>
        <v>پیکر بندی فایل های INI و ارسال و دریافت آن ها از سرور در موتور گیم میکر استادیو</v>
      </c>
      <c r="C561" s="1" t="s">
        <v>11</v>
      </c>
    </row>
    <row r="562" customFormat="false" ht="20.55" hidden="false" customHeight="true" outlineLevel="0" collapsed="false">
      <c r="A562" s="4" t="n">
        <v>561</v>
      </c>
      <c r="B562" s="2" t="str">
        <f aca="false">HYPERLINK("https://www.daneshjooyar.com/%d8%a7%db%8c%d9%86%d8%aa%d8%b1%d9%86%d8%aa-%d9%88-%d8%b3%d8%a7%d8%ae%d8%aa-%d8%a8%d8%a7%d8%b2%db%8c-%d9%87%d8%a7%db%8c-%da%86%d9%86%d8%af-%d9%86%d9%81%d8%b1%d9%87-%d8%af%d8%b1-unity/","اینترنت و ساخت بازی های چند نفره در unity")</f>
        <v>اینترنت و ساخت بازی های چند نفره در unity</v>
      </c>
      <c r="C562" s="1" t="s">
        <v>11</v>
      </c>
    </row>
    <row r="563" customFormat="false" ht="20.55" hidden="false" customHeight="true" outlineLevel="0" collapsed="false">
      <c r="A563" s="4" t="n">
        <v>562</v>
      </c>
      <c r="B563" s="2" t="str">
        <f aca="false">HYPERLINK("https://www.daneshjooyar.com/%d8%a2%d9%85%d9%88%d8%b2%d8%b4-%d8%b7%d8%b1%d8%a7%d8%ad%db%8c-%d8%a8%d8%a7%d8%b2%db%8c-angry-birds-%d8%a8%d8%a7-game-maker-studio/","دوره آموزش طراحی بازی Angry birds  با استفاده از game maker studio بخش دوم- پایان")</f>
        <v>دوره آموزش طراحی بازی Angry birds  با استفاده از game maker studio بخش دوم- پایان</v>
      </c>
      <c r="C563" s="1" t="s">
        <v>11</v>
      </c>
    </row>
    <row r="564" customFormat="false" ht="20.55" hidden="false" customHeight="true" outlineLevel="0" collapsed="false">
      <c r="A564" s="4" t="n">
        <v>563</v>
      </c>
      <c r="B564" s="2" t="str">
        <f aca="false">HYPERLINK("https://www.daneshjooyar.com/%d8%a2%d9%85%d9%88%d8%b2%d8%b4-%d8%b7%d8%b1%d8%a7%d8%ad%db%8c-%d8%a8%d8%a7%d8%b2%db%8c-angry-birds-%d8%a8%d8%a7-%d8%a7%d8%b3%d8%aa%d9%81%d8%a7%d8%af%d9%87-%d8%a7%d8%b2-game-maker-studio/","آموزش طراحی بازی Angry birds  با استفاده از game maker studio")</f>
        <v>آموزش طراحی بازی Angry birds  با استفاده از game maker studio</v>
      </c>
      <c r="C564" s="1" t="s">
        <v>11</v>
      </c>
    </row>
    <row r="565" customFormat="false" ht="20.55" hidden="false" customHeight="true" outlineLevel="0" collapsed="false">
      <c r="A565" s="4" t="n">
        <v>564</v>
      </c>
      <c r="B565" s="2" t="str">
        <f aca="false">HYPERLINK("https://www.daneshjooyar.com/%d8%b3%d8%a7%d8%ae%d8%aa-%d8%a8%d8%a7%d8%b2%db%8c-action_platformer2d-%d8%a8%d8%a7-unity3d/","دوره ی آموزش Unity3D در قالب پروژه ی ساخت بازی Action_Platformer2D")</f>
        <v>دوره ی آموزش Unity3D در قالب پروژه ی ساخت بازی Action_Platformer2D</v>
      </c>
      <c r="C565" s="1" t="s">
        <v>11</v>
      </c>
    </row>
    <row r="566" customFormat="false" ht="19.45" hidden="false" customHeight="true" outlineLevel="0" collapsed="false">
      <c r="A566" s="4" t="n">
        <v>565</v>
      </c>
      <c r="B566" s="2" t="str">
        <f aca="false">HYPERLINK("https://www.daneshjooyar.com/%d8%a2%d9%85%d9%88%d8%b2%d8%b4-%d8%a8%d8%a7%d8%b2%db%8c%d8%b3%d8%a7%d8%b2%db%8c%d8%8c-%d9%be%d8%a7%d8%b1%d8%aa%db%8c%da%a9%d9%84-%d8%b3%db%8c%d8%b3%d8%aa%d9%85-%d8%af%d8%b1-%db%8c%d9%88%d9%86%db%8c/","آموزش بازیسازی، پارتیکل سیستم در یونیتی")</f>
        <v>آموزش بازیسازی، پارتیکل سیستم در یونیتی</v>
      </c>
      <c r="C566" s="1" t="s">
        <v>11</v>
      </c>
    </row>
    <row r="567" customFormat="false" ht="19.45" hidden="false" customHeight="true" outlineLevel="0" collapsed="false">
      <c r="A567" s="4" t="n">
        <v>566</v>
      </c>
      <c r="B567" s="2" t="str">
        <f aca="false">HYPERLINK("https://www.daneshjooyar.com/%d9%be%da%a9%db%8c%d8%ac-%d8%b3%d8%a7%d8%ae%d8%aa-%d8%a8%d8%a7%d8%b2%db%8c-%d9%85%d9%88%d8%a8%d8%a7%db%8c%d9%84-%d8%a7%d8%b2-%d9%85%d9%82%d8%af%d9%85%d8%a7%d8%aa%db%8c-%d8%aa%d8%a7-%d9%be%db%8c%d8%b4/","دوره آموزشی ساخت بازی موبایل از مقدماتی تا پیشرفته")</f>
        <v>دوره آموزشی ساخت بازی موبایل از مقدماتی تا پیشرفته</v>
      </c>
      <c r="C567" s="1" t="s">
        <v>11</v>
      </c>
    </row>
    <row r="568" customFormat="false" ht="20.55" hidden="false" customHeight="true" outlineLevel="0" collapsed="false">
      <c r="A568" s="4" t="n">
        <v>567</v>
      </c>
      <c r="B568" s="2" t="str">
        <f aca="false">HYPERLINK("https://www.daneshjooyar.com/%d8%a2%d9%85%d9%88%d8%b2%d8%b4-%d8%b3%d8%a7%d8%ae%d8%aa-%d8%a8%d8%a7%d8%b2%db%8c-shootemup-2d-%d8%a8%d8%a7-%d8%a7%d9%86%d8%ac%db%8c%d9%86-unity3d/","آموزش ساخت بازی ShootEmUp 2D  با انجین  Unity3D")</f>
        <v>آموزش ساخت بازی ShootEmUp 2D  با انجین  Unity3D</v>
      </c>
      <c r="C568" s="1" t="s">
        <v>11</v>
      </c>
    </row>
    <row r="569" customFormat="false" ht="19.45" hidden="false" customHeight="true" outlineLevel="0" collapsed="false">
      <c r="A569" s="4" t="n">
        <v>568</v>
      </c>
      <c r="B569" s="2" t="str">
        <f aca="false">HYPERLINK("https://www.daneshjooyar.com/%d9%85%d8%ac%d9%85%d9%88%d8%b9%d9%87-%d8%a2%d9%85%d9%88%d8%b2%d8%b4-%d8%b3%d8%a7%d8%ae%d8%aa-%d8%a8%d8%a7%d8%b2%db%8c-%d8%b3%d9%81%db%8c%d9%86%d9%87-%d9%81%d8%b6%d8%a7%db%8c%db%8c-%d8%a8%d8%b1%d8%a7/","دوره آموزش ساخت بازی سفینه فضایی برای پلتفرم وب")</f>
        <v>دوره آموزش ساخت بازی سفینه فضایی برای پلتفرم وب</v>
      </c>
      <c r="C569" s="1" t="s">
        <v>11</v>
      </c>
    </row>
    <row r="570" customFormat="false" ht="19.45" hidden="false" customHeight="true" outlineLevel="0" collapsed="false">
      <c r="A570" s="4" t="n">
        <v>569</v>
      </c>
      <c r="B570" s="2" t="str">
        <f aca="false">HYPERLINK("https://www.daneshjooyar.com/%d8%af%d9%88%d8%b1%d9%87-%d8%a2%d9%85%d9%88%d8%b2%d8%b4-%d8%b3%d8%a7%d8%ae%d8%aa-%d8%a8%d8%a7%d8%b2%db%8c-%d8%af%d8%b1-%d8%b3%d8%a8%da%a9-%d8%aa%db%8c%d8%b1%d8%a7%d9%86%d8%af%d8%a7%d8%b2%db%8c-%d8%a8/","دوره آموزش ساخت بازی در سبک تیراندازی بقاء")</f>
        <v>دوره آموزش ساخت بازی در سبک تیراندازی بقاء</v>
      </c>
      <c r="C570" s="1" t="s">
        <v>11</v>
      </c>
    </row>
    <row r="571" customFormat="false" ht="20.55" hidden="false" customHeight="true" outlineLevel="0" collapsed="false">
      <c r="A571" s="4" t="n">
        <v>570</v>
      </c>
      <c r="B571" s="2" t="str">
        <f aca="false">HYPERLINK("https://www.daneshjooyar.com/%d8%a2%d9%85%d9%88%d8%b2%d8%b4-touch-%d8%af%d8%b1-%db%8c%d9%88%d9%86%db%8c%d8%aa%db%8c-%d8%a8%d8%b1%d8%a7%db%8c-%d8%a8%d8%a7%d8%b2%db%8c%d9%87%d8%a7%db%8c-%d9%85%d9%88%d8%a8%d8%a7%db%8c%d9%84two-fing/","آموزش Touch در یونیتی برای بازیهای موبایل(Two Fingure Guesture)")</f>
        <v>آموزش Touch در یونیتی برای بازیهای موبایل(Two Fingure Guesture)</v>
      </c>
      <c r="C571" s="1" t="s">
        <v>11</v>
      </c>
    </row>
    <row r="572" customFormat="false" ht="20.55" hidden="false" customHeight="true" outlineLevel="0" collapsed="false">
      <c r="A572" s="4" t="n">
        <v>571</v>
      </c>
      <c r="B572" s="2" t="str">
        <f aca="false">HYPERLINK("https://www.daneshjooyar.com/%d8%a2%d9%85%d9%88%d8%b2%d8%b4-touch-%d8%af%d8%b1-%db%8c%d9%88%d9%86%db%8c%d8%aa%db%8c-%d8%a8%d8%b1%d8%a7%db%8c-%d8%a8%d8%a7%d8%b2%db%8c%d9%87%d8%a7%db%8c-%d9%85%d9%88%d8%a8%d8%a7%db%8c%d9%84one-fing/","آموزش Touch در یونیتی برای بازیهای موبایل(One Fingure Guesture)")</f>
        <v>آموزش Touch در یونیتی برای بازیهای موبایل(One Fingure Guesture)</v>
      </c>
      <c r="C572" s="1" t="s">
        <v>11</v>
      </c>
    </row>
    <row r="573" customFormat="false" ht="20.55" hidden="false" customHeight="true" outlineLevel="0" collapsed="false">
      <c r="A573" s="4" t="n">
        <v>572</v>
      </c>
      <c r="B573" s="2" t="str">
        <f aca="false">HYPERLINK("https://www.daneshjooyar.com/%d9%85%d8%ac%d9%85%d9%88%d8%b9%d9%87-%d8%a2%d9%85%d9%88%d8%b2%d8%b4-%d8%b3%d8%a7%d8%ae%d8%aa-%d8%a8%d8%a7%d8%b2%db%8c-snake-%d8%a8%d8%b1%d8%a7%db%8c-pc-%d8%af%d8%b1-%db%8c%d9%88%d9%86%db%8c%d8%aa/","مجموعه آموزش ساخت بازی Snake برای PC در یونیتی")</f>
        <v>مجموعه آموزش ساخت بازی Snake برای PC در یونیتی</v>
      </c>
      <c r="C573" s="1" t="s">
        <v>11</v>
      </c>
    </row>
    <row r="574" customFormat="false" ht="20.55" hidden="false" customHeight="true" outlineLevel="0" collapsed="false">
      <c r="A574" s="4" t="n">
        <v>573</v>
      </c>
      <c r="B574" s="2" t="str">
        <f aca="false">HYPERLINK("https://www.daneshjooyar.com/%d9%85%d8%ac%d9%85%d9%88%d8%b9%d9%87-%d8%a2%d9%85%d9%88%d8%b2%d8%b4-%d8%b3%d8%a7%d8%ae%d8%aa-%d8%a8%d8%a7%d8%b2%db%8c-flappybird-%d8%a8%d8%b1%d8%a7%db%8c-%d8%a7%d9%86%d8%af%d8%b1%d9%88%db%8c%d8%af/","مجموعه آموزش ساخت بازی FlappyBird برای اندروید و PC در یونیتی")</f>
        <v>مجموعه آموزش ساخت بازی FlappyBird برای اندروید و PC در یونیتی</v>
      </c>
      <c r="C574" s="1" t="s">
        <v>11</v>
      </c>
    </row>
    <row r="575" customFormat="false" ht="19.45" hidden="false" customHeight="true" outlineLevel="0" collapsed="false">
      <c r="A575" s="4" t="n">
        <v>574</v>
      </c>
      <c r="B575" s="2" t="str">
        <f aca="false">HYPERLINK("https://www.daneshjooyar.com/%d9%be%db%8c%d8%b4-%d9%86%db%8c%d8%a7%d8%b2%d9%87%d8%a7-%d9%88-%d9%85%d9%82%d8%af%d9%85%d8%a7%d8%aa-%d8%b3%d8%a7%d8%ae%d8%aa-%d8%a8%d8%a7%d8%b2%db%8c-%d8%a7%d9%86%d8%af%d8%b1%d9%88%db%8c%d8%af/","پیش نیازها و مقدمات ساخت بازی اندروید در یونیتی")</f>
        <v>پیش نیازها و مقدمات ساخت بازی اندروید در یونیتی</v>
      </c>
      <c r="C575" s="1" t="s">
        <v>11</v>
      </c>
    </row>
    <row r="576" customFormat="false" ht="20.55" hidden="false" customHeight="true" outlineLevel="0" collapsed="false">
      <c r="A576" s="4" t="n">
        <v>575</v>
      </c>
      <c r="B576" s="2" t="str">
        <f aca="false">HYPERLINK("https://www.daneshjooyar.com/%d8%af%d9%88%d8%b1%d9%87-%d8%a2%d9%85%d9%88%d8%b2%d8%b4-%d8%b3%d8%a7%d8%ae%d8%aa-%d8%a8%d8%a7%d8%b2%db%8c-pong-%d8%af%d8%b1-%db%8c%d9%88%d9%86%db%8c%d8%aa%db%8c/","دوره آموزش ساخت بازی Pong در یونیتی")</f>
        <v>دوره آموزش ساخت بازی Pong در یونیتی</v>
      </c>
      <c r="C576" s="1" t="s">
        <v>11</v>
      </c>
    </row>
    <row r="577" customFormat="false" ht="19.45" hidden="false" customHeight="true" outlineLevel="0" collapsed="false">
      <c r="A577" s="4" t="n">
        <v>576</v>
      </c>
      <c r="B577" s="2" t="str">
        <f aca="false">HYPERLINK("https://www.daneshjooyar.com/%d8%aa%d8%a7%d8%b1%db%8c%d8%ae%da%86%d9%87-%d8%a8%d8%a7%d8%b2%db%8c-%d9%87%d8%a7%db%8c-%d9%88%db%8c%d8%af%d8%a6%d9%88%db%8c%db%8c-%d8%a7%d8%b2-%d8%a2%d8%ba%d8%a7%d8%b2-%d8%b1%d8%a7%d9%87-%d8%aa%d8%a7/","تاریخچه بازی های ویدئویی از آغاز راه تا همین حالا")</f>
        <v>تاریخچه بازی های ویدئویی از آغاز راه تا همین حالا</v>
      </c>
      <c r="C577" s="1" t="s">
        <v>11</v>
      </c>
    </row>
    <row r="578" customFormat="false" ht="19.45" hidden="false" customHeight="true" outlineLevel="0" collapsed="false">
      <c r="A578" s="4" t="n">
        <v>577</v>
      </c>
      <c r="B578" s="2" t="str">
        <f aca="false">HYPERLINK("https://www.daneshjooyar.com/motion-2-bodi/","قلمرو انیمیشن ها و موشن گرافیک های دوبعدی")</f>
        <v>قلمرو انیمیشن ها و موشن گرافیک های دوبعدی</v>
      </c>
      <c r="C578" s="1" t="s">
        <v>12</v>
      </c>
    </row>
    <row r="579" customFormat="false" ht="20.55" hidden="false" customHeight="true" outlineLevel="0" collapsed="false">
      <c r="A579" s="4" t="n">
        <v>578</v>
      </c>
      <c r="B579" s="2" t="str">
        <f aca="false">HYPERLINK("https://www.daneshjooyar.com/painting-digital/","آموزش نقاشی دیجیتال (مجموعه اول – خوناشام)")</f>
        <v>آموزش نقاشی دیجیتال (مجموعه اول – خوناشام)</v>
      </c>
      <c r="C579" s="1" t="s">
        <v>12</v>
      </c>
    </row>
    <row r="580" customFormat="false" ht="19.45" hidden="false" customHeight="true" outlineLevel="0" collapsed="false">
      <c r="A580" s="4" t="n">
        <v>579</v>
      </c>
      <c r="B580" s="2" t="str">
        <f aca="false">HYPERLINK("https://www.daneshjooyar.com/figma/","آموزش جامع فیگما – پروژه محور")</f>
        <v>آموزش جامع فیگما – پروژه محور</v>
      </c>
      <c r="C580" s="1" t="s">
        <v>12</v>
      </c>
    </row>
    <row r="581" customFormat="false" ht="19.45" hidden="false" customHeight="true" outlineLevel="0" collapsed="false">
      <c r="A581" s="4" t="n">
        <v>580</v>
      </c>
      <c r="B581" s="2" t="str">
        <f aca="false">HYPERLINK("https://www.daneshjooyar.com/aftereffect/","آموزش صفر تا صد ساخت پروژه هنری افتر افکت")</f>
        <v>آموزش صفر تا صد ساخت پروژه هنری افتر افکت</v>
      </c>
      <c r="C581" s="1" t="s">
        <v>12</v>
      </c>
    </row>
    <row r="582" customFormat="false" ht="20.55" hidden="false" customHeight="true" outlineLevel="0" collapsed="false">
      <c r="A582" s="4" t="n">
        <v>581</v>
      </c>
      <c r="B582" s="2" t="str">
        <f aca="false">HYPERLINK("https://www.daneshjooyar.com/camtasia/","دوره آموزش کمتازیا 2021 بهمراه 3پروژه عملی")</f>
        <v>دوره آموزش کمتازیا 2021 بهمراه 3پروژه عملی</v>
      </c>
      <c r="C582" s="1" t="s">
        <v>12</v>
      </c>
    </row>
    <row r="583" customFormat="false" ht="20.55" hidden="false" customHeight="true" outlineLevel="0" collapsed="false">
      <c r="A583" s="4" t="n">
        <v>582</v>
      </c>
      <c r="B583" s="2" t="str">
        <f aca="false">HYPERLINK("https://www.daneshjooyar.com/3dmax/","آموزش تری دی مکس (3Ds Max) قدم به قدم از مقدماتی تا متوسط")</f>
        <v>آموزش تری دی مکس (3Ds Max) قدم به قدم از مقدماتی تا متوسط</v>
      </c>
      <c r="C583" s="1" t="s">
        <v>12</v>
      </c>
    </row>
    <row r="584" customFormat="false" ht="20.55" hidden="false" customHeight="true" outlineLevel="0" collapsed="false">
      <c r="A584" s="4" t="n">
        <v>583</v>
      </c>
      <c r="B584" s="2" t="str">
        <f aca="false">HYPERLINK("https://www.daneshjooyar.com/illustrator/","آموزش ایلاستریتور | طراحی لوگو  با Illustrator قدم به قدم و پروژه محور از مقدماتی")</f>
        <v>آموزش ایلاستریتور | طراحی لوگو  با Illustrator قدم به قدم و پروژه محور از مقدماتی</v>
      </c>
      <c r="C584" s="1" t="s">
        <v>12</v>
      </c>
    </row>
    <row r="585" customFormat="false" ht="20.55" hidden="false" customHeight="true" outlineLevel="0" collapsed="false">
      <c r="A585" s="4" t="n">
        <v>584</v>
      </c>
      <c r="B585" s="2" t="str">
        <f aca="false">HYPERLINK("https://www.daneshjooyar.com/corel-videostudio-2021/","دوره جامع آموزش Corel Video Studio 2021 | تدوین فیلم با کورل ویدیو استودیو")</f>
        <v>دوره جامع آموزش Corel Video Studio 2021 | تدوین فیلم با کورل ویدیو استودیو</v>
      </c>
      <c r="C585" s="1" t="s">
        <v>12</v>
      </c>
    </row>
    <row r="586" customFormat="false" ht="20.55" hidden="false" customHeight="true" outlineLevel="0" collapsed="false">
      <c r="A586" s="4" t="n">
        <v>585</v>
      </c>
      <c r="B586" s="2" t="str">
        <f aca="false">HYPERLINK("https://www.daneshjooyar.com/mat-pinting/","آموزش تصویرسازی در فتوشاپ (مت پینتینگ)")</f>
        <v>آموزش تصویرسازی در فتوشاپ (مت پینتینگ)</v>
      </c>
      <c r="C586" s="1" t="s">
        <v>12</v>
      </c>
    </row>
    <row r="587" customFormat="false" ht="20.55" hidden="false" customHeight="true" outlineLevel="0" collapsed="false">
      <c r="A587" s="4" t="n">
        <v>586</v>
      </c>
      <c r="B587" s="2" t="str">
        <f aca="false">HYPERLINK("https://www.daneshjooyar.com/premiere/","جامع ترین دوره آموزش پریمیر | مقدماتی، پیشرفته و حرفه‌ای")</f>
        <v>جامع ترین دوره آموزش پریمیر | مقدماتی، پیشرفته و حرفه‌ای</v>
      </c>
      <c r="C587" s="1" t="s">
        <v>12</v>
      </c>
    </row>
    <row r="588" customFormat="false" ht="19.45" hidden="false" customHeight="true" outlineLevel="0" collapsed="false">
      <c r="A588" s="4" t="n">
        <v>587</v>
      </c>
      <c r="B588" s="2" t="str">
        <f aca="false">HYPERLINK("https://www.daneshjooyar.com/premiere-old/","آموزش پریمیر از مقدماتی تا پیشرفته به همراه پروژه عملی")</f>
        <v>آموزش پریمیر از مقدماتی تا پیشرفته به همراه پروژه عملی</v>
      </c>
      <c r="C588" s="1" t="s">
        <v>12</v>
      </c>
    </row>
    <row r="589" customFormat="false" ht="19.45" hidden="false" customHeight="true" outlineLevel="0" collapsed="false">
      <c r="A589" s="4" t="n">
        <v>588</v>
      </c>
      <c r="B589" s="2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589" s="1" t="s">
        <v>12</v>
      </c>
    </row>
    <row r="590" customFormat="false" ht="19.45" hidden="false" customHeight="true" outlineLevel="0" collapsed="false">
      <c r="A590" s="4" t="n">
        <v>589</v>
      </c>
      <c r="B590" s="2" t="str">
        <f aca="false">HYPERLINK("https://www.daneshjooyar.com/create-instagram-post/","آموزش طراحی پست اینستاگرام به صورت حرفه ای و جذاب")</f>
        <v>آموزش طراحی پست اینستاگرام به صورت حرفه ای و جذاب</v>
      </c>
      <c r="C590" s="1" t="s">
        <v>12</v>
      </c>
    </row>
    <row r="591" customFormat="false" ht="20.55" hidden="false" customHeight="true" outlineLevel="0" collapsed="false">
      <c r="A591" s="4" t="n">
        <v>590</v>
      </c>
      <c r="B591" s="2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591" s="1" t="s">
        <v>12</v>
      </c>
    </row>
    <row r="592" customFormat="false" ht="19.45" hidden="false" customHeight="true" outlineLevel="0" collapsed="false">
      <c r="A592" s="4" t="n">
        <v>591</v>
      </c>
      <c r="B592" s="2" t="str">
        <f aca="false">HYPERLINK("https://www.daneshjooyar.com/enscape/","آموزش موتور رندر انسکیپ برای اسکچاپ")</f>
        <v>آموزش موتور رندر انسکیپ برای اسکچاپ</v>
      </c>
      <c r="C592" s="1" t="s">
        <v>12</v>
      </c>
    </row>
    <row r="593" customFormat="false" ht="19.45" hidden="false" customHeight="true" outlineLevel="0" collapsed="false">
      <c r="A593" s="4" t="n">
        <v>592</v>
      </c>
      <c r="B593" s="2" t="str">
        <f aca="false">HYPERLINK("https://www.daneshjooyar.com/create-instagram-story/","آموزش صفر تا صد ساخت استوری اینستاگرام با تکنیک موشن گرافیک")</f>
        <v>آموزش صفر تا صد ساخت استوری اینستاگرام با تکنیک موشن گرافیک</v>
      </c>
      <c r="C593" s="1" t="s">
        <v>12</v>
      </c>
    </row>
    <row r="594" customFormat="false" ht="20.55" hidden="false" customHeight="true" outlineLevel="0" collapsed="false">
      <c r="A594" s="4" t="n">
        <v>593</v>
      </c>
      <c r="B594" s="2" t="str">
        <f aca="false">HYPERLINK("https://www.daneshjooyar.com/sketchup-tutorial/","دوره صفر تا صد آموزش اسکچاپ (میکرو-اسکچاپ) – پروژه محور")</f>
        <v>دوره صفر تا صد آموزش اسکچاپ (میکرو-اسکچاپ) – پروژه محور</v>
      </c>
      <c r="C594" s="1" t="s">
        <v>12</v>
      </c>
    </row>
    <row r="595" customFormat="false" ht="20.55" hidden="false" customHeight="true" outlineLevel="0" collapsed="false">
      <c r="A595" s="4" t="n">
        <v>594</v>
      </c>
      <c r="B595" s="2" t="str">
        <f aca="false">HYPERLINK("https://www.daneshjooyar.com/%d9%88%db%8c%d8%b1%db%8c-%d9%85%d8%b3%d8%aa%d8%b1/","آموزش فوق حرفه ای ویری مستر VRAY MASTER")</f>
        <v>آموزش فوق حرفه ای ویری مستر VRAY MASTER</v>
      </c>
      <c r="C595" s="1" t="s">
        <v>12</v>
      </c>
    </row>
    <row r="596" customFormat="false" ht="20.55" hidden="false" customHeight="true" outlineLevel="0" collapsed="false">
      <c r="A596" s="4" t="n">
        <v>595</v>
      </c>
      <c r="B596" s="2" t="str">
        <f aca="false">HYPERLINK("https://www.daneshjooyar.com/%d8%a2%d9%85%d9%88%d8%b2%d8%b4-%d9%85%d9%88%d8%b4%d9%86-%da%af%d8%b1%d8%a7%d9%81%db%8c%da%a9-%d8%af%d8%b1-%d8%a7%d9%81%d8%aa%d8%b1-%d8%a7%d9%81%da%a9%d8%aa-motion-graphic/","آموزش موشن گرافیک در افتر افکت (Motion Graphic)")</f>
        <v>آموزش موشن گرافیک در افتر افکت (Motion Graphic)</v>
      </c>
      <c r="C596" s="1" t="s">
        <v>12</v>
      </c>
    </row>
    <row r="597" customFormat="false" ht="20.55" hidden="false" customHeight="true" outlineLevel="0" collapsed="false">
      <c r="A597" s="4" t="n">
        <v>596</v>
      </c>
      <c r="B597" s="2" t="str">
        <f aca="false">HYPERLINK("https://www.daneshjooyar.com/%d8%a2%d9%85%d9%88%d8%b2%d8%b4-indesign/","آموزش ایندیزاین InDesign برای چاپ و صفحه آرایی – جامع و پروژه محور")</f>
        <v>آموزش ایندیزاین InDesign برای چاپ و صفحه آرایی – جامع و پروژه محور</v>
      </c>
      <c r="C597" s="1" t="s">
        <v>12</v>
      </c>
    </row>
    <row r="598" customFormat="false" ht="20.55" hidden="false" customHeight="true" outlineLevel="0" collapsed="false">
      <c r="A598" s="4" t="n">
        <v>597</v>
      </c>
      <c r="B598" s="2" t="str">
        <f aca="false">HYPERLINK("https://www.daneshjooyar.com/%d8%a2%d9%85%d9%88%d8%b2%d8%b4-%d9%85%d8%af%d9%84-%d8%b3%d8%a7%d8%b2%db%8c-%d8%af%d8%b1-3ds-max-2021-%d8%a7%d8%b2-%d9%85%d9%82%d8%af%d9%85%d8%a7%d8%aa%db%8c-%d8%aa%d8%a7-%d9%be%db%8c%d8%b4%d8%b1%d9%81/","آموزش مدل سازی در 3ds max 2021 از مقدماتی تا پیشرفته")</f>
        <v>آموزش مدل سازی در 3ds max 2021 از مقدماتی تا پیشرفته</v>
      </c>
      <c r="C598" s="1" t="s">
        <v>12</v>
      </c>
    </row>
    <row r="599" customFormat="false" ht="20.55" hidden="false" customHeight="true" outlineLevel="0" collapsed="false">
      <c r="A599" s="4" t="n">
        <v>598</v>
      </c>
      <c r="B599" s="2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599" s="1" t="s">
        <v>12</v>
      </c>
    </row>
    <row r="600" customFormat="false" ht="20.55" hidden="false" customHeight="true" outlineLevel="0" collapsed="false">
      <c r="A600" s="4" t="n">
        <v>599</v>
      </c>
      <c r="B600" s="2" t="str">
        <f aca="false">HYPERLINK("https://www.daneshjooyar.com/after-effect/","آموزش جامع نرم افزار Adobe After Effects")</f>
        <v>آموزش جامع نرم افزار Adobe After Effects</v>
      </c>
      <c r="C600" s="1" t="s">
        <v>12</v>
      </c>
    </row>
    <row r="601" customFormat="false" ht="20.55" hidden="false" customHeight="true" outlineLevel="0" collapsed="false">
      <c r="A601" s="4" t="n">
        <v>600</v>
      </c>
      <c r="B601" s="2" t="str">
        <f aca="false">HYPERLINK("https://www.daneshjooyar.com/adobe-audition/","آموزش میکس صدا با adobe audition")</f>
        <v>آموزش میکس صدا با adobe audition</v>
      </c>
      <c r="C601" s="1" t="s">
        <v>12</v>
      </c>
    </row>
    <row r="602" customFormat="false" ht="20.55" hidden="false" customHeight="true" outlineLevel="0" collapsed="false">
      <c r="A602" s="4" t="n">
        <v>601</v>
      </c>
      <c r="B602" s="2" t="str">
        <f aca="false"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602" s="1" t="s">
        <v>12</v>
      </c>
    </row>
    <row r="603" customFormat="false" ht="20.55" hidden="false" customHeight="true" outlineLevel="0" collapsed="false">
      <c r="A603" s="4" t="n">
        <v>602</v>
      </c>
      <c r="B603" s="2" t="str">
        <f aca="false">HYPERLINK("https://www.daneshjooyar.com/%d8%a2%d9%85%d9%88%d8%b2%d8%b4-%d9%81%d8%aa%d9%88%d8%b4%d8%a7%d9%be-photoshop-%d8%aa%da%a9%d9%85%db%8c%d9%84%db%8c-%d9%88-%d9%be%d8%b1%d9%88%da%98%d9%87-%d9%85%d8%ad%d9%88%d8%b1/","آموزش فتوشاپ Photoshop – پیشرفته و پروژه محور")</f>
        <v>آموزش فتوشاپ Photoshop – پیشرفته و پروژه محور</v>
      </c>
      <c r="C603" s="1" t="s">
        <v>12</v>
      </c>
    </row>
    <row r="604" customFormat="false" ht="19.45" hidden="false" customHeight="true" outlineLevel="0" collapsed="false">
      <c r="A604" s="4" t="n">
        <v>603</v>
      </c>
      <c r="B604" s="2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604" s="1" t="s">
        <v>12</v>
      </c>
    </row>
    <row r="605" customFormat="false" ht="20.55" hidden="false" customHeight="true" outlineLevel="0" collapsed="false">
      <c r="A605" s="4" t="n">
        <v>604</v>
      </c>
      <c r="B605" s="2" t="str">
        <f aca="false">HYPERLINK("https://www.daneshjooyar.com/%d8%a2%d9%85%d9%88%d8%b2%d8%b4-3d-max/","دوره جامع آموزش تخصصی نرم افزار 3Ds MAX")</f>
        <v>دوره جامع آموزش تخصصی نرم افزار 3Ds MAX</v>
      </c>
      <c r="C605" s="1" t="s">
        <v>12</v>
      </c>
    </row>
    <row r="606" customFormat="false" ht="20.55" hidden="false" customHeight="true" outlineLevel="0" collapsed="false">
      <c r="A606" s="4" t="n">
        <v>605</v>
      </c>
      <c r="B606" s="2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606" s="1" t="s">
        <v>12</v>
      </c>
    </row>
    <row r="607" customFormat="false" ht="20.55" hidden="false" customHeight="true" outlineLevel="0" collapsed="false">
      <c r="A607" s="4" t="n">
        <v>606</v>
      </c>
      <c r="B607" s="2" t="str">
        <f aca="false">HYPERLINK("https://www.daneshjooyar.com/corel-draw/","دوره آموزش نرم افزار Corel DRAW 2017")</f>
        <v>دوره آموزش نرم افزار Corel DRAW 2017</v>
      </c>
      <c r="C607" s="1" t="s">
        <v>12</v>
      </c>
    </row>
    <row r="608" customFormat="false" ht="19.45" hidden="false" customHeight="true" outlineLevel="0" collapsed="false">
      <c r="A608" s="4" t="n">
        <v>607</v>
      </c>
      <c r="B608" s="2" t="str">
        <f aca="false">HYPERLINK("https://www.daneshjooyar.com/motion-graphics-training-in-after-effects/","دوره آموزش ساخت موشن گرافیک در افترافکت")</f>
        <v>دوره آموزش ساخت موشن گرافیک در افترافکت</v>
      </c>
      <c r="C608" s="1" t="s">
        <v>12</v>
      </c>
    </row>
    <row r="609" customFormat="false" ht="19.45" hidden="false" customHeight="true" outlineLevel="0" collapsed="false">
      <c r="A609" s="4" t="n">
        <v>608</v>
      </c>
      <c r="B609" s="2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609" s="1" t="s">
        <v>12</v>
      </c>
    </row>
    <row r="610" customFormat="false" ht="20.55" hidden="false" customHeight="true" outlineLevel="0" collapsed="false">
      <c r="A610" s="4" t="n">
        <v>609</v>
      </c>
      <c r="B610" s="2" t="str">
        <f aca="false"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610" s="1" t="s">
        <v>12</v>
      </c>
    </row>
    <row r="611" customFormat="false" ht="19.45" hidden="false" customHeight="true" outlineLevel="0" collapsed="false">
      <c r="A611" s="4" t="n">
        <v>610</v>
      </c>
      <c r="B611" s="2" t="str">
        <f aca="false">HYPERLINK("https://www.daneshjooyar.com/maya-software-training/","دوره جامع آموزش تخصصی نرم افزار مایا")</f>
        <v>دوره جامع آموزش تخصصی نرم افزار مایا</v>
      </c>
      <c r="C611" s="1" t="s">
        <v>12</v>
      </c>
    </row>
    <row r="612" customFormat="false" ht="19.45" hidden="false" customHeight="true" outlineLevel="0" collapsed="false">
      <c r="A612" s="4" t="n">
        <v>611</v>
      </c>
      <c r="B612" s="2" t="str">
        <f aca="false">HYPERLINK("https://www.daneshjooyar.com/digital-painting/","دوره آموزش نقاشی دیجیتال با فتوشاپ")</f>
        <v>دوره آموزش نقاشی دیجیتال با فتوشاپ</v>
      </c>
      <c r="C612" s="1" t="s">
        <v>12</v>
      </c>
    </row>
    <row r="613" customFormat="false" ht="20.55" hidden="false" customHeight="true" outlineLevel="0" collapsed="false">
      <c r="A613" s="4" t="n">
        <v>612</v>
      </c>
      <c r="B613" s="2" t="str">
        <f aca="false">HYPERLINK("https://www.daneshjooyar.com/%d8%a2%d9%85%d9%88%d8%b2%d8%b4-%d9%86%d8%b1%d9%85-%d8%a7%d9%81%d8%b2%d8%a7%d8%b1-edius-%d9%85%d9%82%d8%af%d9%85%d8%a7%d8%aa%db%8c-%d8%aa%d8%a7-%d9%be%db%8c%d8%b4%d8%b1%d9%81%d8%aa%d9%87/","آموزش ادیوس (EDIUS) جامع و صفر تا صد")</f>
        <v>آموزش ادیوس (EDIUS) جامع و صفر تا صد</v>
      </c>
      <c r="C613" s="1" t="s">
        <v>12</v>
      </c>
    </row>
    <row r="614" customFormat="false" ht="19.45" hidden="false" customHeight="true" outlineLevel="0" collapsed="false">
      <c r="A614" s="4" t="n">
        <v>613</v>
      </c>
      <c r="B614" s="2" t="str">
        <f aca="false">HYPERLINK("https://www.daneshjooyar.com/learn-how-to-create-image-effects-with-photoshop/","آموزش ساخت جلوه های تصویری با فتوشاپ")</f>
        <v>آموزش ساخت جلوه های تصویری با فتوشاپ</v>
      </c>
      <c r="C614" s="1" t="s">
        <v>12</v>
      </c>
    </row>
    <row r="615" customFormat="false" ht="19.45" hidden="false" customHeight="true" outlineLevel="0" collapsed="false">
      <c r="A615" s="4" t="n">
        <v>614</v>
      </c>
      <c r="B615" s="2" t="str">
        <f aca="false">HYPERLINK("https://www.daneshjooyar.com/cinematic-special-effects-with-after-effects/","آموزش طراحی جلوه های ویژه سینمایی با افترافکت")</f>
        <v>آموزش طراحی جلوه های ویژه سینمایی با افترافکت</v>
      </c>
      <c r="C615" s="1" t="s">
        <v>12</v>
      </c>
    </row>
    <row r="616" customFormat="false" ht="20.55" hidden="false" customHeight="true" outlineLevel="0" collapsed="false">
      <c r="A616" s="4" t="n">
        <v>615</v>
      </c>
      <c r="B616" s="2" t="str">
        <f aca="false">HYPERLINK("https://www.daneshjooyar.com/professional-presentation-powerpoint2016/","آموزش ارائه دانشجویی + پاورپوینت 2016")</f>
        <v>آموزش ارائه دانشجویی + پاورپوینت 2016</v>
      </c>
      <c r="C616" s="1" t="s">
        <v>12</v>
      </c>
    </row>
    <row r="617" customFormat="false" ht="20.55" hidden="false" customHeight="true" outlineLevel="0" collapsed="false">
      <c r="A617" s="4" t="n">
        <v>616</v>
      </c>
      <c r="B617" s="2" t="str">
        <f aca="false">HYPERLINK("https://www.daneshjooyar.com/training-audition-2018/","آموزش تولید محتوای صوتی با Adobe Audition 2018")</f>
        <v>آموزش تولید محتوای صوتی با Adobe Audition 2018</v>
      </c>
      <c r="C617" s="1" t="s">
        <v>12</v>
      </c>
    </row>
    <row r="618" customFormat="false" ht="19.45" hidden="false" customHeight="true" outlineLevel="0" collapsed="false">
      <c r="A618" s="4" t="n">
        <v>617</v>
      </c>
      <c r="B618" s="2" t="str">
        <f aca="false">HYPERLINK("https://www.daneshjooyar.com/make-music-player-in-aftereffect/","آموزش افترافکت – ساخت موزیک پلیر اکولایزر")</f>
        <v>آموزش افترافکت – ساخت موزیک پلیر اکولایزر</v>
      </c>
      <c r="C618" s="1" t="s">
        <v>12</v>
      </c>
    </row>
    <row r="619" customFormat="false" ht="20.55" hidden="false" customHeight="true" outlineLevel="0" collapsed="false">
      <c r="A619" s="4" t="n">
        <v>618</v>
      </c>
      <c r="B619" s="2" t="str">
        <f aca="false">HYPERLINK("https://www.daneshjooyar.com/%d8%a2%d9%85%d9%88%d8%b2%d8%b4-%d9%86%d8%b1%d9%85-%d8%a7%d9%81%d8%b2%d8%a7%d8%b1-%d9%be%d8%b1%db%8c%d9%85%db%8c%d8%b1-2018-adobe-premiere-2018/","آموزش نرم افزار پریمیر 2018 ( Adobe Premiere 2018 )")</f>
        <v>آموزش نرم افزار پریمیر 2018 ( Adobe Premiere 2018 )</v>
      </c>
      <c r="C619" s="1" t="s">
        <v>12</v>
      </c>
    </row>
    <row r="620" customFormat="false" ht="20.55" hidden="false" customHeight="true" outlineLevel="0" collapsed="false">
      <c r="A620" s="4" t="n">
        <v>619</v>
      </c>
      <c r="B620" s="2" t="str">
        <f aca="false">HYPERLINK("https://www.daneshjooyar.com/tutorial-on-vlookup-function-in-excell/","آموزش تابع VLOOKUP در Excel 2016")</f>
        <v>آموزش تابع VLOOKUP در Excel 2016</v>
      </c>
      <c r="C620" s="1" t="s">
        <v>12</v>
      </c>
    </row>
    <row r="621" customFormat="false" ht="20.55" hidden="false" customHeight="true" outlineLevel="0" collapsed="false">
      <c r="A621" s="4" t="n">
        <v>620</v>
      </c>
      <c r="B621" s="2" t="str">
        <f aca="false">HYPERLINK("https://www.daneshjooyar.com/illustrator-tutorial/","آموزش مقدماتی نرم افزار Illustrator")</f>
        <v>آموزش مقدماتی نرم افزار Illustrator</v>
      </c>
      <c r="C621" s="1" t="s">
        <v>12</v>
      </c>
    </row>
    <row r="622" customFormat="false" ht="20.55" hidden="false" customHeight="true" outlineLevel="0" collapsed="false">
      <c r="A622" s="4" t="n">
        <v>621</v>
      </c>
      <c r="B622" s="2" t="str">
        <f aca="false">HYPERLINK("https://www.daneshjooyar.com/learning-adobe-premiere-1/","آموزش رایگان پریمیر Adobe Premiere برای میکس فیلم")</f>
        <v>آموزش رایگان پریمیر Adobe Premiere برای میکس فیلم</v>
      </c>
      <c r="C622" s="1" t="s">
        <v>12</v>
      </c>
    </row>
    <row r="623" customFormat="false" ht="20.55" hidden="false" customHeight="true" outlineLevel="0" collapsed="false">
      <c r="A623" s="4" t="n">
        <v>622</v>
      </c>
      <c r="B623" s="2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623" s="1" t="s">
        <v>12</v>
      </c>
    </row>
    <row r="624" customFormat="false" ht="19.45" hidden="false" customHeight="true" outlineLevel="0" collapsed="false">
      <c r="A624" s="4" t="n">
        <v>623</v>
      </c>
      <c r="B624" s="2" t="str">
        <f aca="false">HYPERLINK("https://www.daneshjooyar.com/advanced-training-courses-photoshop/","دوره پیشرفته آموزش کاربردی نرم افزار فتوشاپ")</f>
        <v>دوره پیشرفته آموزش کاربردی نرم افزار فتوشاپ</v>
      </c>
      <c r="C624" s="1" t="s">
        <v>12</v>
      </c>
    </row>
    <row r="625" customFormat="false" ht="19.45" hidden="false" customHeight="true" outlineLevel="0" collapsed="false">
      <c r="A625" s="4" t="n">
        <v>624</v>
      </c>
      <c r="B625" s="2" t="str">
        <f aca="false">HYPERLINK("https://www.daneshjooyar.com/akasi-dubbed/","آموزش عکاسی و ویرایش تصاویر – مقدماتی")</f>
        <v>آموزش عکاسی و ویرایش تصاویر – مقدماتی</v>
      </c>
      <c r="C625" s="1" t="s">
        <v>12</v>
      </c>
    </row>
    <row r="626" customFormat="false" ht="19.45" hidden="false" customHeight="true" outlineLevel="0" collapsed="false">
      <c r="A626" s="4" t="n">
        <v>625</v>
      </c>
      <c r="B626" s="2" t="str">
        <f aca="false">HYPERLINK("https://www.daneshjooyar.com/residential-home-plan-design-with-autocad/","آموزش کاربردی و پروژه محور طراحی پلان منزل مسکونی با اتوکد")</f>
        <v>آموزش کاربردی و پروژه محور طراحی پلان منزل مسکونی با اتوکد</v>
      </c>
      <c r="C626" s="1" t="s">
        <v>12</v>
      </c>
    </row>
    <row r="627" customFormat="false" ht="19.45" hidden="false" customHeight="true" outlineLevel="0" collapsed="false">
      <c r="A627" s="4" t="n">
        <v>626</v>
      </c>
      <c r="B627" s="2" t="str">
        <f aca="false">HYPERLINK("https://www.daneshjooyar.com/%d8%a2%d9%85%d9%88%d8%b2%d8%b4-%da%a9%d8%a7%d8%b1%d8%a8%d8%b1%d8%af%db%8c-%d9%86%d8%b1%d9%85-%d8%a7%d9%81%d8%b2%d8%a7%d8%b1-%d9%81%d8%aa%d9%88%d8%b4%d8%a7%d9%be/","دوره مقدماتی آموزش کاربردی نرم افزار فتوشاپ")</f>
        <v>دوره مقدماتی آموزش کاربردی نرم افزار فتوشاپ</v>
      </c>
      <c r="C627" s="1" t="s">
        <v>12</v>
      </c>
    </row>
    <row r="628" customFormat="false" ht="19.45" hidden="false" customHeight="true" outlineLevel="0" collapsed="false">
      <c r="A628" s="4" t="n">
        <v>627</v>
      </c>
      <c r="B628" s="2" t="str">
        <f aca="false">HYPERLINK("https://www.daneshjooyar.com/%d8%a2%d9%85%d9%88%d8%b2%d8%b4-%d9%83%d8%a7%d8%b1%d8%a8%d8%b1%d8%af%d9%8a-%d8%a7%d8%aa%d9%88%d9%83%d8%af-%d9%85%d8%b9%d9%85%d8%a7%d8%b1%d9%8a/","آموزش کاربردی اتوکد در معماری")</f>
        <v>آموزش کاربردی اتوکد در معماری</v>
      </c>
      <c r="C628" s="1" t="s">
        <v>12</v>
      </c>
    </row>
    <row r="629" customFormat="false" ht="20.55" hidden="false" customHeight="true" outlineLevel="0" collapsed="false">
      <c r="A629" s="4" t="n">
        <v>628</v>
      </c>
      <c r="B629" s="2" t="str">
        <f aca="false">HYPERLINK("https://www.daneshjooyar.com/%d8%a2%d9%85%d9%88%d8%b2%d8%b4-%d9%86%d8%b1%d9%85-%d8%a7%d9%81%d8%b2%d8%a7%d8%b1-adobe-captivate/","آموزش نرم افزار Adobe Captivate")</f>
        <v>آموزش نرم افزار Adobe Captivate</v>
      </c>
      <c r="C629" s="1" t="s">
        <v>12</v>
      </c>
    </row>
    <row r="630" customFormat="false" ht="19.45" hidden="false" customHeight="true" outlineLevel="0" collapsed="false">
      <c r="A630" s="4" t="n">
        <v>629</v>
      </c>
      <c r="B630" s="2" t="str">
        <f aca="false">HYPERLINK("https://www.daneshjooyar.com/%d9%85%d8%ac%d9%85%d9%88%d8%b9%d9%87-%d8%a2%d9%85%d9%88%d8%b2%d8%b4%e2%80%8c%d9%87%d8%a7%db%8c-%da%af%d8%b1%d8%a7%d9%81%db%8c%da%a9-%d8%a7%d9%86%db%8c%d9%85%db%8c%d8%b4%d9%86-%da%a9%d8%a7%d9%85/","مجموعه آموزش‌های گرافیک و انیمیشن کامپیوتری با نرم‌ افزار مایا")</f>
        <v>مجموعه آموزش‌های گرافیک و انیمیشن کامپیوتری با نرم‌ افزار مایا</v>
      </c>
      <c r="C630" s="1" t="s">
        <v>12</v>
      </c>
    </row>
    <row r="631" customFormat="false" ht="19.45" hidden="false" customHeight="true" outlineLevel="0" collapsed="false">
      <c r="A631" s="4" t="n">
        <v>630</v>
      </c>
      <c r="B631" s="2" t="str">
        <f aca="false">HYPERLINK("https://www.daneshjooyar.com/%d8%a2%d9%85%d9%88%d8%b2%d8%b4-%d9%85%d8%a7%db%8c%d8%a7-%d8%b7%d9%88%d9%81%d8%a7%d9%86-%d8%b4%d9%86/","آموزش ساخت گردباد و طوفان شن در نرم افزار مایا")</f>
        <v>آموزش ساخت گردباد و طوفان شن در نرم افزار مایا</v>
      </c>
      <c r="C631" s="1" t="s">
        <v>12</v>
      </c>
    </row>
    <row r="632" customFormat="false" ht="19.45" hidden="false" customHeight="true" outlineLevel="0" collapsed="false">
      <c r="A632" s="4" t="n">
        <v>631</v>
      </c>
      <c r="B632" s="2" t="str">
        <f aca="false">HYPERLINK("https://www.daneshjooyar.com/%d8%af%d9%88%d8%b1%d9%87-%d8%a2%d9%85%d9%88%d8%b2%d8%b4-%d8%b7%d8%b1%d8%a7%d8%ad%db%8c-%da%af%d8%b1%d8%a7%d9%81%db%8c%da%a9%db%8c-%d9%82%d8%a7%d9%84%d8%a8-%d9%81%d9%84%d8%aa/","دوره آموزش طراحی گرافیکی قالب فلت")</f>
        <v>دوره آموزش طراحی گرافیکی قالب فلت</v>
      </c>
      <c r="C632" s="1" t="s">
        <v>12</v>
      </c>
    </row>
    <row r="633" customFormat="false" ht="20.55" hidden="false" customHeight="true" outlineLevel="0" collapsed="false">
      <c r="A633" s="4" t="n">
        <v>632</v>
      </c>
      <c r="B633" s="2" t="str">
        <f aca="false">HYPERLINK("https://www.daneshjooyar.com/%d8%a7%d8%b3%d8%aa%d8%a7%db%8c%d9%84-%d9%85%d8%b0%d8%a7%d8%a8-%d8%a8%d8%b1%d8%a7%db%8c-%d9%85%d8%aa%d9%86-%d8%af%d8%b1-%d9%81%d8%aa%d9%88%d8%b4%d8%a7%d9%be/","آموزش های حرفه ای خلاقیت در فتوشاپ ، این قسمت : استایل مذاب برای متن")</f>
        <v>آموزش های حرفه ای خلاقیت در فتوشاپ ، این قسمت : استایل مذاب برای متن</v>
      </c>
      <c r="C633" s="1" t="s">
        <v>12</v>
      </c>
    </row>
    <row r="634" customFormat="false" ht="20.55" hidden="false" customHeight="true" outlineLevel="0" collapsed="false">
      <c r="A634" s="4" t="n">
        <v>633</v>
      </c>
      <c r="B634" s="2" t="str">
        <f aca="false"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634" s="1" t="s">
        <v>12</v>
      </c>
    </row>
    <row r="635" customFormat="false" ht="20.55" hidden="false" customHeight="true" outlineLevel="0" collapsed="false">
      <c r="A635" s="4" t="n">
        <v>634</v>
      </c>
      <c r="B635" s="2" t="str">
        <f aca="false">HYPERLINK("https://www.daneshjooyar.com/%d8%a2%d9%85%d9%88%d8%b2%d8%b4-%d8%a7%d9%81%d8%aa%d8%b1-%d8%a7%d9%81%da%a9%d8%aa-%d9%82%d8%b3%d9%85%d8%aa-5-%d8%aa%db%8c%d8%b2%d8%b1-%d8%aa%d8%a8%d9%84%db%8c%d8%ba%d8%a7%d8%aa%db%8c-2/","آموزش افتر افکت قسمت 5 ( تیزر تبلیغاتی 2)")</f>
        <v>آموزش افتر افکت قسمت 5 ( تیزر تبلیغاتی 2)</v>
      </c>
      <c r="C635" s="1" t="s">
        <v>12</v>
      </c>
    </row>
    <row r="636" customFormat="false" ht="20.55" hidden="false" customHeight="true" outlineLevel="0" collapsed="false">
      <c r="A636" s="4" t="n">
        <v>635</v>
      </c>
      <c r="B636" s="2" t="str">
        <f aca="false">HYPERLINK("https://www.daneshjooyar.com/%d8%a2%d9%85%d9%88%d8%b2%d8%b4-%d9%85%d9%82%d8%af%d9%85%d8%a7%d8%aa%db%8c-%d9%86%d8%b1%d9%85-%d8%a7%d9%81%d8%b2%d8%a7%d8%b1-%d8%a7%d9%81%d8%aa%d8%b1-%d8%a7%d9%81%da%a9%d8%aa-%d9%82%d8%b3%d9%85%d8%aa/","آموزش مقدماتی نرم افزار افتر افکت قسمت 2")</f>
        <v>آموزش مقدماتی نرم افزار افتر افکت قسمت 2</v>
      </c>
      <c r="C636" s="1" t="s">
        <v>12</v>
      </c>
    </row>
    <row r="637" customFormat="false" ht="19.45" hidden="false" customHeight="true" outlineLevel="0" collapsed="false">
      <c r="A637" s="4" t="n">
        <v>636</v>
      </c>
      <c r="B637" s="2" t="str">
        <f aca="false">HYPERLINK("https://www.daneshjooyar.com/%d8%a2%d9%85%d9%88%d8%b2%d8%b4-%d8%ad%d8%b1%d9%81%d9%87-%d8%a7%db%8c-%d9%88-%da%a9%d8%a7%d8%b1%d8%a8%d8%b1%d8%af%db%8c-%d9%81%d8%aa%d9%88%d8%b4%d8%a7%d9%be/","آموزش حرفه ای و کاربردی فتوشاپ")</f>
        <v>آموزش حرفه ای و کاربردی فتوشاپ</v>
      </c>
      <c r="C637" s="1" t="s">
        <v>12</v>
      </c>
    </row>
    <row r="638" customFormat="false" ht="20.55" hidden="false" customHeight="true" outlineLevel="0" collapsed="false">
      <c r="A638" s="4" t="n">
        <v>637</v>
      </c>
      <c r="B638" s="2" t="str">
        <f aca="false">HYPERLINK("https://www.daneshjooyar.com/%d8%a2%d9%85%d9%88%d8%b2%d8%b4-%d8%aa%d8%a7%db%8c%d9%be%d9%88-%da%af%d8%b1%d8%a7%d9%81%db%8c-%d8%af%d8%b1-%d9%81%d8%aa%d9%88%d8%b4%d8%a7%d9%be-%d9%82%d8%b3%d9%85%d8%aa-%d8%af%d9%88%d9%85/","آموزش تایپو گرافی در فتوشاپ ( قسمت دوم )")</f>
        <v>آموزش تایپو گرافی در فتوشاپ ( قسمت دوم )</v>
      </c>
      <c r="C638" s="1" t="s">
        <v>12</v>
      </c>
    </row>
    <row r="639" customFormat="false" ht="20.55" hidden="false" customHeight="true" outlineLevel="0" collapsed="false">
      <c r="A639" s="4" t="n">
        <v>638</v>
      </c>
      <c r="B639" s="2" t="str">
        <f aca="false">HYPERLINK("https://www.daneshjooyar.com/%d8%a2%d9%85%d9%88%d8%b2%d8%b4-%d8%a7%db%8c%d8%ac%d8%a7%d8%af-%d8%aa%d8%a7%db%8c%d9%be%d9%88-%da%af%d8%b1%d8%a7%d9%81%db%8c-%d8%af%d8%b1-%d9%81%d8%aa%d9%88%d8%b4%d8%a7%d9%be/","آموزش ایجاد تایپو گرافی در فتوشاپ ( قسمت اول )")</f>
        <v>آموزش ایجاد تایپو گرافی در فتوشاپ ( قسمت اول )</v>
      </c>
      <c r="C639" s="1" t="s">
        <v>12</v>
      </c>
    </row>
    <row r="640" customFormat="false" ht="20.55" hidden="false" customHeight="true" outlineLevel="0" collapsed="false">
      <c r="A640" s="4" t="n">
        <v>639</v>
      </c>
      <c r="B640" s="2" t="str">
        <f aca="false"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640" s="1" t="s">
        <v>12</v>
      </c>
    </row>
    <row r="641" customFormat="false" ht="19.45" hidden="false" customHeight="true" outlineLevel="0" collapsed="false">
      <c r="A641" s="4" t="n">
        <v>640</v>
      </c>
      <c r="B641" s="2" t="str">
        <f aca="false">HYPERLINK("https://www.daneshjooyar.com/%d9%81%db%8c%d9%84%d9%85-%d8%a2%d9%85%d9%88%d8%b2%d8%b4%db%8c-%d8%b3%d8%a7%d8%ae%d8%aa-%d8%ac%d8%b9%d8%a8%d9%87-%d9%86%d8%b1%d9%85-%d8%a7%d9%81%d8%b2%d8%a7%d8%b1%db%8c/","فیلم آموزشی ساخت جعبه نرم افزاری")</f>
        <v>فیلم آموزشی ساخت جعبه نرم افزاری</v>
      </c>
      <c r="C641" s="1" t="s">
        <v>12</v>
      </c>
    </row>
    <row r="642" customFormat="false" ht="20.55" hidden="false" customHeight="true" outlineLevel="0" collapsed="false">
      <c r="A642" s="4" t="n">
        <v>641</v>
      </c>
      <c r="B642" s="2" t="str">
        <f aca="false">HYPERLINK("https://www.daneshjooyar.com/%d8%a2%d9%85%d9%88%d8%b2%d8%b4-%d9%85%d9%82%d8%af%d9%85%d8%a7%d8%aa%db%8c-%d9%85%d8%a7%db%8c%d8%a7-%d8%af%d8%b1%d8%b3-%d8%a8%db%8c%d8%b3%d8%aa-%d9%88-%db%8c%da%a9%d9%85-%d8%aa%d8%a7-%d8%a8%db%8c/","آموزش مقدماتی مایا – درس بیست و یکم تا بیست و سوم- Import اشیاء و پنجره Reference Editor")</f>
        <v>آموزش مقدماتی مایا – درس بیست و یکم تا بیست و سوم- Import اشیاء و پنجره Reference Editor</v>
      </c>
      <c r="C642" s="1" t="s">
        <v>12</v>
      </c>
    </row>
    <row r="643" customFormat="false" ht="20.55" hidden="false" customHeight="true" outlineLevel="0" collapsed="false">
      <c r="A643" s="4" t="n">
        <v>642</v>
      </c>
      <c r="B643" s="2" t="str">
        <f aca="false">HYPERLINK("https://www.daneshjooyar.com/%d8%a2%d9%85%d9%88%d8%b2%d8%b4-%d9%85%d9%82%d8%af%d9%85%d8%a7%d8%aa%db%8c-%d9%85%d8%a7%db%8c%d8%a7-%d8%af%d8%b1%d8%b3-%d8%a8%db%8c%d8%b3%d8%aa%d9%85-%d8%b3%d8%a7%d8%ae%d8%aa-%d8%af%d8%b1%d8%a8/","آموزش مقدماتی مایا – درس بیستم – ساخت درب و پنجره (قسمت دوم)")</f>
        <v>آموزش مقدماتی مایا – درس بیستم – ساخت درب و پنجره (قسمت دوم)</v>
      </c>
      <c r="C643" s="1" t="s">
        <v>12</v>
      </c>
    </row>
    <row r="644" customFormat="false" ht="20.55" hidden="false" customHeight="true" outlineLevel="0" collapsed="false">
      <c r="A644" s="4" t="n">
        <v>643</v>
      </c>
      <c r="B644" s="2" t="str">
        <f aca="false">HYPERLINK("https://www.daneshjooyar.com/%d8%a2%d9%85%d9%88%d8%b2%d8%b4-%d9%85%d9%82%d8%af%d9%85%d8%a7%d8%aa%db%8c-%d9%85%d8%a7%db%8c%d8%a7-%d8%af%d8%b1%d8%b3-%d9%86%d9%88%d8%b2%d8%af%d9%87%d9%85-%d8%b3%d8%a7%d8%ae%d8%aa-%d8%af%d8%b1/","آموزش مقدماتی مایا – درس نوزدهم – ساخت درب و پنجره (قسمت اول)")</f>
        <v>آموزش مقدماتی مایا – درس نوزدهم – ساخت درب و پنجره (قسمت اول)</v>
      </c>
      <c r="C644" s="1" t="s">
        <v>12</v>
      </c>
    </row>
    <row r="645" customFormat="false" ht="20.55" hidden="false" customHeight="true" outlineLevel="0" collapsed="false">
      <c r="A645" s="4" t="n">
        <v>644</v>
      </c>
      <c r="B645" s="2" t="str">
        <f aca="false">HYPERLINK("https://www.daneshjooyar.com/%d8%a2%d9%85%d9%88%d8%b2%d8%b4-%d9%85%d9%82%d8%af%d9%85%d8%a7%d8%aa%db%8c-%d9%85%d8%a7%db%8c%d8%a7-%d8%af%d8%b1%d8%b3-%db%8c%d8%a7%d8%b2%d8%af%d9%87%d9%85-%d9%88-%d8%af%d9%88%d8%a7%d8%b2%d8%af%d9%87/","آموزش مقدماتی مایا – درس یازدهم و دوازدهم – گروه بندی و کپی برداری از اشیاء (ساخت میز و صندلی)")</f>
        <v>آموزش مقدماتی مایا – درس یازدهم و دوازدهم – گروه بندی و کپی برداری از اشیاء (ساخت میز و صندلی)</v>
      </c>
      <c r="C645" s="1" t="s">
        <v>12</v>
      </c>
    </row>
    <row r="646" customFormat="false" ht="19.45" hidden="false" customHeight="true" outlineLevel="0" collapsed="false">
      <c r="A646" s="4" t="n">
        <v>645</v>
      </c>
      <c r="B646" s="2" t="str">
        <f aca="false">HYPERLINK("https://www.daneshjooyar.com/subdivisions-pivot-world-local-mode/","Subdivisions – Pivot – World &amp; Local Mode")</f>
        <v>Subdivisions – Pivot – World &amp; Local Mode</v>
      </c>
      <c r="C646" s="1" t="s">
        <v>12</v>
      </c>
    </row>
    <row r="647" customFormat="false" ht="20.55" hidden="false" customHeight="true" outlineLevel="0" collapsed="false">
      <c r="A647" s="4" t="n">
        <v>646</v>
      </c>
      <c r="B647" s="2" t="str">
        <f aca="false">HYPERLINK("https://www.daneshjooyar.com/%d8%a2%d9%85%d9%88%d8%b4-%d8%a8%d8%b1%d9%86%d8%a7%d9%85%d9%87-%d9%86%d9%88%db%8c%d8%b3%db%8c-%d9%81%d9%84%d8%b4-%d9%82%d8%b3%d9%85%d8%aa-%d8%af%d9%88%d9%85/","آموش برنامه نویسی فلش (قسمت دوم)")</f>
        <v>آموش برنامه نویسی فلش (قسمت دوم)</v>
      </c>
      <c r="C647" s="1" t="s">
        <v>12</v>
      </c>
    </row>
    <row r="648" customFormat="false" ht="19.45" hidden="false" customHeight="true" outlineLevel="0" collapsed="false">
      <c r="A648" s="4" t="n">
        <v>647</v>
      </c>
      <c r="B648" s="2" t="str">
        <f aca="false">HYPERLINK("https://www.daneshjooyar.com/%d8%a2%d9%85%d9%88%d8%b2%d8%b4-%d8%b3%d8%a7%d8%ae%d8%aa-%d8%af%d8%b3%d8%aa%da%af%db%8c%d8%b1%d9%87-%da%86%d8%b3%d8%a8%d9%86%d8%a7%da%a9/","آموزش ساخت دستگیره چسبناک")</f>
        <v>آموزش ساخت دستگیره چسبناک</v>
      </c>
      <c r="C648" s="1" t="s">
        <v>12</v>
      </c>
    </row>
    <row r="649" customFormat="false" ht="19.45" hidden="false" customHeight="true" outlineLevel="0" collapsed="false">
      <c r="A649" s="4" t="n">
        <v>648</v>
      </c>
      <c r="B649" s="2" t="str">
        <f aca="false">HYPERLINK("https://www.daneshjooyar.com/%d8%a2%d9%85%d9%88%d8%b2%d8%b4-%d8%b3%d8%a7%d8%ae%d8%aa-%d8%a8%d8%a7%d8%aa%d8%b1%db%8c-%d8%af%d8%b1-%d9%86%d8%b1%d9%85-%d8%a7%d9%81%d8%b2%d8%a7%d8%b1-%d9%81%d8%aa%d9%88%d8%b4%d8%a7%d9%be/","آموزش ساخت باتری در نرم افزار فتوشاپ")</f>
        <v>آموزش ساخت باتری در نرم افزار فتوشاپ</v>
      </c>
      <c r="C649" s="1" t="s">
        <v>12</v>
      </c>
    </row>
    <row r="650" customFormat="false" ht="19.45" hidden="false" customHeight="true" outlineLevel="0" collapsed="false">
      <c r="A650" s="4" t="n">
        <v>649</v>
      </c>
      <c r="B650" s="2" t="str">
        <f aca="false">HYPERLINK("https://www.daneshjooyar.com/%d8%a7%d9%85%d9%88%d8%b2%d8%b4-%d8%b3%d8%a7%d8%ae%d8%aa-%d9%84%d8%a8-%d8%a8%d9%87-%d8%b4%da%a9%d9%84-%d9%be%d8%b1%da%86%d9%85/","اموزش ساخت لب به شکل پرچم")</f>
        <v>اموزش ساخت لب به شکل پرچم</v>
      </c>
      <c r="C650" s="1" t="s">
        <v>12</v>
      </c>
    </row>
    <row r="651" customFormat="false" ht="19.45" hidden="false" customHeight="true" outlineLevel="0" collapsed="false">
      <c r="A651" s="4" t="n">
        <v>650</v>
      </c>
      <c r="B651" s="2" t="str">
        <f aca="false">HYPERLINK("https://www.daneshjooyar.com/%d8%a7%d9%85%d9%88%d8%b2%d8%b4-%d8%b7%d8%b1%d8%a7%d8%ad%db%8c-%db%8c%da%a9-%d8%b2%d9%86-%d9%81%d8%a7%d9%86%d8%aa%d8%b2%db%8c/","آموزش طراحی یک زن فانتزی")</f>
        <v>آموزش طراحی یک زن فانتزی</v>
      </c>
      <c r="C651" s="1" t="s">
        <v>12</v>
      </c>
    </row>
    <row r="652" customFormat="false" ht="19.45" hidden="false" customHeight="true" outlineLevel="0" collapsed="false">
      <c r="A652" s="4" t="n">
        <v>651</v>
      </c>
      <c r="B652" s="2" t="str">
        <f aca="false">HYPERLINK("https://www.daneshjooyar.com/%d8%a7%d9%85%d9%88%d8%b2%d8%b4-%d8%aa%d8%ba%db%8c%db%8c%d8%b1-%d8%b1%d9%86%da%af-%d8%af%d8%b1-%d9%81%d8%aa%d9%88%d8%b4%d8%a7%d9%be/","آموزش تغییر رنگ در محیط نرم افزار فتوشاپ")</f>
        <v>آموزش تغییر رنگ در محیط نرم افزار فتوشاپ</v>
      </c>
      <c r="C652" s="1" t="s">
        <v>12</v>
      </c>
    </row>
    <row r="653" customFormat="false" ht="19.45" hidden="false" customHeight="true" outlineLevel="0" collapsed="false">
      <c r="A653" s="4" t="n">
        <v>652</v>
      </c>
      <c r="B653" s="2" t="str">
        <f aca="false">HYPERLINK("https://www.daneshjooyar.com/%d8%a7%d9%84%da%a9%d8%aa%d8%b1%d9%88%d9%86%db%8c%da%a9-%d8%af%db%8c%d8%ac%db%8c%d8%aa%d8%a7%d9%84/","آموزش الکترونیک دیجیتال")</f>
        <v>آموزش الکترونیک دیجیتال</v>
      </c>
      <c r="C653" s="1" t="s">
        <v>13</v>
      </c>
    </row>
    <row r="654" customFormat="false" ht="19.45" hidden="false" customHeight="true" outlineLevel="0" collapsed="false">
      <c r="A654" s="4" t="n">
        <v>653</v>
      </c>
      <c r="B654" s="2" t="str">
        <f aca="false">HYPERLINK("https://www.daneshjooyar.com/design-development-of-gas-leakage-control-sms-notification-systems/","آموزش طراحی و ساخت سیستم کنترل نشت گاز و اطلاع رسانی از طریق پیامک")</f>
        <v>آموزش طراحی و ساخت سیستم کنترل نشت گاز و اطلاع رسانی از طریق پیامک</v>
      </c>
      <c r="C654" s="1" t="s">
        <v>13</v>
      </c>
    </row>
    <row r="655" customFormat="false" ht="19.45" hidden="false" customHeight="true" outlineLevel="0" collapsed="false">
      <c r="A655" s="4" t="n">
        <v>654</v>
      </c>
      <c r="B655" s="2" t="str">
        <f aca="false">HYPERLINK("https://www.daneshjooyar.com/%d8%a2%d9%85%d9%88%d8%b2%d8%b4-%d8%b3%d8%a7%d8%ae%d8%aa-%d8%b3%db%8c%d8%b3%d8%aa%d9%85-%da%a9%d9%86%d8%aa%d8%b1%d9%84-%d8%b1%d9%88%d8%b4%d9%86%d8%a7%db%8c%db%8c-%d8%a8%d8%a7-%d9%88%d8%a8-%d8%b3%d8%b1/","آموزش طراحی و ساخت سیستم کنترل روشنایی با وب سرور")</f>
        <v>آموزش طراحی و ساخت سیستم کنترل روشنایی با وب سرور</v>
      </c>
      <c r="C655" s="1" t="s">
        <v>13</v>
      </c>
    </row>
    <row r="656" customFormat="false" ht="20.55" hidden="false" customHeight="true" outlineLevel="0" collapsed="false">
      <c r="A656" s="4" t="n">
        <v>655</v>
      </c>
      <c r="B656" s="2" t="str">
        <f aca="false">HYPERLINK("https://www.daneshjooyar.com/%d8%a2%d9%85%d9%88%d8%b2%d8%b4-%d8%b7%d8%b1%d8%a7%d8%ad%db%8c-%d9%88-%d8%b3%d8%a7%d8%ae%d8%aa-%d8%b3%db%8c%d8%b3%d8%aa%d9%85-%d8%a7%d9%85%d9%86%db%8c%d8%aa%db%8c/","آموزش طراحی و ساخت سیستم امنیتی مبتنی بر تشخیص حرکت و اعلان آن توسط SMS")</f>
        <v>آموزش طراحی و ساخت سیستم امنیتی مبتنی بر تشخیص حرکت و اعلان آن توسط SMS</v>
      </c>
      <c r="C656" s="1" t="s">
        <v>13</v>
      </c>
    </row>
    <row r="657" customFormat="false" ht="20.55" hidden="false" customHeight="true" outlineLevel="0" collapsed="false">
      <c r="A657" s="4" t="n">
        <v>656</v>
      </c>
      <c r="B657" s="2" t="str">
        <f aca="false">HYPERLINK("https://www.daneshjooyar.com/%d8%a2%d9%85%d9%88%d8%b2%d8%b4-%d8%b7%d8%b1%d8%a7%d8%ad%db%8c-%d9%88-%d8%b3%d8%a7%d8%ae%d8%aamp3-player/","آموزش طراحی و ساخت MP3 Player – برد آردوینو")</f>
        <v>آموزش طراحی و ساخت MP3 Player – برد آردوینو</v>
      </c>
      <c r="C657" s="1" t="s">
        <v>13</v>
      </c>
    </row>
    <row r="658" customFormat="false" ht="20.55" hidden="false" customHeight="true" outlineLevel="0" collapsed="false">
      <c r="A658" s="4" t="n">
        <v>657</v>
      </c>
      <c r="B658" s="2" t="str">
        <f aca="false">HYPERLINK("https://www.daneshjooyar.com/%d8%a2%d9%85%d9%88%d8%b2%d8%b4-%d8%b7%d8%b1%d8%a7%d8%ad%db%8c-%d8%b3%db%8c%d8%b3%d8%aa%d9%85-%d9%87%d8%a7%db%8c-%d8%af%db%8c%d8%ac%db%8c%d8%aa%d8%a7%d9%84-%d8%a8%d8%a7-%d8%b2%d8%a8%d8%a7%d9%86-%d9%88/","آموزش طراحی سیستم های دیجیتال با زبان وریلاگ – آموزش Verilog")</f>
        <v>آموزش طراحی سیستم های دیجیتال با زبان وریلاگ – آموزش Verilog</v>
      </c>
      <c r="C658" s="1" t="s">
        <v>13</v>
      </c>
    </row>
    <row r="659" customFormat="false" ht="19.45" hidden="false" customHeight="true" outlineLevel="0" collapsed="false">
      <c r="A659" s="4" t="n">
        <v>658</v>
      </c>
      <c r="B659" s="2" t="str">
        <f aca="false">HYPERLINK("https://www.daneshjooyar.com/%d8%a8%d8%b1%d9%86%d8%a7%d9%85%d9%87-%d9%86%d9%88%db%8c%d8%b3%db%8c-%d8%b3%d9%88%da%a9%d8%aa-%d8%a8%d8%b1%d8%a7%db%8c-%d8%a7%d8%b1%d8%aa%d8%a8%d8%a7%d8%b7-%d8%b3%d8%a7%db%8c%d8%aa-%d8%a8%d8%a7-%d8%a2/","آموزش برنامه نویسی سوکت برای ارتباط سایت با آردوینو")</f>
        <v>آموزش برنامه نویسی سوکت برای ارتباط سایت با آردوینو</v>
      </c>
      <c r="C659" s="1" t="s">
        <v>13</v>
      </c>
    </row>
    <row r="660" customFormat="false" ht="19.45" hidden="false" customHeight="true" outlineLevel="0" collapsed="false">
      <c r="A660" s="4" t="n">
        <v>659</v>
      </c>
      <c r="B660" s="2" t="str">
        <f aca="false">HYPERLINK("https://www.daneshjooyar.com/%d8%a2%d9%85%d9%88%d8%b2%d8%b4-%d9%be%d8%b1%d9%88%da%98%d9%87-%d9%85%d8%ad%d9%88%d8%b1-%d8%a2%d8%b1%d8%af%d9%88%db%8c%d9%86%d9%88/","آموزش برنامه نویسی آردوینو – آموزش آردوینو در قالب پروژه جامع ایستگاه هواشناسی")</f>
        <v>آموزش برنامه نویسی آردوینو – آموزش آردوینو در قالب پروژه جامع ایستگاه هواشناسی</v>
      </c>
      <c r="C660" s="1" t="s">
        <v>13</v>
      </c>
    </row>
    <row r="661" customFormat="false" ht="20.55" hidden="false" customHeight="true" outlineLevel="0" collapsed="false">
      <c r="A661" s="4" t="n">
        <v>660</v>
      </c>
      <c r="B661" s="2" t="str">
        <f aca="false">HYPERLINK("https://www.daneshjooyar.com/%d8%a2%d9%85%d9%88%d8%b2%d8%b4-%d8%b3%d8%a7%d8%ae%d8%aa-%d8%b3%db%8c%d8%b3%d8%aa%d9%85-%d8%a7%d8%b3%d8%aa%d8%a7%d8%b1%d8%aa-%d8%a8%d8%af%d9%88%d9%86-%da%a9%d9%84%db%8c%d8%af/","آموزش ساخت و نصب استارت دکمه ای(کی لس)")</f>
        <v>آموزش ساخت و نصب استارت دکمه ای(کی لس)</v>
      </c>
      <c r="C661" s="1" t="s">
        <v>13</v>
      </c>
    </row>
    <row r="662" customFormat="false" ht="19.45" hidden="false" customHeight="true" outlineLevel="0" collapsed="false">
      <c r="A662" s="4" t="n">
        <v>661</v>
      </c>
      <c r="B662" s="2" t="str">
        <f aca="false">HYPERLINK("https://www.daneshjooyar.com/%d8%a2%d8%b4%d9%86%d8%a7%db%8c%db%8c-%d8%a8%d8%a7-%d8%b3%d9%86%d8%b3%d9%88%d8%b1-%d9%87%d8%a7-%d9%88-%da%a9%d8%a7%d8%b1%d8%a8%d8%b1%d8%af-%d9%87%d8%a7%db%8c-%d8%a2%d9%86-%d9%87%d8%a7/","آموزش آشنایی با سنسورها و کاربردهای آنها")</f>
        <v>آموزش آشنایی با سنسورها و کاربردهای آنها</v>
      </c>
      <c r="C662" s="1" t="s">
        <v>13</v>
      </c>
    </row>
    <row r="663" customFormat="false" ht="20.55" hidden="false" customHeight="true" outlineLevel="0" collapsed="false">
      <c r="A663" s="4" t="n">
        <v>662</v>
      </c>
      <c r="B663" s="2" t="str">
        <f aca="false">HYPERLINK("https://www.daneshjooyar.com/%d8%a2%d9%85%d9%88%d8%b2%d8%b4-%d8%b3%d8%a7%d8%ae%d8%aa-%da%a9%d9%86%d8%aa%d8%b1%d9%84-%da%a9%d9%86%d9%86%d8%af%d9%87-%d9%87%d9%88%d8%b4%d9%85%d9%86%d8%af/","آموزش طراحی و ساخت کنترل کننده هوشمند ( Smart controller )")</f>
        <v>آموزش طراحی و ساخت کنترل کننده هوشمند ( Smart controller )</v>
      </c>
      <c r="C663" s="1" t="s">
        <v>13</v>
      </c>
    </row>
    <row r="664" customFormat="false" ht="19.45" hidden="false" customHeight="true" outlineLevel="0" collapsed="false">
      <c r="A664" s="4" t="n">
        <v>663</v>
      </c>
      <c r="B664" s="2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664" s="1" t="s">
        <v>13</v>
      </c>
    </row>
    <row r="665" customFormat="false" ht="19.45" hidden="false" customHeight="true" outlineLevel="0" collapsed="false">
      <c r="A665" s="4" t="n">
        <v>664</v>
      </c>
      <c r="B665" s="2" t="str">
        <f aca="false">HYPERLINK("https://www.daneshjooyar.com/%d8%b7%d8%b1%d8%a7%d8%ad%db%8c-%d9%88-%d8%b3%d8%a7%d8%ae%d8%aa-%d9%87%d9%86%d8%af%d8%b2%d9%81%d8%b1%db%8c-%d8%a8%db%8c-%d8%b3%db%8c%d9%85/","آموزش طراحی و ساخت هندزفری بی سیم")</f>
        <v>آموزش طراحی و ساخت هندزفری بی سیم</v>
      </c>
      <c r="C665" s="1" t="s">
        <v>13</v>
      </c>
    </row>
    <row r="666" customFormat="false" ht="20.55" hidden="false" customHeight="true" outlineLevel="0" collapsed="false">
      <c r="A666" s="4" t="n">
        <v>665</v>
      </c>
      <c r="B666" s="2" t="str">
        <f aca="false">HYPERLINK("https://www.daneshjooyar.com/%d8%a2%d9%85%d9%88%d8%b2%d8%b4-%d8%b7%d8%b1%d8%a7%d8%ad%db%8c-%d9%88-%d8%b3%d8%a7%d8%ae%d8%aa-%d8%af%d8%a7%d9%86%da%af%d9%84-%d8%a8%db%8c%d8%b3%db%8c%d9%85-%d9%be%d8%a7%d8%b3%d8%ae-%d8%a8%d9%87/","آموزش طراحی و ساخت دانگل بیسیم ( پاسخ به تماس های تلفنی با سیستم صوتی اتومبیل ) – بخش دوم")</f>
        <v>آموزش طراحی و ساخت دانگل بیسیم ( پاسخ به تماس های تلفنی با سیستم صوتی اتومبیل ) – بخش دوم</v>
      </c>
      <c r="C666" s="1" t="s">
        <v>13</v>
      </c>
    </row>
    <row r="667" customFormat="false" ht="20.55" hidden="false" customHeight="true" outlineLevel="0" collapsed="false">
      <c r="A667" s="4" t="n">
        <v>666</v>
      </c>
      <c r="B667" s="2" t="str">
        <f aca="false">HYPERLINK("https://www.daneshjooyar.com/%d8%a2%d9%85%d9%88%d8%b2%d8%b4-%d9%85%db%8c%da%a9%d8%b1%d9%88%da%a9%d9%86%d8%aa%d8%b1%d9%84%d8%b1%d9%87%d8%a7%db%8c-%d8%b3%d8%b1%db%8c-arm-2/","مجموعه آموزشی میکروکنترلرهای سری ARM – بخش سوم")</f>
        <v>مجموعه آموزشی میکروکنترلرهای سری ARM – بخش سوم</v>
      </c>
      <c r="C667" s="1" t="s">
        <v>13</v>
      </c>
    </row>
    <row r="668" customFormat="false" ht="20.55" hidden="false" customHeight="true" outlineLevel="0" collapsed="false">
      <c r="A668" s="4" t="n">
        <v>667</v>
      </c>
      <c r="B668" s="2" t="str">
        <f aca="false">HYPERLINK("https://www.daneshjooyar.com/%d8%a2%d9%85%d9%88%d8%b2%d8%b4-%d8%b3%d8%a7%d8%ae%d8%aa-%d9%82%d9%81%d9%84-%d8%af%db%8c%d8%ac%db%8c%d8%aa%d8%a7%d9%84%db%8c/","آموزش ساخت قفل دیجیتالی با پروتکل NFC در بستر آردوینو")</f>
        <v>آموزش ساخت قفل دیجیتالی با پروتکل NFC در بستر آردوینو</v>
      </c>
      <c r="C668" s="1" t="s">
        <v>13</v>
      </c>
    </row>
    <row r="669" customFormat="false" ht="20.55" hidden="false" customHeight="true" outlineLevel="0" collapsed="false">
      <c r="A669" s="4" t="n">
        <v>668</v>
      </c>
      <c r="B669" s="2" t="str">
        <f aca="false">HYPERLINK("https://www.daneshjooyar.com/%d8%a2%d9%85%d9%88%d8%b2%d8%b4-%d8%b7%d8%b1%d8%a7%d8%ad%db%8c-%d9%88%d8%b3%d8%a7%d8%ae%d8%aa-%d8%af%d8%a7%d9%86%da%af%d9%84-%d8%a8%db%8c-%d8%b3%db%8c%d9%85/","طراحی و ساخت دانگل بیسیم اتومبیل(پخش موزیک یا ویدیو با سیستم پلیر اتومبیل به صورت بیسیم) -بخش اول")</f>
        <v>طراحی و ساخت دانگل بیسیم اتومبیل(پخش موزیک یا ویدیو با سیستم پلیر اتومبیل به صورت بیسیم) -بخش اول</v>
      </c>
      <c r="C669" s="1" t="s">
        <v>13</v>
      </c>
    </row>
    <row r="670" customFormat="false" ht="19.45" hidden="false" customHeight="true" outlineLevel="0" collapsed="false">
      <c r="A670" s="4" t="n">
        <v>669</v>
      </c>
      <c r="B670" s="2" t="str">
        <f aca="false">HYPERLINK("https://www.daneshjooyar.com/%d8%b7%d8%b1%d8%a7%d8%ad%db%8c-%d9%88-%d8%b3%d8%a7%d8%ae%d8%aa-%d8%b3%db%8c%d8%b3%d8%aa%d9%85-%d9%87%d9%88%d8%b4%d9%85%d9%86%d8%af-%d9%86%d9%88%d8%b1%d9%be%d8%b1%d8%af%d8%a7%d8%b2-%d8%af%da%a9%d9%88/","آموزش طراحی و ساخت سیستم هوشمند نورپرداز دکوراسیون")</f>
        <v>آموزش طراحی و ساخت سیستم هوشمند نورپرداز دکوراسیون</v>
      </c>
      <c r="C670" s="1" t="s">
        <v>13</v>
      </c>
    </row>
    <row r="671" customFormat="false" ht="19.45" hidden="false" customHeight="true" outlineLevel="0" collapsed="false">
      <c r="A671" s="4" t="n">
        <v>670</v>
      </c>
      <c r="B671" s="2" t="str">
        <f aca="false">HYPERLINK("https://www.daneshjooyar.com/%d8%a2%d9%85%d9%88%d8%b2%d8%b4-%d8%b7%d8%b1%d8%a7%d8%ad%db%8c-%d9%88-%d8%b3%d8%a7%d8%ae%d8%aa-%d8%af%d8%b3%d8%aa%d9%87-%d8%a8%d8%a7%d8%b2%db%8c-%d8%a8%d9%84%d9%88%d8%aa%d9%88%d8%ab%db%8c-%d9%85%d8%ae/","آموزش طراحی و ساخت دسته بازی بلوتوثی مخصوص موبایل و تبلت")</f>
        <v>آموزش طراحی و ساخت دسته بازی بلوتوثی مخصوص موبایل و تبلت</v>
      </c>
      <c r="C671" s="1" t="s">
        <v>13</v>
      </c>
    </row>
    <row r="672" customFormat="false" ht="19.45" hidden="false" customHeight="true" outlineLevel="0" collapsed="false">
      <c r="A672" s="4" t="n">
        <v>671</v>
      </c>
      <c r="B672" s="2" t="str">
        <f aca="false">HYPERLINK("https://www.daneshjooyar.com/%d8%a2%d9%85%d9%88%d8%b2%d8%b4-%d8%b7%d8%b1%d8%a7%d8%ad%db%8c-%d9%88-%d8%b3%d8%a7%d8%ae%d8%aa-%d8%b4%d8%a7%d8%b1%da%98%d8%b1-%d8%ae%d9%88%d8%b1%d8%b4%db%8c%d8%af%db%8c/","آموزش طراحی و ساخت شارژر خورشیدی")</f>
        <v>آموزش طراحی و ساخت شارژر خورشیدی</v>
      </c>
      <c r="C672" s="1" t="s">
        <v>13</v>
      </c>
    </row>
    <row r="673" customFormat="false" ht="20.55" hidden="false" customHeight="true" outlineLevel="0" collapsed="false">
      <c r="A673" s="4" t="n">
        <v>672</v>
      </c>
      <c r="B673" s="2" t="str">
        <f aca="false">HYPERLINK("https://www.daneshjooyar.com/%d8%a2%d9%85%d9%88%d8%b2%d8%b4-%d8%b7%d8%b1%d8%a7%d8%ad%db%8c-%d8%b3%d8%a7%d8%ae%d8%aa-%d8%a7%d8%b3%d9%be%db%8c%da%a9%d8%b1-%d8%a8%db%8c%d8%b3%db%8c%d9%85%d8%a8%d9%84%d9%88%d8%aa%d9%88%d8%ab/","آموزش طراحی و ساخت اسپیکر بیسیم (بلوتوثی)")</f>
        <v>آموزش طراحی و ساخت اسپیکر بیسیم (بلوتوثی)</v>
      </c>
      <c r="C673" s="1" t="s">
        <v>13</v>
      </c>
    </row>
    <row r="674" customFormat="false" ht="19.45" hidden="false" customHeight="true" outlineLevel="0" collapsed="false">
      <c r="A674" s="4" t="n">
        <v>673</v>
      </c>
      <c r="B674" s="2" t="str">
        <f aca="false">HYPERLINK("https://www.daneshjooyar.com/%d8%a2%d9%85%d9%88%d8%b2%d8%b4-%d8%b7%d8%b1%d8%a7%d8%ad%db%8c-%d9%88%d8%b3%d8%a7%d8%ae%d8%aa-%d8%b3%db%8c%d8%b3%d8%aa%d9%85-%d8%b1%d9%88%d8%b4%d9%86%d8%a7%db%8c%db%8c-%d8%a7%d8%b6%d8%b7%d8%b1%d8%a7/","آموزش طراحی وساخت سیستم روشنایی اضطراری")</f>
        <v>آموزش طراحی وساخت سیستم روشنایی اضطراری</v>
      </c>
      <c r="C674" s="1" t="s">
        <v>13</v>
      </c>
    </row>
    <row r="675" customFormat="false" ht="19.45" hidden="false" customHeight="true" outlineLevel="0" collapsed="false">
      <c r="A675" s="4" t="n">
        <v>674</v>
      </c>
      <c r="B675" s="2" t="str">
        <f aca="false">HYPERLINK("https://www.daneshjooyar.com/%d8%b3%d8%a7%d8%ae%d8%aa-%d9%85%d9%86%d8%a8%d8%b9-%d8%aa%d8%ba%d8%b0%db%8c%d9%87-%d8%b1%d9%88%d9%85%db%8c%d8%b2%db%8c-%d8%a8%d8%a7-%d8%ae%d8%b1%d9%88%d8%ac%db%8c-%d8%af%d9%88%da%af%d8%a7%d9%86%d9%87/","آموزش طراحی و ساخت منبع تغذیه رومیزی با خروجی دوگانه و قابل تنظیم")</f>
        <v>آموزش طراحی و ساخت منبع تغذیه رومیزی با خروجی دوگانه و قابل تنظیم</v>
      </c>
      <c r="C675" s="1" t="s">
        <v>13</v>
      </c>
    </row>
    <row r="676" customFormat="false" ht="20.55" hidden="false" customHeight="true" outlineLevel="0" collapsed="false">
      <c r="A676" s="4" t="n">
        <v>675</v>
      </c>
      <c r="B676" s="2" t="str">
        <f aca="false">HYPERLINK("https://www.daneshjooyar.com/%d8%b7%d8%b1%d8%a7%d8%ad%db%8c-%d8%b3%d8%a7%d8%ae%d8%aa-%d8%aa%d8%b3%d8%aa%d8%b1-led/","آموزش طراحی و ساخت تستر LED")</f>
        <v>آموزش طراحی و ساخت تستر LED</v>
      </c>
      <c r="C676" s="1" t="s">
        <v>13</v>
      </c>
    </row>
    <row r="677" customFormat="false" ht="19.45" hidden="false" customHeight="true" outlineLevel="0" collapsed="false">
      <c r="A677" s="4" t="n">
        <v>676</v>
      </c>
      <c r="B677" s="2" t="str">
        <f aca="false">HYPERLINK("https://www.daneshjooyar.com/%d8%a2%d9%85%d9%88%d8%b2%d8%b4-%d8%b7%d8%b1%d8%a7%d8%ad%db%8c-%d9%88-%d8%b3%d8%a7%d8%ae%d8%aa-%d8%b4%d8%a7%d8%b1%da%98%d8%b1-%d9%81%d9%86%d8%af%da%a9%db%8c/","آموزش طراحی و ساخت شارژر فندکی برای لپ تاپ و گوشی تلفن همراه")</f>
        <v>آموزش طراحی و ساخت شارژر فندکی برای لپ تاپ و گوشی تلفن همراه</v>
      </c>
      <c r="C677" s="1" t="s">
        <v>13</v>
      </c>
    </row>
    <row r="678" customFormat="false" ht="19.45" hidden="false" customHeight="true" outlineLevel="0" collapsed="false">
      <c r="A678" s="4" t="n">
        <v>677</v>
      </c>
      <c r="B678" s="2" t="str">
        <f aca="false">HYPERLINK("https://www.daneshjooyar.com/%d8%a2%d9%85%d9%88%d8%b2%d8%b4-%d8%b7%d8%b1%d8%a7%d8%ad%db%8c-%d8%b3%d8%a7%d8%ae%d8%aa-%d9%be%d8%a7%d9%88%d8%b1%d8%a8%d8%a7%d9%86%da%a9-%da%86%d9%86%d8%af-%d9%85%d9%86%d8%b8%d9%88%d8%b1%d9%87/","آموزش طراحی و ساخت پاوربانک چند منظوره")</f>
        <v>آموزش طراحی و ساخت پاوربانک چند منظوره</v>
      </c>
      <c r="C678" s="1" t="s">
        <v>13</v>
      </c>
    </row>
    <row r="679" customFormat="false" ht="19.45" hidden="false" customHeight="true" outlineLevel="0" collapsed="false">
      <c r="A679" s="4" t="n">
        <v>678</v>
      </c>
      <c r="B679" s="2" t="str">
        <f aca="false">HYPERLINK("https://www.daneshjooyar.com/%d8%a2%d9%85%d9%88%d8%b2%d8%b4-%d8%b7%d8%b1%d8%a7%d8%ad%db%8c-%d9%88%d8%b3%d8%a7%d8%ae%d8%aa-%d9%85%d8%aa%d8%b1-%d8%a7%d9%84%da%a9%d8%aa%d8%b1%d9%88%d9%86%db%8c%da%a9%db%8c-%d9%be%da%a9%db%8c%da%86/","آموزش طراحی وساخت متر الکترونیکی – بخش تکمیلی آردوینو")</f>
        <v>آموزش طراحی وساخت متر الکترونیکی – بخش تکمیلی آردوینو</v>
      </c>
      <c r="C679" s="1" t="s">
        <v>13</v>
      </c>
    </row>
    <row r="680" customFormat="false" ht="19.45" hidden="false" customHeight="true" outlineLevel="0" collapsed="false">
      <c r="A680" s="4" t="n">
        <v>679</v>
      </c>
      <c r="B680" s="2" t="str">
        <f aca="false">HYPERLINK("https://www.daneshjooyar.com/%d8%a2%d9%85%d9%88%d8%b2%d8%b4-%d9%be%d8%b1%d9%88%da%af%d8%b1%d8%a7%d9%85-%d8%a8%d8%b1%d8%af-%d9%87%d8%a7%db%8c-%d8%a2%d8%b1%d8%af%d9%88%db%8c%d9%86%d9%88/","آموزش طراحی وساخت پروگرامر برای برد های آردوینو")</f>
        <v>آموزش طراحی وساخت پروگرامر برای برد های آردوینو</v>
      </c>
      <c r="C680" s="1" t="s">
        <v>13</v>
      </c>
    </row>
    <row r="681" customFormat="false" ht="20.55" hidden="false" customHeight="true" outlineLevel="0" collapsed="false">
      <c r="A681" s="4" t="n">
        <v>680</v>
      </c>
      <c r="B681" s="2" t="str">
        <f aca="false">HYPERLINK("https://www.daneshjooyar.com/%d8%a2%d9%85%d9%88%d8%b2%d8%b4-%d8%b7%d8%b1%d8%a7%d8%ad%db%8c-%d8%b3%d8%a7%d8%ae%d8%aa-%d8%b3%db%8c%d8%b3%d8%aa%d9%85-%da%a9%d9%86%d8%aa%d8%b1%d9%84-%d9%84%d9%88%d8%a7%d8%b2%d9%85/","آموزش طراحی و ساخت سیستم کنترل لوازم از طریق sms – بخش تکمیلی آردوینو")</f>
        <v>آموزش طراحی و ساخت سیستم کنترل لوازم از طریق sms – بخش تکمیلی آردوینو</v>
      </c>
      <c r="C681" s="1" t="s">
        <v>13</v>
      </c>
    </row>
    <row r="682" customFormat="false" ht="20.55" hidden="false" customHeight="true" outlineLevel="0" collapsed="false">
      <c r="A682" s="4" t="n">
        <v>681</v>
      </c>
      <c r="B682" s="2" t="str">
        <f aca="false">HYPERLINK("https://www.daneshjooyar.com/%d8%a2%d9%85%d9%88%d8%b2%d8%b4-%d9%85%db%8c%da%a9%d8%b1%d9%88%da%a9%d9%86%d8%aa%d8%b1%d9%84%d8%b1%d9%87%d8%a7%db%8c-%d8%b3%d8%b1%db%8c-arm-%d8%a8%d8%ae%d8%b4-2/","مجموعه آموزشی میکروکنترلرهای سری ARM- بخش دوم")</f>
        <v>مجموعه آموزشی میکروکنترلرهای سری ARM- بخش دوم</v>
      </c>
      <c r="C682" s="1" t="s">
        <v>13</v>
      </c>
    </row>
    <row r="683" customFormat="false" ht="20.55" hidden="false" customHeight="true" outlineLevel="0" collapsed="false">
      <c r="A683" s="4" t="n">
        <v>682</v>
      </c>
      <c r="B683" s="2" t="str">
        <f aca="false">HYPERLINK("https://www.daneshjooyar.com/%d8%a2%d9%85%d9%88%d8%b2%d8%b4-%d9%85%db%8c%da%a9%d8%b1%d9%88%da%a9%d9%86%d8%aa%d8%b1%d9%84%d8%b1%d9%87%d8%a7%db%8c-%d8%b3%d8%b1%db%8c-arm/","مجموعه آموزشی میکروکنترلرهای سری ARM -بخش اول")</f>
        <v>مجموعه آموزشی میکروکنترلرهای سری ARM -بخش اول</v>
      </c>
      <c r="C683" s="1" t="s">
        <v>13</v>
      </c>
    </row>
    <row r="684" customFormat="false" ht="20.55" hidden="false" customHeight="true" outlineLevel="0" collapsed="false">
      <c r="A684" s="4" t="n">
        <v>683</v>
      </c>
      <c r="B684" s="2" t="str">
        <f aca="false">HYPERLINK("https://www.daneshjooyar.com/%d8%a2%d9%85%d9%88%d8%b2%d8%b4-%d8%b7%d8%b1%d8%a7%d8%ad%db%8c-%d8%b3%db%8c%d8%b3%d8%aa%d9%85-%da%a9%d9%86%d8%aa%d8%b1%d9%84-%d9%84%d9%88%d8%a7%d8%b2%d9%85-%d9%85%d9%86%d8%b2%d9%84-%d8%a8%d8%a7-sms/","آموزش طراحی و ساخت سیستم کنترل لوازم از طریق sms")</f>
        <v>آموزش طراحی و ساخت سیستم کنترل لوازم از طریق sms</v>
      </c>
      <c r="C684" s="1" t="s">
        <v>13</v>
      </c>
    </row>
    <row r="685" customFormat="false" ht="19.45" hidden="false" customHeight="true" outlineLevel="0" collapsed="false">
      <c r="A685" s="4" t="n">
        <v>684</v>
      </c>
      <c r="B685" s="2" t="str">
        <f aca="false">HYPERLINK("https://www.daneshjooyar.com/%d8%a2%d9%85%d9%88%d8%b2%d8%b4-%d8%b3%d8%a7%d8%ae%d8%aa-%d8%b1%d9%88%d8%a8%d8%a7%d8%aa-%d8%aa%d8%b9%d9%82%db%8c%d8%a8-%d8%ae%d8%b7/","آموزش ساخت روبات تعقیب خط")</f>
        <v>آموزش ساخت روبات تعقیب خط</v>
      </c>
      <c r="C685" s="1" t="s">
        <v>13</v>
      </c>
    </row>
    <row r="686" customFormat="false" ht="19.45" hidden="false" customHeight="true" outlineLevel="0" collapsed="false">
      <c r="A686" s="4" t="n">
        <v>685</v>
      </c>
      <c r="B686" s="2" t="str">
        <f aca="false">HYPERLINK("https://www.daneshjooyar.com/%d8%b7%d8%b1%d8%a7%d8%ad%db%8c-%d9%88-%d9%be%db%8c%d8%a7%d8%af%d9%87-%d8%b3%d8%a7%d8%b2%db%8c-%d8%b3%db%8c%d8%b3%d8%aa%d9%85-%da%86%d8%b1%d8%a7%d8%ba-%d8%b1%d8%a7%d9%87%d9%86%d9%85%d8%a7/","طراحی و پیاده سازی سیستم چراغ راهنما")</f>
        <v>طراحی و پیاده سازی سیستم چراغ راهنما</v>
      </c>
      <c r="C686" s="1" t="s">
        <v>13</v>
      </c>
    </row>
    <row r="687" customFormat="false" ht="20.55" hidden="false" customHeight="true" outlineLevel="0" collapsed="false">
      <c r="A687" s="4" t="n">
        <v>686</v>
      </c>
      <c r="B687" s="2" t="str">
        <f aca="false">HYPERLINK("https://www.daneshjooyar.com/%d8%a2%d9%85%d9%88%d8%b2%d8%b4-%d8%b7%d8%b1%d8%a7%d8%ad%db%8c-%d9%88-%d9%be%db%8c%d8%a7%d8%af%d9%87-%d8%b3%d8%a7%d8%b2%db%8c-%d8%a2%d8%b3%d8%a7%d9%86%d8%b3%d9%88%d8%b1-3-%d8%b7%d8%a8%d9%82%d9%87/","آموزش طراحی و پیاده سازی آسانسور 3 طبقه + سورس کد و دمو")</f>
        <v>آموزش طراحی و پیاده سازی آسانسور 3 طبقه + سورس کد و دمو</v>
      </c>
      <c r="C687" s="1" t="s">
        <v>13</v>
      </c>
    </row>
    <row r="688" customFormat="false" ht="20.55" hidden="false" customHeight="true" outlineLevel="0" collapsed="false">
      <c r="A688" s="4" t="n">
        <v>687</v>
      </c>
      <c r="B688" s="2" t="str">
        <f aca="false">HYPERLINK("https://www.daneshjooyar.com/%d8%a2%d9%85%d9%88%d8%b2%d8%b4-%d8%b7%d8%b1%d8%a7%d8%ad%db%8c-%da%af%d9%84%d8%ae%d8%a7%d9%86%d9%87-%d9%87%d9%88%d8%b4%d9%85%d9%86%d8%af-%da%a9%d8%af-%d9%88-%d8%b3%d9%88%d8%b1%d8%b3/","آموزش طراحی گلخانه هوشمند +کد و سورس")</f>
        <v>آموزش طراحی گلخانه هوشمند +کد و سورس</v>
      </c>
      <c r="C688" s="1" t="s">
        <v>13</v>
      </c>
    </row>
    <row r="689" customFormat="false" ht="20.55" hidden="false" customHeight="true" outlineLevel="0" collapsed="false">
      <c r="A689" s="4" t="n">
        <v>688</v>
      </c>
      <c r="B689" s="2" t="str">
        <f aca="false">HYPERLINK("https://www.daneshjooyar.com/%d9%82%d9%81%d9%84-%d8%af%db%8c%d8%ac%db%8c%d8%aa%d8%a7%d9%84%db%8c-%d8%a8%d8%a7-%d8%a7%d8%b3%d8%aa%d9%81%d8%a7%d8%af%d9%87-%d8%a7%d8%b2-%d9%be%d8%b1%d9%88%d8%aa%da%a9%d9%84-nfc%d8%b3%d9%88%d8%b1/","قفل دیجیتالی با استفاده از پروتکل NFC + سورس کد")</f>
        <v>قفل دیجیتالی با استفاده از پروتکل NFC + سورس کد</v>
      </c>
      <c r="C689" s="1" t="s">
        <v>13</v>
      </c>
    </row>
    <row r="690" customFormat="false" ht="20.55" hidden="false" customHeight="true" outlineLevel="0" collapsed="false">
      <c r="A690" s="4" t="n">
        <v>689</v>
      </c>
      <c r="B690" s="2" t="str">
        <f aca="false">HYPERLINK("https://www.daneshjooyar.com/%d9%85%d8%ac%d9%85%d9%88%d8%b9%d9%87-%da%a9%d8%a7%d9%85%d9%84-%d8%a2%d9%85%d9%88%d8%b2%d8%b4-%d9%85%d8%aa%d8%b1-%d8%a7%d9%84%da%a9%d8%aa%d8%b1%d9%88%d9%86%db%8c%da%a9%db%8c/","مجموعه کامل آموزش متر الکترونیکی + سورس کد")</f>
        <v>مجموعه کامل آموزش متر الکترونیکی + سورس کد</v>
      </c>
      <c r="C690" s="1" t="s">
        <v>13</v>
      </c>
    </row>
    <row r="691" customFormat="false" ht="20.55" hidden="false" customHeight="true" outlineLevel="0" collapsed="false">
      <c r="A691" s="4" t="n">
        <v>690</v>
      </c>
      <c r="B691" s="2" t="str">
        <f aca="false">HYPERLINK("https://www.daneshjooyar.com/%d8%a2%d9%85%d9%88%d8%b2%d8%b4-%d9%82%d9%81%d9%84-%d8%af%db%8c%d8%ac%db%8c%d8%aa%d8%a7%d9%84%db%8c/","پک کامل آموزش قفل دیجیتالی + سورس وکد")</f>
        <v>پک کامل آموزش قفل دیجیتالی + سورس وکد</v>
      </c>
      <c r="C691" s="1" t="s">
        <v>13</v>
      </c>
    </row>
    <row r="692" customFormat="false" ht="20.55" hidden="false" customHeight="true" outlineLevel="0" collapsed="false">
      <c r="A692" s="4" t="n">
        <v>691</v>
      </c>
      <c r="B692" s="2" t="str">
        <f aca="false">HYPERLINK("https://www.daneshjooyar.com/%d8%a2%d9%85%d9%88%d8%b2%d8%b4-%d8%aa%d8%ae%d8%b5%d8%b5%db%8c-%d9%85%db%8c%da%a9%d8%b1%d9%88-avr%d8%a8%d8%ae%d8%b4-%d8%b3%d9%88%d9%85-%d8%a2%d9%85%d9%88%d8%b2%d8%b4-%d8%a8%d8%b1%d9%86%d8%a7%d9%85/","آموزش تخصصی میکرو avr (بخش سوم-آموزش برنامه نویسی و کامپایلر codevision)")</f>
        <v>آموزش تخصصی میکرو avr (بخش سوم-آموزش برنامه نویسی و کامپایلر codevision)</v>
      </c>
      <c r="C692" s="1" t="s">
        <v>13</v>
      </c>
    </row>
    <row r="693" customFormat="false" ht="20.55" hidden="false" customHeight="true" outlineLevel="0" collapsed="false">
      <c r="A693" s="4" t="n">
        <v>692</v>
      </c>
      <c r="B693" s="2" t="str">
        <f aca="false">HYPERLINK("https://www.daneshjooyar.com/%d8%a2%d9%85%d9%88%d8%b2%d8%b4-%d8%aa%d8%ae%d8%b5%d8%b5%db%8c-%d9%85%db%8c%da%a9%d8%b1%d9%88-avr-%d8%a8%d8%ae%d8%b4-%d8%af%d9%88%d9%85-%d9%85%d8%b9%d8%b1%d9%81%db%8c-%d8%b1%d8%ac%db%8c%d8%b3%d8%aa/","آموزش تخصصی میکرو avr (بخش دوم-معرفی رجیسترها)")</f>
        <v>آموزش تخصصی میکرو avr (بخش دوم-معرفی رجیسترها)</v>
      </c>
      <c r="C693" s="1" t="s">
        <v>13</v>
      </c>
    </row>
    <row r="694" customFormat="false" ht="20.55" hidden="false" customHeight="true" outlineLevel="0" collapsed="false">
      <c r="A694" s="4" t="n">
        <v>693</v>
      </c>
      <c r="B694" s="2" t="str">
        <f aca="false">HYPERLINK("https://www.daneshjooyar.com/%d9%be%da%a9%db%8c%d8%ac-%d8%a2%d9%85%d9%88%d8%b2%d8%b4%db%8c-%d8%a8%d8%b1%d8%af-%d8%a2%d8%b1%d8%af%db%8c%d9%88%d9%86%d9%88-%d9%82%d8%b3%d9%85%d8%aa-%d8%af%d9%88%d9%85-%d9%be%db%8c%d8%b4%d8%b1%d9%81/","پکیج آموزشی برد آردوینو قسمت دوم (پیشرفته)")</f>
        <v>پکیج آموزشی برد آردوینو قسمت دوم (پیشرفته)</v>
      </c>
      <c r="C694" s="1" t="s">
        <v>13</v>
      </c>
    </row>
    <row r="695" customFormat="false" ht="20.55" hidden="false" customHeight="true" outlineLevel="0" collapsed="false">
      <c r="A695" s="4" t="n">
        <v>694</v>
      </c>
      <c r="B695" s="2" t="str">
        <f aca="false">HYPERLINK("https://www.daneshjooyar.com/%d9%be%da%a9%db%8c%d8%ac-%d8%a2%d9%85%d9%88%d8%b2%d8%b4%db%8c-%d8%a8%d8%b1%d8%af-%d8%a2%d8%b1%d8%af%db%8c%d9%88%d9%86%d9%88/","پکیج آموزشی برد آردوینو قسمت اول (مقدماتی – متوسط)")</f>
        <v>پکیج آموزشی برد آردوینو قسمت اول (مقدماتی – متوسط)</v>
      </c>
      <c r="C695" s="1" t="s">
        <v>13</v>
      </c>
    </row>
    <row r="696" customFormat="false" ht="20.55" hidden="false" customHeight="true" outlineLevel="0" collapsed="false">
      <c r="A696" s="4" t="n">
        <v>695</v>
      </c>
      <c r="B696" s="2" t="str">
        <f aca="false">HYPERLINK("https://www.daneshjooyar.com/%d8%a2%d9%85%d9%88%d8%b2%d8%b4-%d8%aa%d8%ae%d8%b5%d8%b5%db%8c-%d9%85%db%8c%da%a9%d8%b1%d9%88%da%a9%d9%86%d8%aa%d8%b1%d9%84%d8%b1avr%d8%a8%d8%ae%d8%b4-%d8%a7%d9%88%d9%84-%d8%b3%d8%ae%d8%aa-%d8%a7/","آموزش تخصصی میکروکنترلرAVR(بخش اول-سخت افزار)")</f>
        <v>آموزش تخصصی میکروکنترلرAVR(بخش اول-سخت افزار)</v>
      </c>
      <c r="C696" s="1" t="s">
        <v>13</v>
      </c>
    </row>
    <row r="697" customFormat="false" ht="20.55" hidden="false" customHeight="true" outlineLevel="0" collapsed="false">
      <c r="A697" s="4" t="n">
        <v>696</v>
      </c>
      <c r="B697" s="2" t="str">
        <f aca="false">HYPERLINK("https://www.daneshjooyar.com/%d9%85%d8%ac%d9%85%d9%88%d8%b9%d9%87-%d8%a2%d9%85%d9%88%d8%b2%d8%b4%db%8c-%d9%85%db%8c%da%a9%d8%b1%d9%88%da%a9%d9%86%d8%aa%d8%b1%d9%84%d8%b1%d9%87%d8%a7%db%8c-avr-%d8%af%d8%b1-%d9%85%d8%ad%db%8c%d8%b7/","مجموعه آموزشی میکروکنترلرهای AVR در محیط بسکام (دوره مقدماتی)")</f>
        <v>مجموعه آموزشی میکروکنترلرهای AVR در محیط بسکام (دوره مقدماتی)</v>
      </c>
      <c r="C697" s="1" t="s">
        <v>13</v>
      </c>
    </row>
    <row r="698" customFormat="false" ht="20.55" hidden="false" customHeight="true" outlineLevel="0" collapsed="false">
      <c r="A698" s="4" t="n">
        <v>697</v>
      </c>
      <c r="B698" s="2" t="str">
        <f aca="false">HYPERLINK("https://www.daneshjooyar.com/pest/","تحلیل مدل pest یا مدل pestel در کسب و کار")</f>
        <v>تحلیل مدل pest یا مدل pestel در کسب و کار</v>
      </c>
      <c r="C698" s="1" t="s">
        <v>14</v>
      </c>
    </row>
    <row r="699" customFormat="false" ht="20.55" hidden="false" customHeight="true" outlineLevel="0" collapsed="false">
      <c r="A699" s="4" t="n">
        <v>698</v>
      </c>
      <c r="B699" s="2" t="str">
        <f aca="false">HYPERLINK("https://www.daneshjooyar.com/%d8%af%d9%88%d8%b1%d9%87-%d8%a7%d9%81%d8%b2%d8%a7%db%8c%d8%b4-%d8%b3%d8%b1%db%8c%d8%b9-%d8%b9%d9%85%d9%84%da%a9%d8%b1%d8%af-%d9%88%db%8c%da%98%d9%87-%d8%a8%d8%b1%d9%86%d8%a7%d9%85%d9%87-%d9%86%d9%88/","افزایش عملکرد و بهره وری ویژه برنامه نویسان، گرافیست ها، و ux دیزاینر ها")</f>
        <v>افزایش عملکرد و بهره وری ویژه برنامه نویسان، گرافیست ها، و ux دیزاینر ها</v>
      </c>
      <c r="C699" s="1" t="s">
        <v>14</v>
      </c>
    </row>
    <row r="700" customFormat="false" ht="19.45" hidden="false" customHeight="true" outlineLevel="0" collapsed="false">
      <c r="A700" s="4" t="n">
        <v>699</v>
      </c>
      <c r="B700" s="2" t="str">
        <f aca="false">HYPERLINK("https://www.daneshjooyar.com/%d8%af%d9%88%d8%b1%d9%87-%d8%ac%d8%a7%d9%85%d8%b9-%d8%a2%d9%85%d9%88%d8%b2%d8%b4-%d9%81%d8%a7%d8%b1%da%a9%d8%b3%d8%8c-%d9%85%d8%a7%d8%af%d8%b1-%d8%a8%d8%a7%d8%b2%d8%a7%d8%b1%d9%87%d8%a7%db%8c-%d9%85/","دوره جامع آموزش فارکس ، مادر بازارهای مالی – مقدماتی تا پیشرفته")</f>
        <v>دوره جامع آموزش فارکس ، مادر بازارهای مالی – مقدماتی تا پیشرفته</v>
      </c>
      <c r="C700" s="1" t="s">
        <v>14</v>
      </c>
    </row>
    <row r="701" customFormat="false" ht="19.45" hidden="false" customHeight="true" outlineLevel="0" collapsed="false">
      <c r="A701" s="4" t="n">
        <v>700</v>
      </c>
      <c r="B701" s="2" t="str">
        <f aca="false">HYPERLINK("https://www.daneshjooyar.com/%d8%ac%d9%84%d8%b3%d9%87-%d9%87%d9%81%d8%aa%d9%85-%d9%86%d8%b3%d9%84-%d8%ac%d8%af%db%8c%d8%af-%da%a9%d8%b3%d8%a8-%d9%88-%da%a9%d8%a7%d8%b1-%d8%a7%db%8c%d9%86%d8%aa%d8%b1%d9%86%d8%aa%db%8c-%d8%a7/","جلسه هفتم نسل جدید کسب و کار اینترنتی – اصول و فنون تبلیغات آنلاین")</f>
        <v>جلسه هفتم نسل جدید کسب و کار اینترنتی – اصول و فنون تبلیغات آنلاین</v>
      </c>
      <c r="C701" s="1" t="s">
        <v>14</v>
      </c>
    </row>
    <row r="702" customFormat="false" ht="20.55" hidden="false" customHeight="true" outlineLevel="0" collapsed="false">
      <c r="A702" s="4" t="n">
        <v>701</v>
      </c>
      <c r="B702" s="2" t="str">
        <f aca="false">HYPERLINK("https://www.daneshjooyar.com/%d8%a2%d9%85%d9%88%d8%b2%d8%b4-%d8%a7%d8%b3%da%a9%d8%b1%d8%a7%d9%85-scrum-%d8%a8%d9%87-%d8%b2%d8%a8%d8%a7%d9%86-%d8%b3%d8%a7%d8%af%d9%87/","آموزش اسکرام Scrum به زبان ساده")</f>
        <v>آموزش اسکرام Scrum به زبان ساده</v>
      </c>
      <c r="C702" s="1" t="s">
        <v>14</v>
      </c>
    </row>
    <row r="703" customFormat="false" ht="20.55" hidden="false" customHeight="true" outlineLevel="0" collapsed="false">
      <c r="A703" s="4" t="n">
        <v>702</v>
      </c>
      <c r="B703" s="2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703" s="1" t="s">
        <v>14</v>
      </c>
    </row>
    <row r="704" customFormat="false" ht="20.55" hidden="false" customHeight="true" outlineLevel="0" collapsed="false">
      <c r="A704" s="4" t="n">
        <v>703</v>
      </c>
      <c r="B704" s="2" t="str">
        <f aca="false"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704" s="1" t="s">
        <v>14</v>
      </c>
    </row>
    <row r="705" customFormat="false" ht="20.55" hidden="false" customHeight="true" outlineLevel="0" collapsed="false">
      <c r="A705" s="4" t="n">
        <v>704</v>
      </c>
      <c r="B705" s="2" t="str">
        <f aca="false">HYPERLINK("https://www.daneshjooyar.com/icdl-260-test/","حل 260 سوال ICDL ( ویژه داوطلبان آزمون استخدامی )")</f>
        <v>حل 260 سوال ICDL ( ویژه داوطلبان آزمون استخدامی )</v>
      </c>
      <c r="C705" s="1" t="s">
        <v>14</v>
      </c>
    </row>
    <row r="706" customFormat="false" ht="19.45" hidden="false" customHeight="true" outlineLevel="0" collapsed="false">
      <c r="A706" s="4" t="n">
        <v>705</v>
      </c>
      <c r="B706" s="2" t="str">
        <f aca="false">HYPERLINK("https://www.daneshjooyar.com/%d8%b1%d8%a7%d9%87-%d8%a7%d9%86%d8%af%d8%a7%d8%b2%db%8c-%da%a9%d8%b3%d8%a8-%d9%88-%da%a9%d8%a7%d8%b1-%d8%a7%db%8c%d9%86%d8%aa%d8%b1%d9%86%d8%aa%db%8c/","جلسه پنجم نسل جدید کسب و کار آنلاین – تحلیل حرفه ای سایت با گوگل آنالیتیکس")</f>
        <v>جلسه پنجم نسل جدید کسب و کار آنلاین – تحلیل حرفه ای سایت با گوگل آنالیتیکس</v>
      </c>
      <c r="C706" s="1" t="s">
        <v>14</v>
      </c>
    </row>
    <row r="707" customFormat="false" ht="19.45" hidden="false" customHeight="true" outlineLevel="0" collapsed="false">
      <c r="A707" s="4" t="n">
        <v>706</v>
      </c>
      <c r="B707" s="2" t="str">
        <f aca="false">HYPERLINK("https://www.daneshjooyar.com/internet-marketing/","آموزش مقدماتی بازاریابی اینترنتی")</f>
        <v>آموزش مقدماتی بازاریابی اینترنتی</v>
      </c>
      <c r="C707" s="1" t="s">
        <v>14</v>
      </c>
    </row>
    <row r="708" customFormat="false" ht="20.55" hidden="false" customHeight="true" outlineLevel="0" collapsed="false">
      <c r="A708" s="4" t="n">
        <v>707</v>
      </c>
      <c r="B708" s="2" t="str">
        <f aca="false">HYPERLINK("https://www.daneshjooyar.com/online-business-building-training-part-3/","جلسه سوم نسل جدید کسب و کار اینترنتی-آغاز فروش اینترنتی با تجهیز کردن فروشگاه")</f>
        <v>جلسه سوم نسل جدید کسب و کار اینترنتی-آغاز فروش اینترنتی با تجهیز کردن فروشگاه</v>
      </c>
      <c r="C708" s="1" t="s">
        <v>14</v>
      </c>
    </row>
    <row r="709" customFormat="false" ht="19.45" hidden="false" customHeight="true" outlineLevel="0" collapsed="false">
      <c r="A709" s="4" t="n">
        <v>708</v>
      </c>
      <c r="B709" s="2" t="str">
        <f aca="false">HYPERLINK("https://www.daneshjooyar.com/elliott-waves-training/","آموزش تحلیل تکنیکال با امواج الیوت")</f>
        <v>آموزش تحلیل تکنیکال با امواج الیوت</v>
      </c>
      <c r="C709" s="1" t="s">
        <v>14</v>
      </c>
    </row>
    <row r="710" customFormat="false" ht="19.45" hidden="false" customHeight="true" outlineLevel="0" collapsed="false">
      <c r="A710" s="4" t="n">
        <v>709</v>
      </c>
      <c r="B710" s="2" t="str">
        <f aca="false">HYPERLINK("https://www.daneshjooyar.com/online-business-building-training-part-2/","جلسه دوم نسل جدید کسب و کار اینترنتی – زیبا سازی سایت")</f>
        <v>جلسه دوم نسل جدید کسب و کار اینترنتی – زیبا سازی سایت</v>
      </c>
      <c r="C710" s="1" t="s">
        <v>14</v>
      </c>
    </row>
    <row r="711" customFormat="false" ht="19.45" hidden="false" customHeight="true" outlineLevel="0" collapsed="false">
      <c r="A711" s="4" t="n">
        <v>710</v>
      </c>
      <c r="B711" s="2" t="str">
        <f aca="false">HYPERLINK("https://www.daneshjooyar.com/technical-analysis-training-with-ichimoku/","آموزش ابر ایچیموکو")</f>
        <v>آموزش ابر ایچیموکو</v>
      </c>
      <c r="C711" s="1" t="s">
        <v>14</v>
      </c>
    </row>
    <row r="712" customFormat="false" ht="19.45" hidden="false" customHeight="true" outlineLevel="0" collapsed="false">
      <c r="A712" s="4" t="n">
        <v>711</v>
      </c>
      <c r="B712" s="2" t="str">
        <f aca="false">HYPERLINK("https://www.daneshjooyar.com/online-business-building-training/","جلسه اول نسل جدید کسب و کار اینترنتی – ساخت سایت با وردپرس")</f>
        <v>جلسه اول نسل جدید کسب و کار اینترنتی – ساخت سایت با وردپرس</v>
      </c>
      <c r="C712" s="1" t="s">
        <v>14</v>
      </c>
    </row>
    <row r="713" customFormat="false" ht="19.45" hidden="false" customHeight="true" outlineLevel="0" collapsed="false">
      <c r="A713" s="4" t="n">
        <v>712</v>
      </c>
      <c r="B713" s="2" t="str">
        <f aca="false">HYPERLINK("https://www.daneshjooyar.com/bill-williams/","آموزش تحلیل تکنیکال با بیل ویلیامز")</f>
        <v>آموزش تحلیل تکنیکال با بیل ویلیامز</v>
      </c>
      <c r="C713" s="1" t="s">
        <v>14</v>
      </c>
    </row>
    <row r="714" customFormat="false" ht="19.45" hidden="false" customHeight="true" outlineLevel="0" collapsed="false">
      <c r="A714" s="4" t="n">
        <v>713</v>
      </c>
      <c r="B714" s="2" t="str">
        <f aca="false">HYPERLINK("https://www.daneshjooyar.com/kendall-stick-training/","آموزش تحلیل تکنیکال با کندل استیک")</f>
        <v>آموزش تحلیل تکنیکال با کندل استیک</v>
      </c>
      <c r="C714" s="1" t="s">
        <v>14</v>
      </c>
    </row>
    <row r="715" customFormat="false" ht="19.45" hidden="false" customHeight="true" outlineLevel="0" collapsed="false">
      <c r="A715" s="4" t="n">
        <v>714</v>
      </c>
      <c r="B715" s="2" t="str">
        <f aca="false">HYPERLINK("https://www.daneshjooyar.com/harmonic-patterns/","آموزش الگوهای هارمونیک – تحلیل تکنیکال")</f>
        <v>آموزش الگوهای هارمونیک – تحلیل تکنیکال</v>
      </c>
      <c r="C715" s="1" t="s">
        <v>14</v>
      </c>
    </row>
    <row r="716" customFormat="false" ht="19.45" hidden="false" customHeight="true" outlineLevel="0" collapsed="false">
      <c r="A716" s="4" t="n">
        <v>715</v>
      </c>
      <c r="B716" s="2" t="str">
        <f aca="false">HYPERLINK("https://www.daneshjooyar.com/%d8%af%d9%88%d8%b1%d9%87-%d8%a2%d9%85%d9%88%d8%b2%d8%b4-%d8%a8%d9%88%d8%b1%d8%b3/","آموزش بورس از مقدماتی تا انواع تحلیل های حرفه ای  – جامع و کاربردی")</f>
        <v>آموزش بورس از مقدماتی تا انواع تحلیل های حرفه ای  – جامع و کاربردی</v>
      </c>
      <c r="C716" s="1" t="s">
        <v>14</v>
      </c>
    </row>
    <row r="717" customFormat="false" ht="19.45" hidden="false" customHeight="true" outlineLevel="0" collapsed="false">
      <c r="A717" s="4" t="n">
        <v>716</v>
      </c>
      <c r="B717" s="2" t="str">
        <f aca="false">HYPERLINK("https://www.daneshjooyar.com/enter-the-bourse-learning/","دوره آموزش آشنایی با بورس و مفاهیم آن")</f>
        <v>دوره آموزش آشنایی با بورس و مفاهیم آن</v>
      </c>
      <c r="C717" s="1" t="s">
        <v>14</v>
      </c>
    </row>
    <row r="718" customFormat="false" ht="20.55" hidden="false" customHeight="true" outlineLevel="0" collapsed="false">
      <c r="A718" s="4" t="n">
        <v>717</v>
      </c>
      <c r="B718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718" s="1" t="s">
        <v>14</v>
      </c>
    </row>
    <row r="719" customFormat="false" ht="19.45" hidden="false" customHeight="true" outlineLevel="0" collapsed="false">
      <c r="A719" s="4" t="n">
        <v>718</v>
      </c>
      <c r="B719" s="2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719" s="1" t="s">
        <v>14</v>
      </c>
    </row>
    <row r="720" customFormat="false" ht="19.45" hidden="false" customHeight="true" outlineLevel="0" collapsed="false">
      <c r="A720" s="4" t="n">
        <v>719</v>
      </c>
      <c r="B720" s="2" t="str">
        <f aca="false">HYPERLINK("https://www.daneshjooyar.com/impact-on-the-team/","آموزش تأثیرگذاری در تیم – دوبله فارسی")</f>
        <v>آموزش تأثیرگذاری در تیم – دوبله فارسی</v>
      </c>
      <c r="C720" s="1" t="s">
        <v>14</v>
      </c>
    </row>
    <row r="721" customFormat="false" ht="19.45" hidden="false" customHeight="true" outlineLevel="0" collapsed="false">
      <c r="A721" s="4" t="n">
        <v>720</v>
      </c>
      <c r="B721" s="2" t="str">
        <f aca="false">HYPERLINK("https://www.daneshjooyar.com/techniques-to-enhance-self-confidence/","تکنیک های بالا بردن اعتماد به نفس")</f>
        <v>تکنیک های بالا بردن اعتماد به نفس</v>
      </c>
      <c r="C721" s="1" t="s">
        <v>14</v>
      </c>
    </row>
    <row r="722" customFormat="false" ht="19.45" hidden="false" customHeight="true" outlineLevel="0" collapsed="false">
      <c r="A722" s="4" t="n">
        <v>721</v>
      </c>
      <c r="B722" s="2" t="str">
        <f aca="false">HYPERLINK("https://www.daneshjooyar.com/brand-new-build/","دوره آموزش اصول ساخت برند جدید – دوبله فارسی")</f>
        <v>دوره آموزش اصول ساخت برند جدید – دوبله فارسی</v>
      </c>
      <c r="C722" s="1" t="s">
        <v>14</v>
      </c>
    </row>
    <row r="723" customFormat="false" ht="19.45" hidden="false" customHeight="true" outlineLevel="0" collapsed="false">
      <c r="A723" s="4" t="n">
        <v>722</v>
      </c>
      <c r="B723" s="2" t="str">
        <f aca="false">HYPERLINK("https://www.daneshjooyar.com/teaching-change-forward-in-in-leadership/","آموزش تغییر پیشرو در رهبری – دوبله فارسی")</f>
        <v>آموزش تغییر پیشرو در رهبری – دوبله فارسی</v>
      </c>
      <c r="C723" s="1" t="s">
        <v>14</v>
      </c>
    </row>
    <row r="724" customFormat="false" ht="19.45" hidden="false" customHeight="true" outlineLevel="0" collapsed="false">
      <c r="A724" s="4" t="n">
        <v>723</v>
      </c>
      <c r="B724" s="2" t="str">
        <f aca="false">HYPERLINK("https://www.daneshjooyar.com/change-management-style-to-leadership/","آموزش تغییر شیوه مدیریت به رهبری – دوبله فارسی")</f>
        <v>آموزش تغییر شیوه مدیریت به رهبری – دوبله فارسی</v>
      </c>
      <c r="C724" s="1" t="s">
        <v>14</v>
      </c>
    </row>
    <row r="725" customFormat="false" ht="19.45" hidden="false" customHeight="true" outlineLevel="0" collapsed="false">
      <c r="A725" s="4" t="n">
        <v>724</v>
      </c>
      <c r="B725" s="2" t="str">
        <f aca="false">HYPERLINK("https://www.daneshjooyar.com/find-and-test-your-business-idea/","آموزش پیدا کردن و تست کردن ایده کسب‌وکار – دوبله فارسی")</f>
        <v>آموزش پیدا کردن و تست کردن ایده کسب‌وکار – دوبله فارسی</v>
      </c>
      <c r="C725" s="1" t="s">
        <v>14</v>
      </c>
    </row>
    <row r="726" customFormat="false" ht="20.55" hidden="false" customHeight="true" outlineLevel="0" collapsed="false">
      <c r="A726" s="4" t="n">
        <v>725</v>
      </c>
      <c r="B726" s="2" t="str">
        <f aca="false">HYPERLINK("https://www.daneshjooyar.com/business-plan/","دوره آموزش طرح کسب و کار – Business plan")</f>
        <v>دوره آموزش طرح کسب و کار – Business plan</v>
      </c>
      <c r="C726" s="1" t="s">
        <v>14</v>
      </c>
    </row>
    <row r="727" customFormat="false" ht="19.45" hidden="false" customHeight="true" outlineLevel="0" collapsed="false">
      <c r="A727" s="4" t="n">
        <v>726</v>
      </c>
      <c r="B727" s="2" t="str">
        <f aca="false">HYPERLINK("https://www.daneshjooyar.com/tutorial-business-models/","آموزش مدل های کسب و کار – انواع استراتژی ها و طراحی بوم مدل کسب و کار")</f>
        <v>آموزش مدل های کسب و کار – انواع استراتژی ها و طراحی بوم مدل کسب و کار</v>
      </c>
      <c r="C727" s="1" t="s">
        <v>14</v>
      </c>
    </row>
    <row r="728" customFormat="false" ht="20.55" hidden="false" customHeight="true" outlineLevel="0" collapsed="false">
      <c r="A728" s="4" t="n">
        <v>727</v>
      </c>
      <c r="B728" s="2" t="str">
        <f aca="false">HYPERLINK("https://www.daneshjooyar.com/%d8%a2%d9%85%d9%88%d8%b2%d8%b4-%d9%be%d8%b1%d8%b2%db%8c-%d8%b1%d8%a7%db%8c%da%af%d8%a7%d9%86/","آموزش پرزی ( ساخت اسلاید حرفه ای ) – رایگان و پروژه محور")</f>
        <v>آموزش پرزی ( ساخت اسلاید حرفه ای ) – رایگان و پروژه محور</v>
      </c>
      <c r="C728" s="1" t="s">
        <v>14</v>
      </c>
    </row>
    <row r="729" customFormat="false" ht="19.45" hidden="false" customHeight="true" outlineLevel="0" collapsed="false">
      <c r="A729" s="4" t="n">
        <v>728</v>
      </c>
      <c r="B729" s="2" t="str">
        <f aca="false">HYPERLINK("https://www.daneshjooyar.com/business-course/","دوره آموزش کسب و کار و بازاریابی – از ایده تا درآمد")</f>
        <v>دوره آموزش کسب و کار و بازاریابی – از ایده تا درآمد</v>
      </c>
      <c r="C729" s="1" t="s">
        <v>14</v>
      </c>
    </row>
    <row r="730" customFormat="false" ht="19.45" hidden="false" customHeight="true" outlineLevel="0" collapsed="false">
      <c r="A730" s="4" t="n">
        <v>729</v>
      </c>
      <c r="B730" s="2" t="str">
        <f aca="false">HYPERLINK("https://www.daneshjooyar.com/%da%a9%d8%af%d8%a7%d9%85-%d8%b2%d8%a8%d8%a7%d9%86-%d8%a8%d8%b1%d9%86%d8%a7%d9%85%d9%87-%d9%86%d9%88%db%8c%d8%b3%db%8c-%d8%b1%d8%a7-%db%8c%d8%a7%d8%af-%d8%a8%da%af%db%8c%d8%b1%db%8c%d9%85%d8%9f/","کدام زبان برنامه نویسی را یاد بگیریم؟")</f>
        <v>کدام زبان برنامه نویسی را یاد بگیریم؟</v>
      </c>
      <c r="C730" s="1" t="s">
        <v>14</v>
      </c>
    </row>
    <row r="731" customFormat="false" ht="19.45" hidden="false" customHeight="true" outlineLevel="0" collapsed="false">
      <c r="A731" s="4" t="n">
        <v>730</v>
      </c>
      <c r="B731" s="2" t="str">
        <f aca="false">HYPERLINK("https://www.daneshjooyar.com/%d9%86%d8%a7%da%af%d9%81%d8%aa%d9%87-%d9%87%d8%a7%db%8c-%d8%aa%d9%88%d9%84%db%8c%d8%af-%d9%86%d8%b1%d9%85-%d8%a7%d9%81%d8%b2%d8%a7%d8%b1-%d8%aa%d8%ac%d8%a7%d8%b1%db%8c-%d8%af%d8%b1-%d8%a7%db%8c%d8%b1/","ناگفته های برنامه نویسی تجاری موفق در ایران")</f>
        <v>ناگفته های برنامه نویسی تجاری موفق در ایران</v>
      </c>
      <c r="C731" s="1" t="s">
        <v>14</v>
      </c>
    </row>
    <row r="732" customFormat="false" ht="19.45" hidden="false" customHeight="true" outlineLevel="0" collapsed="false">
      <c r="A732" s="4" t="n">
        <v>731</v>
      </c>
      <c r="B732" s="2" t="str">
        <f aca="false">HYPERLINK("https://www.daneshjooyar.com/%d8%a2%d9%85%d9%88%d8%b2%d8%b4-%d9%86%d8%ad%d9%88%d9%87-%d9%82%db%8c%d9%85%d8%aa-%da%af%d8%b0%d8%a7%d8%b1%db%8c-%d9%86%d8%b1%d9%85-%d8%a7%d9%81%d8%b2%d8%a7%d8%b1/","آموزش نحوه قیمت گذاری نرم افزار")</f>
        <v>آموزش نحوه قیمت گذاری نرم افزار</v>
      </c>
      <c r="C732" s="1" t="s">
        <v>14</v>
      </c>
    </row>
    <row r="733" customFormat="false" ht="20.55" hidden="false" customHeight="true" outlineLevel="0" collapsed="false">
      <c r="A733" s="4" t="n">
        <v>732</v>
      </c>
      <c r="B733" s="2" t="str">
        <f aca="false">HYPERLINK("https://www.daneshjooyar.com/21-%d8%b1%d9%88%d8%b4-%d8%b9%d8%a7%d9%84%db%8c-%d8%a8%d8%b1%d8%a7%db%8c-%d8%af%d8%a7%d8%b4%d8%aa%d9%86-%d8%b4%d8%ba%d9%84-%d8%af%d9%84%d8%ae%d9%88%d8%a7%d9%87/","21 روش عالی برای داشتن شغل دلخواه")</f>
        <v>21 روش عالی برای داشتن شغل دلخواه</v>
      </c>
      <c r="C733" s="1" t="s">
        <v>14</v>
      </c>
    </row>
    <row r="734" customFormat="false" ht="20.55" hidden="false" customHeight="true" outlineLevel="0" collapsed="false">
      <c r="A734" s="4" t="n">
        <v>733</v>
      </c>
      <c r="B734" s="2" t="str">
        <f aca="false">HYPERLINK("https://www.daneshjooyar.com/21-%d8%b1%d9%88%d8%b4-%d8%b9%d8%a7%d9%84%db%8c-%d8%a7%db%8c%d9%86%da%a9%d9%87-%da%a9%d8%b3%d8%a8-%da%a9%d8%a7%d8%b1-%d9%85%d9%88%d9%81%d9%82-%d8%ae%d9%88%d8%af%d8%aa/","21 روش عالی برای ایجاد کسب و کار موفق")</f>
        <v>21 روش عالی برای ایجاد کسب و کار موفق</v>
      </c>
      <c r="C734" s="1" t="s">
        <v>14</v>
      </c>
    </row>
    <row r="735" customFormat="false" ht="20.55" hidden="false" customHeight="true" outlineLevel="0" collapsed="false">
      <c r="A735" s="4" t="n">
        <v>734</v>
      </c>
      <c r="B735" s="2" t="str">
        <f aca="false">HYPERLINK("https://www.daneshjooyar.com/camtasia/","دوره آموزش کمتازیا 2021 بهمراه 3پروژه عملی")</f>
        <v>دوره آموزش کمتازیا 2021 بهمراه 3پروژه عملی</v>
      </c>
      <c r="C735" s="1" t="s">
        <v>15</v>
      </c>
    </row>
    <row r="736" customFormat="false" ht="20.55" hidden="false" customHeight="true" outlineLevel="0" collapsed="false">
      <c r="A736" s="4" t="n">
        <v>735</v>
      </c>
      <c r="B736" s="2" t="str">
        <f aca="false">HYPERLINK("https://www.daneshjooyar.com/%d8%a2%d9%85%d9%88%d8%b2%d8%b4-%d8%a7%d8%b3%da%a9%d8%b1%d8%a7%d9%85-scrum-%d8%a8%d9%87-%d8%b2%d8%a8%d8%a7%d9%86-%d8%b3%d8%a7%d8%af%d9%87/","آموزش اسکرام Scrum به زبان ساده")</f>
        <v>آموزش اسکرام Scrum به زبان ساده</v>
      </c>
      <c r="C736" s="1" t="s">
        <v>15</v>
      </c>
    </row>
    <row r="737" customFormat="false" ht="20.55" hidden="false" customHeight="true" outlineLevel="0" collapsed="false">
      <c r="A737" s="4" t="n">
        <v>736</v>
      </c>
      <c r="B737" s="2" t="str">
        <f aca="false">HYPERLINK("https://www.daneshjooyar.com/%d8%a2%d9%85%d9%88%d8%b2%d8%b4-3d-max/","دوره جامع آموزش تخصصی نرم افزار 3Ds MAX")</f>
        <v>دوره جامع آموزش تخصصی نرم افزار 3Ds MAX</v>
      </c>
      <c r="C737" s="1" t="s">
        <v>15</v>
      </c>
    </row>
    <row r="738" customFormat="false" ht="20.55" hidden="false" customHeight="true" outlineLevel="0" collapsed="false">
      <c r="A738" s="4" t="n">
        <v>737</v>
      </c>
      <c r="B738" s="2" t="str">
        <f aca="false">HYPERLINK("https://www.daneshjooyar.com/corel-draw/","دوره آموزش نرم افزار Corel DRAW 2017")</f>
        <v>دوره آموزش نرم افزار Corel DRAW 2017</v>
      </c>
      <c r="C738" s="1" t="s">
        <v>15</v>
      </c>
    </row>
    <row r="739" customFormat="false" ht="20.55" hidden="false" customHeight="true" outlineLevel="0" collapsed="false">
      <c r="A739" s="4" t="n">
        <v>738</v>
      </c>
      <c r="B739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739" s="1" t="s">
        <v>15</v>
      </c>
    </row>
    <row r="740" customFormat="false" ht="19.45" hidden="false" customHeight="true" outlineLevel="0" collapsed="false">
      <c r="A740" s="4" t="n">
        <v>739</v>
      </c>
      <c r="B740" s="2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740" s="1" t="s">
        <v>15</v>
      </c>
    </row>
    <row r="741" customFormat="false" ht="20.55" hidden="false" customHeight="true" outlineLevel="0" collapsed="false">
      <c r="A741" s="4" t="n">
        <v>740</v>
      </c>
      <c r="B741" s="2" t="str">
        <f aca="false"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741" s="1" t="s">
        <v>15</v>
      </c>
    </row>
    <row r="742" customFormat="false" ht="20.55" hidden="false" customHeight="true" outlineLevel="0" collapsed="false">
      <c r="A742" s="4" t="n">
        <v>741</v>
      </c>
      <c r="B742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742" s="1" t="s">
        <v>15</v>
      </c>
    </row>
    <row r="743" customFormat="false" ht="19.45" hidden="false" customHeight="true" outlineLevel="0" collapsed="false">
      <c r="A743" s="4" t="n">
        <v>742</v>
      </c>
      <c r="B743" s="2" t="str">
        <f aca="false">HYPERLINK("https://www.daneshjooyar.com/digital-painting/","دوره آموزش نقاشی دیجیتال با فتوشاپ")</f>
        <v>دوره آموزش نقاشی دیجیتال با فتوشاپ</v>
      </c>
      <c r="C743" s="1" t="s">
        <v>15</v>
      </c>
    </row>
    <row r="744" customFormat="false" ht="19.45" hidden="false" customHeight="true" outlineLevel="0" collapsed="false">
      <c r="A744" s="4" t="n">
        <v>743</v>
      </c>
      <c r="B744" s="2" t="str">
        <f aca="false">HYPERLINK("https://www.daneshjooyar.com/learn-how-to-create-image-effects-with-photoshop/","آموزش ساخت جلوه های تصویری با فتوشاپ")</f>
        <v>آموزش ساخت جلوه های تصویری با فتوشاپ</v>
      </c>
      <c r="C744" s="1" t="s">
        <v>15</v>
      </c>
    </row>
    <row r="745" customFormat="false" ht="20.55" hidden="false" customHeight="true" outlineLevel="0" collapsed="false">
      <c r="A745" s="4" t="n">
        <v>744</v>
      </c>
      <c r="B745" s="2" t="str">
        <f aca="false">HYPERLINK("https://www.daneshjooyar.com/professional-presentation-powerpoint2016/","آموزش ارائه دانشجویی + پاورپوینت 2016")</f>
        <v>آموزش ارائه دانشجویی + پاورپوینت 2016</v>
      </c>
      <c r="C745" s="1" t="s">
        <v>15</v>
      </c>
    </row>
    <row r="746" customFormat="false" ht="20.55" hidden="false" customHeight="true" outlineLevel="0" collapsed="false">
      <c r="A746" s="4" t="n">
        <v>745</v>
      </c>
      <c r="B746" s="2" t="str">
        <f aca="false">HYPERLINK("https://www.daneshjooyar.com/tutorial-on-vlookup-function-in-excell/","آموزش تابع VLOOKUP در Excel 2016")</f>
        <v>آموزش تابع VLOOKUP در Excel 2016</v>
      </c>
      <c r="C746" s="1" t="s">
        <v>15</v>
      </c>
    </row>
    <row r="747" customFormat="false" ht="20.55" hidden="false" customHeight="true" outlineLevel="0" collapsed="false">
      <c r="A747" s="4" t="n">
        <v>746</v>
      </c>
      <c r="B747" s="2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747" s="1" t="s">
        <v>15</v>
      </c>
    </row>
    <row r="748" customFormat="false" ht="20.55" hidden="false" customHeight="true" outlineLevel="0" collapsed="false">
      <c r="A748" s="4" t="n">
        <v>747</v>
      </c>
      <c r="B748" s="2" t="str">
        <f aca="false">HYPERLINK("https://www.daneshjooyar.com/full-control-of-android-devices-with-teamviewer/","آموزش کنترل کامل دستگاه های اندرویدی با TeamViewer")</f>
        <v>آموزش کنترل کامل دستگاه های اندرویدی با TeamViewer</v>
      </c>
      <c r="C748" s="1" t="s">
        <v>15</v>
      </c>
    </row>
    <row r="749" customFormat="false" ht="20.55" hidden="false" customHeight="true" outlineLevel="0" collapsed="false">
      <c r="A749" s="4" t="n">
        <v>748</v>
      </c>
      <c r="B749" s="2" t="str">
        <f aca="false">HYPERLINK("https://www.daneshjooyar.com/uninstall-programs-in-windows-10-2/","آموزش Uninstall برنامه های پیش فرض ویندوز 10 که قابلیت دانلود ندارند")</f>
        <v>آموزش Uninstall برنامه های پیش فرض ویندوز 10 که قابلیت دانلود ندارند</v>
      </c>
      <c r="C749" s="1" t="s">
        <v>15</v>
      </c>
    </row>
    <row r="750" customFormat="false" ht="20.55" hidden="false" customHeight="true" outlineLevel="0" collapsed="false">
      <c r="A750" s="4" t="n">
        <v>749</v>
      </c>
      <c r="B750" s="2" t="str">
        <f aca="false">HYPERLINK("https://www.daneshjooyar.com/internet-download-manager-training/","آموزش کامل نرم افزار مدیریت دانلود یا دانلود منیجر ( IDM )")</f>
        <v>آموزش کامل نرم افزار مدیریت دانلود یا دانلود منیجر ( IDM )</v>
      </c>
      <c r="C750" s="1" t="s">
        <v>15</v>
      </c>
    </row>
    <row r="751" customFormat="false" ht="19.45" hidden="false" customHeight="true" outlineLevel="0" collapsed="false">
      <c r="A751" s="4" t="n">
        <v>750</v>
      </c>
      <c r="B751" s="2" t="str">
        <f aca="false">HYPERLINK("https://www.daneshjooyar.com/%d8%a2%d9%85%d9%88%d8%b2%d8%b4-%da%a9%d8%a7%d8%b1%d8%a8%d8%b1%d8%af%db%8c-%d8%a7%d8%b3%d8%aa%d9%81%d8%a7%d8%af%d9%87-%d8%a7%d9%85%da%a9%d8%a7%d9%86%d8%a7%d8%aa-%d8%ac%d8%b3%d8%aa%d8%ac/","آموزش کاربردی استفاده از امکانات جستجوی گوگل")</f>
        <v>آموزش کاربردی استفاده از امکانات جستجوی گوگل</v>
      </c>
      <c r="C751" s="1" t="s">
        <v>15</v>
      </c>
    </row>
    <row r="752" customFormat="false" ht="20.55" hidden="false" customHeight="true" outlineLevel="0" collapsed="false">
      <c r="A752" s="4" t="n">
        <v>751</v>
      </c>
      <c r="B752" s="2" t="str">
        <f aca="false">HYPERLINK("https://www.daneshjooyar.com/%d8%af%d8%a7%d9%86%d9%84%d9%88%d8%af-%d9%86%d8%b5%d8%a8-%d8%a8%d8%b1%d9%86%d8%a7%d9%85%d9%87-store-%d8%a8%d8%a7-%d9%86%d8%b1%d9%85-%d8%a7%d9%81%d8%b2%d8%a7%d8%b1-internet-download/","دانلود و نصب برنامه از Store با نرم افزار Internet Download Manager")</f>
        <v>دانلود و نصب برنامه از Store با نرم افزار Internet Download Manager</v>
      </c>
      <c r="C752" s="1" t="s">
        <v>15</v>
      </c>
    </row>
    <row r="753" customFormat="false" ht="20.55" hidden="false" customHeight="true" outlineLevel="0" collapsed="false">
      <c r="A753" s="4" t="n">
        <v>752</v>
      </c>
      <c r="B753" s="2" t="str">
        <f aca="false">HYPERLINK("https://www.daneshjooyar.com/%d8%a2%d9%85%d9%88%d8%b2%d8%b4-%d9%86%d8%b1%d9%85-%d8%a7%d9%81%d8%b2%d8%a7%d8%b1-team-viewer/","آموزش نرم افزار team viewer")</f>
        <v>آموزش نرم افزار team viewer</v>
      </c>
      <c r="C753" s="1" t="s">
        <v>15</v>
      </c>
    </row>
    <row r="754" customFormat="false" ht="20.55" hidden="false" customHeight="true" outlineLevel="0" collapsed="false">
      <c r="A754" s="4" t="n">
        <v>753</v>
      </c>
      <c r="B754" s="2" t="str">
        <f aca="false">HYPERLINK("https://www.daneshjooyar.com/%d8%af%d9%88%d8%b1%d9%87-%d8%a2%d9%85%d9%88%d8%b2%d8%b4%db%8c-%d8%a8%d8%b1%d9%86%d8%a7%d9%85%d9%87-%d8%b1%db%8c%d8%b2%db%8c-%d8%ae%d8%b7%db%8c-%d8%a8%d8%a7-%d9%86%d8%b1%d9%85-%d8%a7%d9%81%d8%b2%d8%a7/","دوره آموزشی برنامه ریزی خطی با نرم افزار WinQSB")</f>
        <v>دوره آموزشی برنامه ریزی خطی با نرم افزار WinQSB</v>
      </c>
      <c r="C754" s="1" t="s">
        <v>15</v>
      </c>
    </row>
    <row r="755" customFormat="false" ht="19.45" hidden="false" customHeight="true" outlineLevel="0" collapsed="false">
      <c r="A755" s="4" t="n">
        <v>754</v>
      </c>
      <c r="B755" s="2" t="str">
        <f aca="false">HYPERLINK("https://www.daneshjooyar.com/%d9%87%da%a9-%d8%b1%db%8c%d8%b3%d8%aa-%d9%be%d8%b3%d9%88%d8%b1%d8%af-%d9%88%db%8c%d9%86%d8%af%d9%88%d8%b2/","آموزش ریست کردن پسورد ویندوز")</f>
        <v>آموزش ریست کردن پسورد ویندوز</v>
      </c>
      <c r="C755" s="1" t="s">
        <v>15</v>
      </c>
    </row>
    <row r="756" customFormat="false" ht="20.55" hidden="false" customHeight="true" outlineLevel="0" collapsed="false">
      <c r="A756" s="4" t="n">
        <v>755</v>
      </c>
      <c r="B756" s="2" t="str">
        <f aca="false">HYPERLINK("https://www.daneshjooyar.com/%d8%ad%d9%84-%d9%85%d8%b4%da%a9%d9%84-%d8%b1%db%8c%d8%b2-%d8%b4%d8%af%d9%86-%d9%85%d9%86%d9%88%db%8c-%d9%86%d8%b1%d9%85-%d8%a7%d9%81%d8%b2%d8%a7%d8%b1-%d9%87%d8%a7-%d9%86%d9%85%d8%a7/","حل مشکل ریز شدن منوی نرم افزار ها در نمایشگر های 4k")</f>
        <v>حل مشکل ریز شدن منوی نرم افزار ها در نمایشگر های 4k</v>
      </c>
      <c r="C756" s="1" t="s">
        <v>15</v>
      </c>
    </row>
    <row r="757" customFormat="false" ht="19.45" hidden="false" customHeight="true" outlineLevel="0" collapsed="false">
      <c r="A757" s="4" t="n">
        <v>756</v>
      </c>
      <c r="B757" s="2" t="str">
        <f aca="false">HYPERLINK("https://www.daneshjooyar.com/%d9%85%d8%a7%db%8c%da%a9%d8%b1%d9%88%d8%b3%d8%a7%d9%81%d8%aa-%d9%be%d8%b1%d9%88%da%98%d9%87/","آموزش نرم افزار مایکروسافت پروژه – دوبله فارسی")</f>
        <v>آموزش نرم افزار مایکروسافت پروژه – دوبله فارسی</v>
      </c>
      <c r="C757" s="1" t="s">
        <v>15</v>
      </c>
    </row>
    <row r="758" customFormat="false" ht="20.55" hidden="false" customHeight="true" outlineLevel="0" collapsed="false">
      <c r="A758" s="4" t="n">
        <v>757</v>
      </c>
      <c r="B758" s="2" t="str">
        <f aca="false">HYPERLINK("https://www.daneshjooyar.com/%d8%af%d9%88%d8%b1%d9%87-%d8%a2%d9%85%d9%88%d8%b2%d8%b4-%d9%88%d9%8a%d8%b1%d9%88%d8%b3-%d9%8a%d8%a7%d8%a8%d9%8a-%d8%af%d8%b3%d8%aa%d9%8a-%d8%a8%d8%af%d9%88%d9%86-%d8%a2%d9%86%d8%aa%d9%8a-%d9%88%d9%8a/","دوره آموزش ویروس یابی دستی (بدون آنتی ویروس)")</f>
        <v>دوره آموزش ویروس یابی دستی (بدون آنتی ویروس)</v>
      </c>
      <c r="C758" s="1" t="s">
        <v>15</v>
      </c>
    </row>
    <row r="759" customFormat="false" ht="20.55" hidden="false" customHeight="true" outlineLevel="0" collapsed="false">
      <c r="A759" s="4" t="n">
        <v>758</v>
      </c>
      <c r="B759" s="2" t="str">
        <f aca="false">HYPERLINK("https://www.daneshjooyar.com/%d8%a7%d9%85%d9%86%db%8c%d8%aa-%d8%a7%d8%b7%d9%84%d8%a7%d8%b9%d8%a7%d8%aa/","Crypt کردن اطلاعات ، جهت افزایش امنیت و جلوگیری از سرقت اطلاعات فلش ، هارد و …")</f>
        <v>Crypt کردن اطلاعات ، جهت افزایش امنیت و جلوگیری از سرقت اطلاعات فلش ، هارد و …</v>
      </c>
      <c r="C759" s="1" t="s">
        <v>15</v>
      </c>
    </row>
    <row r="760" customFormat="false" ht="20.55" hidden="false" customHeight="true" outlineLevel="0" collapsed="false">
      <c r="A760" s="4" t="n">
        <v>759</v>
      </c>
      <c r="B760" s="2" t="str">
        <f aca="false"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760" s="1" t="s">
        <v>15</v>
      </c>
    </row>
    <row r="761" customFormat="false" ht="19.45" hidden="false" customHeight="true" outlineLevel="0" collapsed="false">
      <c r="A761" s="4" t="n">
        <v>760</v>
      </c>
      <c r="B761" s="2" t="str">
        <f aca="false">HYPERLINK("https://www.daneshjooyar.com/%d8%a7%d9%85%d9%88%d8%b2%d8%b4-%d8%a7%d9%85%d9%86%db%8c%d8%aa-%d9%88-%d8%b1%d9%88%d8%b4-%d9%87%d8%a7%db%8c-%d8%a8%d9%87-%d8%af%d8%b3%d8%aa-%d8%a7%d9%88%d8%b1%d8%af%d9%86-%d9%be%d8%b3%d9%88%d8%b1%d8%af/","اموزش امنیت و روش های به دست اوردن پسورد ویندوز")</f>
        <v>اموزش امنیت و روش های به دست اوردن پسورد ویندوز</v>
      </c>
      <c r="C761" s="1" t="s">
        <v>15</v>
      </c>
    </row>
    <row r="762" customFormat="false" ht="19.45" hidden="false" customHeight="true" outlineLevel="0" collapsed="false">
      <c r="A762" s="4" t="n">
        <v>761</v>
      </c>
      <c r="B762" s="2" t="str">
        <f aca="false">HYPERLINK("https://www.daneshjooyar.com/%d9%81%db%8c%d9%84%d9%85-%d8%a2%d9%85%d9%88%d8%b2%d8%b4-%d9%86%d8%ad%d9%88%d9%87-%d8%a8%d9%88%d8%aa-%da%a9%d8%b1%d8%af%d9%86-%d9%81%d9%84%d8%b4-%d9%88-%d9%86%d8%b5%d8%a8-%d9%88%db%8c%d9%86%d8%af%d9%88/","فیلم آموزش نحوه بوت کردن فلش و نصب ویندوز از روی فلش")</f>
        <v>فیلم آموزش نحوه بوت کردن فلش و نصب ویندوز از روی فلش</v>
      </c>
      <c r="C762" s="1" t="s">
        <v>15</v>
      </c>
    </row>
    <row r="763" customFormat="false" ht="19.45" hidden="false" customHeight="true" outlineLevel="0" collapsed="false">
      <c r="A763" s="4" t="n">
        <v>762</v>
      </c>
      <c r="B763" s="2" t="str">
        <f aca="false">HYPERLINK("https://www.daneshjooyar.com/%d8%a2%d9%85%d9%88%d8%b2%d8%b4-%d8%b3%d8%a7%d8%ae%d8%aa-%d8%a7%da%a9%d8%a7%d9%86%d8%aa-%d8%ac%db%8c-%d9%85%db%8c%d9%84-%d9%88-%d9%86%d8%ad%d9%88%d9%87-%d8%a7%d8%b1%d8%b3%d8%a7%d9%84-%d9%88-%d8%af/","آموزش ساخت اکانت جی میل و نحوه ارسال و دریافت ایمیل و تنظیمات آن")</f>
        <v>آموزش ساخت اکانت جی میل و نحوه ارسال و دریافت ایمیل و تنظیمات آن</v>
      </c>
      <c r="C763" s="1" t="s">
        <v>15</v>
      </c>
    </row>
    <row r="764" customFormat="false" ht="19.45" hidden="false" customHeight="true" outlineLevel="0" collapsed="false">
      <c r="A764" s="4" t="n">
        <v>763</v>
      </c>
      <c r="B764" s="2" t="str">
        <f aca="false">HYPERLINK("https://www.daneshjooyar.com/%d9%81%db%8c%d9%84%d9%85-%d8%a7%d9%85%d9%88%d8%b2%d8%b4-%d9%85%d8%ae%d9%81%db%8c-%da%a9%d8%b1%d8%af%d9%86-%d8%af%d8%b1%d8%a7%db%8c%d9%88-%d9%87%d8%a7%db%8c-%d9%88%db%8c%d9%86%d8%af%d9%88%d8%b2-%d8%a8/","فیلم اموزش مخفی کردن درایو های ویندوز با روشهای متفاوت")</f>
        <v>فیلم اموزش مخفی کردن درایو های ویندوز با روشهای متفاوت</v>
      </c>
      <c r="C764" s="1" t="s">
        <v>15</v>
      </c>
    </row>
    <row r="765" customFormat="false" ht="19.45" hidden="false" customHeight="true" outlineLevel="0" collapsed="false">
      <c r="A765" s="4" t="n">
        <v>764</v>
      </c>
      <c r="B765" s="2" t="str">
        <f aca="false">HYPERLINK("https://www.daneshjooyar.com/%d8%a2%d9%85%d9%88%d8%b2%d8%b4-%d8%b3%d8%a7%d8%ae%d8%aa-%da%af%d8%ac%d8%aa-%d8%a8%d8%b1%d8%a7%db%8c-%d9%88%db%8c%d9%86%d8%af%d9%88%d8%b2/","آموزش ساخت گجت برای ویندوز")</f>
        <v>آموزش ساخت گجت برای ویندوز</v>
      </c>
      <c r="C765" s="1" t="s">
        <v>15</v>
      </c>
    </row>
    <row r="766" customFormat="false" ht="20.55" hidden="false" customHeight="true" outlineLevel="0" collapsed="false">
      <c r="A766" s="4" t="n">
        <v>765</v>
      </c>
      <c r="B766" s="2" t="str">
        <f aca="false">HYPERLINK("https://www.daneshjooyar.com/%d8%a2%d9%85%d9%88%d8%b2%d8%b4-%da%a9%d8%a7%d9%85%d9%84-%d9%86%d8%ad%d9%88%d9%87-%d9%81%d8%b9%d8%a7%d9%84-%d8%b3%d8%a7%d8%b2%db%8c-%d9%88%db%8c%d9%86%d8%af%d9%88%d8%b2-8-1-%d8%a8%d9%87-%d8%b5%d9%88/","آموزش کامل نحوه فعال سازی ویندوز 8.1 به صورت قانونی همراه با فعال سازی Store")</f>
        <v>آموزش کامل نحوه فعال سازی ویندوز 8.1 به صورت قانونی همراه با فعال سازی Store</v>
      </c>
      <c r="C766" s="1" t="s">
        <v>15</v>
      </c>
    </row>
    <row r="767" customFormat="false" ht="20.55" hidden="false" customHeight="true" outlineLevel="0" collapsed="false">
      <c r="A767" s="4" t="n">
        <v>766</v>
      </c>
      <c r="B767" s="2" t="str">
        <f aca="false"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767" s="1" t="s">
        <v>15</v>
      </c>
    </row>
    <row r="768" customFormat="false" ht="20.55" hidden="false" customHeight="true" outlineLevel="0" collapsed="false">
      <c r="A768" s="4" t="n">
        <v>767</v>
      </c>
      <c r="B768" s="2" t="str">
        <f aca="false">HYPERLINK("https://www.daneshjooyar.com/%d9%88%d9%82%d8%aa-%d8%a7%d8%b3%d8%aa%d8%b1%d8%a7%d8%ad%d8%aa-%d9%87%d9%85%d9%87-%da%86%db%8c%d8%b2-%d8%af%d8%b1-%d9%85%d9%88%d8%b1%d8%af-fat32-%d9%88-ntfs/","وقت استراحت , همه چیز در مورد fat32 و ntfs")</f>
        <v>وقت استراحت , همه چیز در مورد fat32 و ntfs</v>
      </c>
      <c r="C768" s="1" t="s">
        <v>15</v>
      </c>
    </row>
    <row r="769" customFormat="false" ht="19.45" hidden="false" customHeight="true" outlineLevel="0" collapsed="false">
      <c r="A769" s="4" t="n">
        <v>768</v>
      </c>
      <c r="B769" s="2" t="str">
        <f aca="false">HYPERLINK("https://www.daneshjooyar.com/%d8%af%d8%a7%d9%86%d9%84%d9%88%d8%af-%d9%85%d8%ac%d9%85%d9%88%d8%b9%d9%87-%da%a9%d8%a7%d9%85%d9%84-%d8%a2%d9%85%d9%88%d8%b2%d8%b4-%d9%88%db%8c%d8%b1%d9%88%d8%b3-%db%8c%d8%a7%d8%a8%db%8c-%d8%af%d8%b3/","دانلود مجموعه کامل آموزش ویروس یابی دستی")</f>
        <v>دانلود مجموعه کامل آموزش ویروس یابی دستی</v>
      </c>
      <c r="C769" s="1" t="s">
        <v>15</v>
      </c>
    </row>
    <row r="770" customFormat="false" ht="19.45" hidden="false" customHeight="true" outlineLevel="0" collapsed="false">
      <c r="A770" s="4" t="n">
        <v>769</v>
      </c>
      <c r="B770" s="2" t="str">
        <f aca="false">HYPERLINK("https://www.daneshjooyar.com/%d9%81%db%8c%d9%84%d9%85-%d8%a2%d9%85%d9%88%d8%b2%d8%b4%db%8c-%d8%a7%d9%86%d9%88%d8%a7%d8%b9-%d8%b1%d9%88%d8%b4%d9%87%d8%a7%db%8c-%d9%85%d8%ae%d9%81%db%8c-%da%a9%d8%b1%d8%af%d9%86-%d9%81%d8%a7%db%8c/","فیلم آموزشی انواع روشهای مخفی کردن فایل ها و پوشه بدون نرم افزار")</f>
        <v>فیلم آموزشی انواع روشهای مخفی کردن فایل ها و پوشه بدون نرم افزار</v>
      </c>
      <c r="C770" s="1" t="s">
        <v>15</v>
      </c>
    </row>
    <row r="771" customFormat="false" ht="20.55" hidden="false" customHeight="true" outlineLevel="0" collapsed="false">
      <c r="A771" s="4" t="n">
        <v>770</v>
      </c>
      <c r="B771" s="2" t="str">
        <f aca="false">HYPERLINK("https://www.daneshjooyar.com/%d9%81%db%8c%d9%84%d9%85-%d8%a2%d9%85%d9%88%d8%b2%d8%b4-%d8%b1%db%8c%da%a9%d9%88%d8%b1%d8%af-%da%a9%d8%b1%d8%af%d9%86-%d8%af%d8%b3%da%a9%d8%aa%d8%a7%d9%be-%d9%84%db%8c%d9%86%d9%88%da%a9%d8%b3-%d8%a8/","فیلم آموزش ریکورد کردن دسکتاپ لینوکس با recordMyDesktop")</f>
        <v>فیلم آموزش ریکورد کردن دسکتاپ لینوکس با recordMyDesktop</v>
      </c>
      <c r="C771" s="1" t="s">
        <v>15</v>
      </c>
    </row>
    <row r="772" customFormat="false" ht="19.45" hidden="false" customHeight="true" outlineLevel="0" collapsed="false">
      <c r="A772" s="4" t="n">
        <v>771</v>
      </c>
      <c r="B772" s="2" t="str">
        <f aca="false">HYPERLINK("https://www.daneshjooyar.com/%d9%81%db%8c%d9%84%d9%85-%d8%a2%d9%85%d9%88%d8%b2%d8%b4-%d8%ad%d9%84-%d9%85%d8%b4%da%a9%d9%84-%d9%be%db%8c%d8%ba%d8%a7%d9%85-%d9%81%d8%b1%d9%85%d8%aa-%d8%af%d8%b1-%d9%87%d9%86%da%af%d8%a7%d9%85-%d8%a8/","فیلم آموزش حل مشکل پیغام فرمت در هنگام باز کردن فلش")</f>
        <v>فیلم آموزش حل مشکل پیغام فرمت در هنگام باز کردن فلش</v>
      </c>
      <c r="C772" s="1" t="s">
        <v>15</v>
      </c>
    </row>
    <row r="773" customFormat="false" ht="19.45" hidden="false" customHeight="true" outlineLevel="0" collapsed="false">
      <c r="A773" s="4" t="n">
        <v>772</v>
      </c>
      <c r="B773" s="2" t="str">
        <f aca="false">HYPERLINK("https://www.daneshjooyar.com/%da%a9%d8%a7%d9%85%d9%84%d8%aa%d8%b1%db%8c%d9%86-%d9%81%db%8c%d9%84%d9%85-%d8%a2%d9%85%d9%88%d8%b2%d8%b4-%d8%ac%d9%84%d9%88%da%af%db%8c%d8%b1%db%8c-%d8%a7%d8%b2-%d9%88%db%8c%d8%b1%d9%88%d8%b3%db%8c/","کاملترین فیلم آموزش جلوگیری از ویروسی شدن فلش")</f>
        <v>کاملترین فیلم آموزش جلوگیری از ویروسی شدن فلش</v>
      </c>
      <c r="C773" s="1" t="s">
        <v>15</v>
      </c>
    </row>
    <row r="774" customFormat="false" ht="19.45" hidden="false" customHeight="true" outlineLevel="0" collapsed="false">
      <c r="A774" s="4" t="n">
        <v>773</v>
      </c>
      <c r="B774" s="2" t="str">
        <f aca="false">HYPERLINK("https://www.daneshjooyar.com/%d9%81%db%8c%d9%84%d9%85-%d8%a2%d9%85%d9%88%d8%b2%d8%b4%db%8c-%d8%ad%d9%84-%d9%85%d8%b4%da%a9%d9%84-%d9%85%d8%ad%d8%aa%d9%88%d8%a7%db%8c-%d9%85%d8%ae%d9%81%db%8c-%d8%b4%d8%af%d9%87-%d8%af%d8%b1-%d9%81/","فیلم آموزشی حل مشکل محتوای مخفی شده در فلش")</f>
        <v>فیلم آموزشی حل مشکل محتوای مخفی شده در فلش</v>
      </c>
      <c r="C774" s="1" t="s">
        <v>15</v>
      </c>
    </row>
    <row r="775" customFormat="false" ht="20.55" hidden="false" customHeight="true" outlineLevel="0" collapsed="false">
      <c r="A775" s="4" t="n">
        <v>774</v>
      </c>
      <c r="B775" s="2" t="str">
        <f aca="false">HYPERLINK("https://www.daneshjooyar.com/%d9%81%db%8c%d9%84%d9%85-%d8%a2%d9%85%d9%88%d8%b2%d8%b4-%d8%ad%d9%84-%d9%85%d8%b4%da%a9%d9%84-%d8%a7%d9%86%d8%aa%d8%ae%d8%a7%d8%a8-%d9%86%d8%b4%d8%af%d9%86-show-all-file-%d9%88-%db%8c%d8%a7-%d9%85/","فیلم آموزش حل مشکل انتخاب نشدن Show all file و یا مخفی شدن folder options")</f>
        <v>فیلم آموزش حل مشکل انتخاب نشدن Show all file و یا مخفی شدن folder options</v>
      </c>
      <c r="C775" s="1" t="s">
        <v>15</v>
      </c>
    </row>
    <row r="776" customFormat="false" ht="19.45" hidden="false" customHeight="true" outlineLevel="0" collapsed="false">
      <c r="A776" s="4" t="n">
        <v>775</v>
      </c>
      <c r="B776" s="2" t="str">
        <f aca="false">HYPERLINK("https://www.daneshjooyar.com/%d9%81%db%8c%d9%84%d9%85-%d8%a2%d9%85%d9%88%d8%b2%d8%b4-%d8%ac%d9%84%d9%88%da%af%db%8c%d8%b1%db%8c-%d8%a7%d8%b2-%d9%88%db%8c%d8%b1%d9%88%d8%b3%db%8c-%d8%b4%d8%af%d9%86-%d9%81%d9%84%d8%b4/","فیلم آموزش جلوگیری از ویروسی شدن فلش")</f>
        <v>فیلم آموزش جلوگیری از ویروسی شدن فلش</v>
      </c>
      <c r="C776" s="1" t="s">
        <v>15</v>
      </c>
    </row>
    <row r="777" customFormat="false" ht="19.45" hidden="false" customHeight="true" outlineLevel="0" collapsed="false">
      <c r="A777" s="4" t="n">
        <v>776</v>
      </c>
      <c r="B777" s="2" t="str">
        <f aca="false">HYPERLINK("https://www.daneshjooyar.com/%d9%81%db%8c%d9%84%d9%85-%d8%a2%d9%85%d9%88%d8%b2%d8%b4-%d9%be%d8%a7%d8%b1%d8%aa%db%8c%d8%b4%d9%86-%d8%a8%d9%86%d8%af%db%8c-%d8%aa%d9%88%d8%b3%d8%b7-%d8%ae%d9%88%d8%af-%d9%88%db%8c%d9%86%d8%af%d9%88/","فیلم آموزش پارتیشن بندی توسط خود ویندوز")</f>
        <v>فیلم آموزش پارتیشن بندی توسط خود ویندوز</v>
      </c>
      <c r="C777" s="1" t="s">
        <v>15</v>
      </c>
    </row>
    <row r="778" customFormat="false" ht="20.55" hidden="false" customHeight="true" outlineLevel="0" collapsed="false">
      <c r="A778" s="4" t="n">
        <v>777</v>
      </c>
      <c r="B778" s="2" t="str">
        <f aca="false">HYPERLINK("https://www.daneshjooyar.com/%d9%81%db%8c%d9%84%d9%85-%d8%a2%d9%85%d9%88%d8%b2%d8%b4-%d9%86%d8%ad%d9%88%d9%87-%d8%a2%d9%be%d9%84%d9%88%d8%af-%da%a9%d8%b1%d8%af%d9%86-%d8%a8%d8%a7-%d8%a7%d8%b3%d8%aa%d9%81%d8%a7%d8%af%d9%87-%d8%a7/","فیلم آموزش نحوه آپلود کردن با استفاده از filezilla")</f>
        <v>فیلم آموزش نحوه آپلود کردن با استفاده از filezilla</v>
      </c>
      <c r="C778" s="1" t="s">
        <v>15</v>
      </c>
    </row>
    <row r="779" customFormat="false" ht="20.55" hidden="false" customHeight="true" outlineLevel="0" collapsed="false">
      <c r="A779" s="4" t="n">
        <v>778</v>
      </c>
      <c r="B779" s="2" t="str">
        <f aca="false">HYPERLINK("https://www.daneshjooyar.com/%d9%81%db%8c%d9%84%d9%85-%d8%a2%d9%85%d9%88%d8%b2%d8%b4-%d8%aa%d8%b1%d9%81%d9%86%d8%af%d9%87%d8%a7%db%8c-cmd-%d9%88%db%8c%d9%86%d8%af%d9%88%d8%b2%d9%86%da%a9%d8%a7%d8%aa-%d9%88-%d8%aa%d8%b1%d9%81/","فیلم آموزش ترفندهای CMD ویندوز(نکات و ترفندها)")</f>
        <v>فیلم آموزش ترفندهای CMD ویندوز(نکات و ترفندها)</v>
      </c>
      <c r="C779" s="1" t="s">
        <v>15</v>
      </c>
    </row>
    <row r="780" customFormat="false" ht="20.55" hidden="false" customHeight="true" outlineLevel="0" collapsed="false">
      <c r="A780" s="4" t="n">
        <v>779</v>
      </c>
      <c r="B780" s="2" t="str">
        <f aca="false">HYPERLINK("https://www.daneshjooyar.com/%d9%81%db%8c%d9%84%d9%85-%d8%a2%d9%85%d9%88%d8%b2%d8%b4-%d8%b1%d8%ac%db%8c%d8%b3%d8%aa%d8%b1%db%8c-registry/","فیلم آموزش رجیستری (registery)")</f>
        <v>فیلم آموزش رجیستری (registery)</v>
      </c>
      <c r="C780" s="1" t="s">
        <v>15</v>
      </c>
    </row>
    <row r="781" customFormat="false" ht="20.55" hidden="false" customHeight="true" outlineLevel="0" collapsed="false">
      <c r="A781" s="4" t="n">
        <v>780</v>
      </c>
      <c r="B781" s="2" t="str">
        <f aca="false">HYPERLINK("https://www.daneshjooyar.com/%d8%a2%d9%85%d9%88%d8%b2%d8%b4-teamviewer/","آموزش teamviewer")</f>
        <v>آموزش teamviewer</v>
      </c>
      <c r="C781" s="1" t="s">
        <v>15</v>
      </c>
    </row>
    <row r="782" customFormat="false" ht="20.55" hidden="false" customHeight="true" outlineLevel="0" collapsed="false">
      <c r="A782" s="4" t="n">
        <v>781</v>
      </c>
      <c r="B782" s="2" t="str">
        <f aca="false">HYPERLINK("https://www.daneshjooyar.com/%d8%a2%d9%85%d9%88%d8%b2%d8%b4-%d8%b3%d8%a7%d8%ae%d8%aa-%d9%86%d8%b1%d9%85-%d8%a7%d9%81%d8%b2%d8%a7%d8%b1%d9%87%d8%a7%db%8c-%d9%82%d8%a7%d8%a8%d9%84-%d8%a7%d8%ac%d8%b1%d8%a7-%d8%a8%d8%af%d9%88%d9%86/","آموزش ساخت نرم افزارهای قابل اجرا بدون نیاز به نصب (پرتابل portable)")</f>
        <v>آموزش ساخت نرم افزارهای قابل اجرا بدون نیاز به نصب (پرتابل portable)</v>
      </c>
      <c r="C782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2022-05-26T04:48:28Z</dcterms:created>
  <dc:creator/>
  <dc:description/>
  <dc:language>fa-IR</dc:language>
  <cp:lastModifiedBy/>
  <dcterms:modified xsi:type="dcterms:W3CDTF">2022-05-26T09:27:43Z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