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ortal Informasi" sheetId="1" r:id="rId3"/>
    <sheet state="visible" name="Mobile" sheetId="2" r:id="rId4"/>
  </sheets>
  <definedNames>
    <definedName hidden="1" localSheetId="1" name="_xlnm._FilterDatabase">Mobile!$B$5:$L$25</definedName>
    <definedName hidden="1" localSheetId="0" name="_xlnm._FilterDatabase">'Portal Informasi'!$B$5:$L$156</definedName>
  </definedNames>
  <calcPr/>
</workbook>
</file>

<file path=xl/sharedStrings.xml><?xml version="1.0" encoding="utf-8"?>
<sst xmlns="http://schemas.openxmlformats.org/spreadsheetml/2006/main" count="389" uniqueCount="173">
  <si>
    <t>Project</t>
  </si>
  <si>
    <t>Properman Mobile</t>
  </si>
  <si>
    <t>OK</t>
  </si>
  <si>
    <t>Total Hours</t>
  </si>
  <si>
    <t>Total Days</t>
  </si>
  <si>
    <t>Rate/Hour</t>
  </si>
  <si>
    <t>No</t>
  </si>
  <si>
    <t>Fase</t>
  </si>
  <si>
    <t>Modul</t>
  </si>
  <si>
    <t>Task</t>
  </si>
  <si>
    <t>Status</t>
  </si>
  <si>
    <t>Optimistic Estimated
(hours)</t>
  </si>
  <si>
    <t>Most Likely
(hours)</t>
  </si>
  <si>
    <t>Pesimistic Estimation 
(hours)</t>
  </si>
  <si>
    <t>Three Point Estimation
(hours)</t>
  </si>
  <si>
    <t>Total Hour</t>
  </si>
  <si>
    <t>%</t>
  </si>
  <si>
    <t>By Rate/Hour</t>
  </si>
  <si>
    <t>Pre Development</t>
  </si>
  <si>
    <t>Requirement Gathering</t>
  </si>
  <si>
    <t>Pelajari Scope</t>
  </si>
  <si>
    <t>Analisa</t>
  </si>
  <si>
    <t>Perancangan Flow Process</t>
  </si>
  <si>
    <t>Development Mobile</t>
  </si>
  <si>
    <t>Splashscreen</t>
  </si>
  <si>
    <t>Splashscreen 1</t>
  </si>
  <si>
    <t>Splashscreen 2</t>
  </si>
  <si>
    <t>Splashscreen 3</t>
  </si>
  <si>
    <t>Login Page</t>
  </si>
  <si>
    <t>Pembuatan Activity</t>
  </si>
  <si>
    <t>Integrasi API</t>
  </si>
  <si>
    <t>Account Management</t>
  </si>
  <si>
    <t>Progress</t>
  </si>
  <si>
    <t>Pembuatan Activity Parameter</t>
  </si>
  <si>
    <t>Pembuatan Activity Entitas</t>
  </si>
  <si>
    <t>Pembuatan Activity Input Sales Channel Performance</t>
  </si>
  <si>
    <t>Pembuatan Activity Histori Sales Channel Performance</t>
  </si>
  <si>
    <t>Pembuatan Activity Summary Sales Channel Performance</t>
  </si>
  <si>
    <t>Performance</t>
  </si>
  <si>
    <t>Pembuatan Activity Summary Performance 1</t>
  </si>
  <si>
    <t>Pembuatan Activity Summary Performance 2</t>
  </si>
  <si>
    <t>Pembuatan Activity Summary Performance 3</t>
  </si>
  <si>
    <t>SISFO UIN Antasari 4nesia</t>
  </si>
  <si>
    <t>REQUIREMENT GATHERING</t>
  </si>
  <si>
    <t xml:space="preserve"> </t>
  </si>
  <si>
    <t>ok</t>
  </si>
  <si>
    <t xml:space="preserve">Mempelajari Scope </t>
  </si>
  <si>
    <t xml:space="preserve">PERENCANAAN KONSEP </t>
  </si>
  <si>
    <t xml:space="preserve">Pendefinisian Masalah </t>
  </si>
  <si>
    <t>Perencanaan Sistem</t>
  </si>
  <si>
    <t>ANALISIS  DAN PERANCANGAN</t>
  </si>
  <si>
    <t>Pendalaman dan Analisis Project</t>
  </si>
  <si>
    <t>Perancangan Alur Proses</t>
  </si>
  <si>
    <t xml:space="preserve">Identifikasi Kebutuhan </t>
  </si>
  <si>
    <t>Analisis Sistem</t>
  </si>
  <si>
    <t xml:space="preserve">Evaluasi Perancangan </t>
  </si>
  <si>
    <t>DESIGN &amp; GRAFIS</t>
  </si>
  <si>
    <t>Perencanaan Design Sistem Informasi</t>
  </si>
  <si>
    <t xml:space="preserve">Perancangan Tampilan Design </t>
  </si>
  <si>
    <t>Pembuatan Design Sistem Informasi</t>
  </si>
  <si>
    <t>Evaluasi Perancangan Design Sistem Informasi</t>
  </si>
  <si>
    <t>Development</t>
  </si>
  <si>
    <t>LKD</t>
  </si>
  <si>
    <t>Design UI/UX</t>
  </si>
  <si>
    <t>Design Database</t>
  </si>
  <si>
    <t>Pembuatan Activity Input Data LKD</t>
  </si>
  <si>
    <t>Pembuatan Activity Delete Data LKD</t>
  </si>
  <si>
    <t>Pembuatan Activity List Data LKD</t>
  </si>
  <si>
    <t>Pembuatan Activity Export Data LKD</t>
  </si>
  <si>
    <t>Pembuatan Activity Save Data LKD</t>
  </si>
  <si>
    <t>Pembuatan Activity Online Signature</t>
  </si>
  <si>
    <t>Pembuatan Activity View LKD</t>
  </si>
  <si>
    <t>SIAKAD : MASTER DATA</t>
  </si>
  <si>
    <t>Pembuatan Activity CruD Data Perguruan Tinggi</t>
  </si>
  <si>
    <t xml:space="preserve">Pembuatan Activity CruD Data Program Studi </t>
  </si>
  <si>
    <t>Pembuatan Activity Crud Data Pimpinan</t>
  </si>
  <si>
    <t>Pembuatan Activity Crud Data Kurikulum</t>
  </si>
  <si>
    <t>Pembuatan Activity Crud Data Matakuliah</t>
  </si>
  <si>
    <t>Pembuatan Activity Crud Data Bobot Nilai</t>
  </si>
  <si>
    <t>Pembuatan Activity Crud Data Batas SKS</t>
  </si>
  <si>
    <t>Pembuatan Activity Crud Data Fasilitas Penunjang</t>
  </si>
  <si>
    <t>Pembuatan Activity Crud Data Dosen</t>
  </si>
  <si>
    <t>Pembuatan Activity Crud Data Pegawai</t>
  </si>
  <si>
    <t>Pembuatan Activity Crud Data Mahasiswa</t>
  </si>
  <si>
    <t>SIAKAD : TUGAS AKHIR</t>
  </si>
  <si>
    <t>Perancangan Desain UI/UX</t>
  </si>
  <si>
    <t>Pembuatan Activity Input Form Tugas Akhir</t>
  </si>
  <si>
    <t>Pembuatan Activity Input Approval Sidang Tugas Akhir</t>
  </si>
  <si>
    <t>Pembuatan Activity List Data Mahasiswa Bimbingan</t>
  </si>
  <si>
    <t xml:space="preserve">Pembuatan Activity List Data Pengajuan Sidang </t>
  </si>
  <si>
    <t>Pembuatan Activity Approval Data Tugas Akhir</t>
  </si>
  <si>
    <t xml:space="preserve">Pembuatan Activity Approval Data Pengajuan Sidang </t>
  </si>
  <si>
    <t>SIAKAD : PROFIL</t>
  </si>
  <si>
    <t>Pembuatan Activity Edit Profile</t>
  </si>
  <si>
    <t>Pembuatan Activity Change Password</t>
  </si>
  <si>
    <t>Pembuatan Activity History Login</t>
  </si>
  <si>
    <t>Pembuatan Activity Download File</t>
  </si>
  <si>
    <t>SIAKAD : BEASISWA</t>
  </si>
  <si>
    <t xml:space="preserve">Pembuatan Activity List Data Beasiswa </t>
  </si>
  <si>
    <t xml:space="preserve">Pembuatan Activity View Data Beasiswa </t>
  </si>
  <si>
    <t xml:space="preserve">SIAKAD : WISUDA </t>
  </si>
  <si>
    <t>Pembuatan Activity Input Form Approve Wisuda</t>
  </si>
  <si>
    <t>Pembuatan Activity View List Table Pengajuan Wisuda</t>
  </si>
  <si>
    <t>Pembuatan Activity Approve Wisuda</t>
  </si>
  <si>
    <t>SIAKAD : KRS</t>
  </si>
  <si>
    <t>Pembuatan Activity View List Matakuliah</t>
  </si>
  <si>
    <t>Pembuatan Activity Input Matakuliah</t>
  </si>
  <si>
    <t>Pembuatan Activity Approval Matakuliah ke Dosen Wali</t>
  </si>
  <si>
    <t>Pembuatan Activity Approve KRS Mahasiswa oleh Dosen Wali</t>
  </si>
  <si>
    <t>Pembuatan Activity Fitur Reset KRS</t>
  </si>
  <si>
    <t>SIAKAD : KHS</t>
  </si>
  <si>
    <t>Pembuatan Activity List Nilai Mahasiswa</t>
  </si>
  <si>
    <t>Pembuatan Activity Feature Filter Nilai Mahasiswa</t>
  </si>
  <si>
    <t>Pembuatan Activity Feature View Statistik Nilai Mahasiswa</t>
  </si>
  <si>
    <t>SIAKAD : JADWAL PERKULIAHAN</t>
  </si>
  <si>
    <t>Pembuatan Activity List Jadwal Kuliah</t>
  </si>
  <si>
    <t>Pembuatan Activity List Jadwal Ujian</t>
  </si>
  <si>
    <t xml:space="preserve">Pembuatan Activity Export Data Jadwal Kuliah </t>
  </si>
  <si>
    <t>Pembuatan Activity Export Data Jadwal Ujian</t>
  </si>
  <si>
    <t xml:space="preserve">Pembuatan Activity Input Jadwal Kuliah </t>
  </si>
  <si>
    <t>Pembuatan Activity Input Jadwal Kuliah Secara Umum</t>
  </si>
  <si>
    <t>Pembuatan Activity Edit Jadwal Kuliah Secara Umum</t>
  </si>
  <si>
    <t>Pembuatan Activity Delete Jadwal Kuliah Secara Umum</t>
  </si>
  <si>
    <t>Pembuatan Activity Edit Jadwal Kuliah per Mahasiswa</t>
  </si>
  <si>
    <t>SIAKAD : PRESENSI</t>
  </si>
  <si>
    <t>Pembuatan Activity View Presensi</t>
  </si>
  <si>
    <t xml:space="preserve">Pembuatan Activity Input Presensi Mahasiswa </t>
  </si>
  <si>
    <t xml:space="preserve">Pembuatan Activity Edit Presensi Mahasiswa </t>
  </si>
  <si>
    <t>SIAKAD : DISPENSASI</t>
  </si>
  <si>
    <t>Pembuatan Activity View Aprroval Dispensasi</t>
  </si>
  <si>
    <t>Pembuatan Activity Input Approval Dispensasi</t>
  </si>
  <si>
    <t>SIAKAD : PERMOHONAN CUTI</t>
  </si>
  <si>
    <t>Pembuatan Tampilan Formulir</t>
  </si>
  <si>
    <t>Pembuatan Activity View Aprroval Cuti</t>
  </si>
  <si>
    <t>Pembuatan Activity Input Approval Cuti</t>
  </si>
  <si>
    <t xml:space="preserve">SIAKAD : Feeder DIKTI </t>
  </si>
  <si>
    <t xml:space="preserve">Pembuatan Activity Export Data Mahasiswa </t>
  </si>
  <si>
    <t>Pembuatan Activity Export Data Dosen</t>
  </si>
  <si>
    <t xml:space="preserve">SIAKAD : KEUANGAN </t>
  </si>
  <si>
    <t>Ok</t>
  </si>
  <si>
    <t>Pembuatan Activity Form Pembayaran</t>
  </si>
  <si>
    <t>Pembuatan Activity Jenis Pembayaran</t>
  </si>
  <si>
    <t xml:space="preserve">Pembuatan Activity Info Biaya Kuliah </t>
  </si>
  <si>
    <t>Pembuatan Activity View Laporan Keuangan</t>
  </si>
  <si>
    <t>SISTEM PMB</t>
  </si>
  <si>
    <t>Pembuatan Platform Website</t>
  </si>
  <si>
    <t>Penentuan nama Domain dan Hosting</t>
  </si>
  <si>
    <t>Konfigurasi DNS dan Server</t>
  </si>
  <si>
    <t xml:space="preserve">Instalasi Website </t>
  </si>
  <si>
    <t>Optimasi Website</t>
  </si>
  <si>
    <t>Design Database Website</t>
  </si>
  <si>
    <t>Design UI/UX Website</t>
  </si>
  <si>
    <t>Pembuatan Login Page</t>
  </si>
  <si>
    <t>Pembuatan Activity Form Registrasi Mahasiswa Baru</t>
  </si>
  <si>
    <t>Pembuatan Activity Input Form dan File Registrasi Mahasiswa  Baru</t>
  </si>
  <si>
    <t xml:space="preserve">Pembuatan Activity Create Notification </t>
  </si>
  <si>
    <t xml:space="preserve">Pembuatan Activity View Notification </t>
  </si>
  <si>
    <t>Perancangan Desain Database PMB</t>
  </si>
  <si>
    <t>WEBSITE INFORMASI</t>
  </si>
  <si>
    <t xml:space="preserve">Import/ Posting Data SEMA </t>
  </si>
  <si>
    <t xml:space="preserve">Import/ Posting Data DEMA </t>
  </si>
  <si>
    <t>Import/ Posting Data UKM</t>
  </si>
  <si>
    <t>Import/ Posting Data UKK</t>
  </si>
  <si>
    <t>Import/ Posting Data IKASARI</t>
  </si>
  <si>
    <t>Post-Development</t>
  </si>
  <si>
    <t>PENGUJIAN DAN EVALUASI SISTEM</t>
  </si>
  <si>
    <t>Melakukan Testing pada Tiap Modul</t>
  </si>
  <si>
    <t>DOKUMENTASI &amp; CLOSING</t>
  </si>
  <si>
    <t>Pembuatan Manualbook</t>
  </si>
  <si>
    <t>Membuat Halaman Bantuan (FAQ)</t>
  </si>
  <si>
    <t>Melakukan Review pada Manualbook dan Halaman Bantuan</t>
  </si>
  <si>
    <t xml:space="preserve">Pembuatan Tim Sistem Maintenance </t>
  </si>
  <si>
    <t>Melakukan Hand-Over Project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</si>
</sst>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p-421]#,##0.00"/>
    <numFmt numFmtId="165" formatCode="[$Rp-421]#,##0"/>
  </numFmts>
  <fonts count="11">
    <font>
      <sz val="10.0"/>
      <color rgb="FF000000"/>
      <name val="Arial"/>
    </font>
    <font>
      <b/>
      <sz val="10.0"/>
      <color rgb="FF000000"/>
      <name val="Ubuntu"/>
    </font>
    <font/>
    <font>
      <sz val="10.0"/>
      <name val="Ubuntu"/>
    </font>
    <font>
      <sz val="10.0"/>
      <color rgb="FF000000"/>
      <name val="Ubuntu"/>
    </font>
    <font>
      <b/>
      <sz val="18.0"/>
      <color rgb="FF000000"/>
      <name val="Ubuntu"/>
    </font>
    <font>
      <b/>
      <sz val="10.0"/>
      <name val="Ubuntu"/>
    </font>
    <font>
      <b/>
    </font>
    <font>
      <color rgb="FF000000"/>
      <name val="Arial"/>
    </font>
    <font>
      <color rgb="FF000000"/>
    </font>
    <font>
      <b/>
      <sz val="10.0"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</fills>
  <borders count="14">
    <border/>
    <border>
      <left/>
      <top/>
      <bottom/>
    </border>
    <border>
      <right/>
      <top/>
      <bottom/>
    </border>
    <border>
      <left/>
      <right/>
      <top/>
      <bottom/>
    </border>
    <border>
      <left/>
      <top/>
    </border>
    <border>
      <right/>
      <top/>
    </border>
    <border>
      <left/>
    </border>
    <border>
      <right/>
    </border>
    <border>
      <left/>
      <bottom/>
    </border>
    <border>
      <right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2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left" vertical="center"/>
    </xf>
    <xf borderId="2" fillId="0" fontId="2" numFmtId="0" xfId="0" applyBorder="1" applyFont="1"/>
    <xf borderId="3" fillId="2" fontId="1" numFmtId="0" xfId="0" applyAlignment="1" applyBorder="1" applyFont="1">
      <alignment horizontal="center" shrinkToFit="0" vertical="center" wrapText="1"/>
    </xf>
    <xf borderId="0" fillId="0" fontId="3" numFmtId="165" xfId="0" applyAlignment="1" applyFont="1" applyNumberFormat="1">
      <alignment vertical="center"/>
    </xf>
    <xf borderId="0" fillId="0" fontId="3" numFmtId="0" xfId="0" applyFont="1"/>
    <xf borderId="3" fillId="2" fontId="4" numFmtId="10" xfId="0" applyAlignment="1" applyBorder="1" applyFont="1" applyNumberFormat="1">
      <alignment horizontal="center" shrinkToFit="0" vertical="center" wrapText="1"/>
    </xf>
    <xf borderId="3" fillId="2" fontId="4" numFmtId="0" xfId="0" applyAlignment="1" applyBorder="1" applyFont="1">
      <alignment horizontal="right" shrinkToFit="0" vertical="center" wrapText="1"/>
    </xf>
    <xf borderId="3" fillId="2" fontId="4" numFmtId="164" xfId="0" applyAlignment="1" applyBorder="1" applyFont="1" applyNumberForma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4" fillId="2" fontId="5" numFmtId="10" xfId="0" applyAlignment="1" applyBorder="1" applyFont="1" applyNumberFormat="1">
      <alignment horizontal="center" shrinkToFit="0" vertical="center" wrapText="1"/>
    </xf>
    <xf borderId="5" fillId="0" fontId="2" numFmtId="0" xfId="0" applyBorder="1" applyFont="1"/>
    <xf borderId="0" fillId="0" fontId="1" numFmtId="1" xfId="0" applyAlignment="1" applyFont="1" applyNumberFormat="1">
      <alignment horizontal="center" vertical="center"/>
    </xf>
    <xf borderId="6" fillId="0" fontId="2" numFmtId="0" xfId="0" applyBorder="1" applyFont="1"/>
    <xf borderId="7" fillId="0" fontId="2" numFmtId="0" xfId="0" applyBorder="1" applyFont="1"/>
    <xf borderId="3" fillId="2" fontId="4" numFmtId="0" xfId="0" applyAlignment="1" applyBorder="1" applyFont="1">
      <alignment horizontal="center" shrinkToFit="0" vertical="center" wrapText="1"/>
    </xf>
    <xf borderId="3" fillId="3" fontId="4" numFmtId="165" xfId="0" applyAlignment="1" applyBorder="1" applyFill="1" applyFont="1" applyNumberFormat="1">
      <alignment horizontal="center" shrinkToFit="0" vertical="center" wrapText="1"/>
    </xf>
    <xf borderId="0" fillId="0" fontId="6" numFmtId="165" xfId="0" applyAlignment="1" applyFont="1" applyNumberFormat="1">
      <alignment vertical="center"/>
    </xf>
    <xf borderId="8" fillId="0" fontId="2" numFmtId="0" xfId="0" applyBorder="1" applyFont="1"/>
    <xf borderId="9" fillId="0" fontId="2" numFmtId="0" xfId="0" applyBorder="1" applyFont="1"/>
    <xf borderId="10" fillId="4" fontId="1" numFmtId="164" xfId="0" applyAlignment="1" applyBorder="1" applyFill="1" applyFont="1" applyNumberFormat="1">
      <alignment horizontal="center" shrinkToFit="0" vertical="center" wrapText="1"/>
    </xf>
    <xf borderId="10" fillId="4" fontId="1" numFmtId="0" xfId="0" applyAlignment="1" applyBorder="1" applyFont="1">
      <alignment horizontal="center" shrinkToFit="0" vertical="center" wrapText="1"/>
    </xf>
    <xf borderId="10" fillId="0" fontId="4" numFmtId="0" xfId="0" applyAlignment="1" applyBorder="1" applyFont="1">
      <alignment horizontal="center" shrinkToFit="0" vertical="center" wrapText="1"/>
    </xf>
    <xf borderId="10" fillId="0" fontId="4" numFmtId="0" xfId="0" applyAlignment="1" applyBorder="1" applyFont="1">
      <alignment horizontal="left" shrinkToFit="0" vertical="center" wrapText="1"/>
    </xf>
    <xf borderId="10" fillId="3" fontId="4" numFmtId="0" xfId="0" applyAlignment="1" applyBorder="1" applyFont="1">
      <alignment horizontal="center" shrinkToFit="0" vertical="center" wrapText="1"/>
    </xf>
    <xf borderId="11" fillId="3" fontId="3" numFmtId="0" xfId="0" applyAlignment="1" applyBorder="1" applyFont="1">
      <alignment horizontal="center" shrinkToFit="0" vertical="center" wrapText="1"/>
    </xf>
    <xf borderId="10" fillId="0" fontId="4" numFmtId="0" xfId="0" applyAlignment="1" applyBorder="1" applyFont="1">
      <alignment horizontal="center" vertical="center"/>
    </xf>
    <xf borderId="10" fillId="0" fontId="3" numFmtId="10" xfId="0" applyAlignment="1" applyBorder="1" applyFont="1" applyNumberFormat="1">
      <alignment vertical="center"/>
    </xf>
    <xf borderId="10" fillId="0" fontId="3" numFmtId="165" xfId="0" applyAlignment="1" applyBorder="1" applyFont="1" applyNumberFormat="1">
      <alignment horizontal="right" vertical="center"/>
    </xf>
    <xf borderId="10" fillId="0" fontId="3" numFmtId="164" xfId="0" applyAlignment="1" applyBorder="1" applyFont="1" applyNumberFormat="1">
      <alignment vertical="center"/>
    </xf>
    <xf borderId="10" fillId="0" fontId="4" numFmtId="164" xfId="0" applyAlignment="1" applyBorder="1" applyFont="1" applyNumberFormat="1">
      <alignment horizontal="left" vertical="center"/>
    </xf>
    <xf borderId="10" fillId="0" fontId="4" numFmtId="165" xfId="0" applyAlignment="1" applyBorder="1" applyFont="1" applyNumberFormat="1">
      <alignment horizontal="right" vertical="center"/>
    </xf>
    <xf borderId="3" fillId="2" fontId="1" numFmtId="0" xfId="0" applyAlignment="1" applyBorder="1" applyFont="1">
      <alignment horizontal="center" readingOrder="0" shrinkToFit="0" vertical="center" wrapText="1"/>
    </xf>
    <xf borderId="0" fillId="2" fontId="2" numFmtId="0" xfId="0" applyFont="1"/>
    <xf borderId="3" fillId="3" fontId="4" numFmtId="165" xfId="0" applyAlignment="1" applyBorder="1" applyFont="1" applyNumberFormat="1">
      <alignment horizontal="center" readingOrder="0" shrinkToFit="0" vertical="center" wrapText="1"/>
    </xf>
    <xf borderId="10" fillId="5" fontId="4" numFmtId="0" xfId="0" applyAlignment="1" applyBorder="1" applyFill="1" applyFont="1">
      <alignment horizontal="center" shrinkToFit="0" vertical="center" wrapText="1"/>
    </xf>
    <xf borderId="10" fillId="5" fontId="1" numFmtId="0" xfId="0" applyAlignment="1" applyBorder="1" applyFont="1">
      <alignment horizontal="left" shrinkToFit="0" vertical="center" wrapText="1"/>
    </xf>
    <xf borderId="10" fillId="5" fontId="1" numFmtId="0" xfId="0" applyAlignment="1" applyBorder="1" applyFont="1">
      <alignment horizontal="center" readingOrder="0" shrinkToFit="0" vertical="center" wrapText="1"/>
    </xf>
    <xf borderId="10" fillId="5" fontId="4" numFmtId="0" xfId="0" applyAlignment="1" applyBorder="1" applyFont="1">
      <alignment horizontal="left" readingOrder="0" shrinkToFit="0" vertical="center" wrapText="1"/>
    </xf>
    <xf borderId="10" fillId="5" fontId="4" numFmtId="0" xfId="0" applyAlignment="1" applyBorder="1" applyFont="1">
      <alignment horizontal="center" readingOrder="0" shrinkToFit="0" vertical="center" wrapText="1"/>
    </xf>
    <xf borderId="11" fillId="5" fontId="3" numFmtId="0" xfId="0" applyAlignment="1" applyBorder="1" applyFont="1">
      <alignment horizontal="center" shrinkToFit="0" vertical="center" wrapText="1"/>
    </xf>
    <xf borderId="10" fillId="5" fontId="4" numFmtId="0" xfId="0" applyAlignment="1" applyBorder="1" applyFont="1">
      <alignment horizontal="center" vertical="center"/>
    </xf>
    <xf borderId="10" fillId="5" fontId="3" numFmtId="10" xfId="0" applyAlignment="1" applyBorder="1" applyFont="1" applyNumberFormat="1">
      <alignment vertical="center"/>
    </xf>
    <xf borderId="10" fillId="5" fontId="6" numFmtId="165" xfId="0" applyAlignment="1" applyBorder="1" applyFont="1" applyNumberFormat="1">
      <alignment horizontal="right" vertical="center"/>
    </xf>
    <xf borderId="10" fillId="2" fontId="4" numFmtId="0" xfId="0" applyAlignment="1" applyBorder="1" applyFont="1">
      <alignment horizontal="center" shrinkToFit="0" vertical="center" wrapText="1"/>
    </xf>
    <xf borderId="10" fillId="2" fontId="1" numFmtId="0" xfId="0" applyAlignment="1" applyBorder="1" applyFont="1">
      <alignment horizontal="left" readingOrder="0" shrinkToFit="0" vertical="center" wrapText="1"/>
    </xf>
    <xf borderId="10" fillId="2" fontId="1" numFmtId="0" xfId="0" applyAlignment="1" applyBorder="1" applyFont="1">
      <alignment horizontal="center" readingOrder="0" shrinkToFit="0" vertical="center" wrapText="1"/>
    </xf>
    <xf borderId="10" fillId="2" fontId="4" numFmtId="0" xfId="0" applyAlignment="1" applyBorder="1" applyFont="1">
      <alignment horizontal="left" readingOrder="0" shrinkToFit="0" vertical="center" wrapText="1"/>
    </xf>
    <xf borderId="10" fillId="2" fontId="4" numFmtId="0" xfId="0" applyAlignment="1" applyBorder="1" applyFont="1">
      <alignment horizontal="center" readingOrder="0" shrinkToFit="0" vertical="center" wrapText="1"/>
    </xf>
    <xf borderId="11" fillId="2" fontId="3" numFmtId="0" xfId="0" applyAlignment="1" applyBorder="1" applyFont="1">
      <alignment horizontal="center" readingOrder="0" shrinkToFit="0" vertical="center" wrapText="1"/>
    </xf>
    <xf borderId="10" fillId="2" fontId="4" numFmtId="0" xfId="0" applyAlignment="1" applyBorder="1" applyFont="1">
      <alignment horizontal="center" vertical="center"/>
    </xf>
    <xf borderId="0" fillId="2" fontId="7" numFmtId="0" xfId="0" applyFont="1"/>
    <xf borderId="10" fillId="6" fontId="4" numFmtId="0" xfId="0" applyAlignment="1" applyBorder="1" applyFill="1" applyFont="1">
      <alignment horizontal="center" shrinkToFit="0" vertical="center" wrapText="1"/>
    </xf>
    <xf borderId="10" fillId="6" fontId="1" numFmtId="0" xfId="0" applyAlignment="1" applyBorder="1" applyFont="1">
      <alignment horizontal="left" readingOrder="0" shrinkToFit="0" vertical="center" wrapText="1"/>
    </xf>
    <xf borderId="10" fillId="6" fontId="1" numFmtId="0" xfId="0" applyAlignment="1" applyBorder="1" applyFont="1">
      <alignment horizontal="center" readingOrder="0" shrinkToFit="0" vertical="center" wrapText="1"/>
    </xf>
    <xf borderId="10" fillId="6" fontId="4" numFmtId="0" xfId="0" applyAlignment="1" applyBorder="1" applyFont="1">
      <alignment horizontal="left" shrinkToFit="0" vertical="center" wrapText="1"/>
    </xf>
    <xf borderId="11" fillId="6" fontId="4" numFmtId="0" xfId="0" applyAlignment="1" applyBorder="1" applyFont="1">
      <alignment horizontal="center" shrinkToFit="0" vertical="center" wrapText="1"/>
    </xf>
    <xf borderId="10" fillId="6" fontId="4" numFmtId="0" xfId="0" applyAlignment="1" applyBorder="1" applyFont="1">
      <alignment horizontal="center" vertical="center"/>
    </xf>
    <xf borderId="10" fillId="6" fontId="4" numFmtId="10" xfId="0" applyAlignment="1" applyBorder="1" applyFont="1" applyNumberFormat="1">
      <alignment vertical="center"/>
    </xf>
    <xf borderId="10" fillId="6" fontId="1" numFmtId="165" xfId="0" applyAlignment="1" applyBorder="1" applyFont="1" applyNumberFormat="1">
      <alignment horizontal="right" vertical="center"/>
    </xf>
    <xf borderId="10" fillId="2" fontId="1" numFmtId="0" xfId="0" applyAlignment="1" applyBorder="1" applyFont="1">
      <alignment horizontal="left" shrinkToFit="0" vertical="center" wrapText="1"/>
    </xf>
    <xf borderId="10" fillId="2" fontId="1" numFmtId="0" xfId="0" applyAlignment="1" applyBorder="1" applyFont="1">
      <alignment horizontal="center" shrinkToFit="0" vertical="center" wrapText="1"/>
    </xf>
    <xf borderId="10" fillId="2" fontId="4" numFmtId="0" xfId="0" applyAlignment="1" applyBorder="1" applyFont="1">
      <alignment horizontal="left" shrinkToFit="0" vertical="center" wrapText="1"/>
    </xf>
    <xf borderId="10" fillId="2" fontId="3" numFmtId="10" xfId="0" applyAlignment="1" applyBorder="1" applyFont="1" applyNumberFormat="1">
      <alignment vertical="center"/>
    </xf>
    <xf borderId="10" fillId="2" fontId="6" numFmtId="165" xfId="0" applyAlignment="1" applyBorder="1" applyFont="1" applyNumberFormat="1">
      <alignment horizontal="right" vertical="center"/>
    </xf>
    <xf borderId="10" fillId="6" fontId="1" numFmtId="0" xfId="0" applyAlignment="1" applyBorder="1" applyFont="1">
      <alignment horizontal="left" shrinkToFit="0" vertical="center" wrapText="1"/>
    </xf>
    <xf borderId="10" fillId="6" fontId="4" numFmtId="0" xfId="0" applyAlignment="1" applyBorder="1" applyFont="1">
      <alignment horizontal="center" readingOrder="0" shrinkToFit="0" vertical="center" wrapText="1"/>
    </xf>
    <xf borderId="11" fillId="6" fontId="3" numFmtId="0" xfId="0" applyAlignment="1" applyBorder="1" applyFont="1">
      <alignment horizontal="center" shrinkToFit="0" vertical="center" wrapText="1"/>
    </xf>
    <xf borderId="10" fillId="6" fontId="3" numFmtId="10" xfId="0" applyAlignment="1" applyBorder="1" applyFont="1" applyNumberFormat="1">
      <alignment vertical="center"/>
    </xf>
    <xf borderId="10" fillId="6" fontId="6" numFmtId="165" xfId="0" applyAlignment="1" applyBorder="1" applyFont="1" applyNumberFormat="1">
      <alignment horizontal="right" vertical="center"/>
    </xf>
    <xf borderId="10" fillId="2" fontId="2" numFmtId="0" xfId="0" applyBorder="1" applyFont="1"/>
    <xf borderId="10" fillId="2" fontId="7" numFmtId="0" xfId="0" applyBorder="1" applyFont="1"/>
    <xf borderId="10" fillId="6" fontId="0" numFmtId="0" xfId="0" applyBorder="1" applyFont="1"/>
    <xf borderId="11" fillId="6" fontId="3" numFmtId="0" xfId="0" applyAlignment="1" applyBorder="1" applyFont="1">
      <alignment horizontal="center" readingOrder="0" shrinkToFit="0" vertical="center" wrapText="1"/>
    </xf>
    <xf borderId="10" fillId="2" fontId="0" numFmtId="0" xfId="0" applyAlignment="1" applyBorder="1" applyFont="1">
      <alignment readingOrder="0"/>
    </xf>
    <xf borderId="10" fillId="7" fontId="4" numFmtId="0" xfId="0" applyAlignment="1" applyBorder="1" applyFill="1" applyFont="1">
      <alignment horizontal="center" shrinkToFit="0" vertical="center" wrapText="1"/>
    </xf>
    <xf borderId="10" fillId="5" fontId="1" numFmtId="0" xfId="0" applyAlignment="1" applyBorder="1" applyFont="1">
      <alignment horizontal="left" readingOrder="0" shrinkToFit="0" vertical="center" wrapText="1"/>
    </xf>
    <xf borderId="10" fillId="5" fontId="0" numFmtId="0" xfId="0" applyBorder="1" applyFont="1"/>
    <xf borderId="11" fillId="5" fontId="3" numFmtId="0" xfId="0" applyAlignment="1" applyBorder="1" applyFont="1">
      <alignment horizontal="center" readingOrder="0" shrinkToFit="0" vertical="center" wrapText="1"/>
    </xf>
    <xf borderId="10" fillId="0" fontId="8" numFmtId="0" xfId="0" applyAlignment="1" applyBorder="1" applyFont="1">
      <alignment readingOrder="0" shrinkToFit="0" vertical="bottom" wrapText="0"/>
    </xf>
    <xf borderId="10" fillId="5" fontId="8" numFmtId="0" xfId="0" applyAlignment="1" applyBorder="1" applyFont="1">
      <alignment readingOrder="0" shrinkToFit="0" vertical="bottom" wrapText="0"/>
    </xf>
    <xf borderId="10" fillId="2" fontId="8" numFmtId="0" xfId="0" applyAlignment="1" applyBorder="1" applyFont="1">
      <alignment readingOrder="0" shrinkToFit="0" vertical="bottom" wrapText="0"/>
    </xf>
    <xf borderId="10" fillId="2" fontId="0" numFmtId="0" xfId="0" applyBorder="1" applyFont="1"/>
    <xf borderId="11" fillId="2" fontId="3" numFmtId="0" xfId="0" applyAlignment="1" applyBorder="1" applyFont="1">
      <alignment horizontal="center" shrinkToFit="0" vertical="center" wrapText="1"/>
    </xf>
    <xf borderId="12" fillId="2" fontId="1" numFmtId="0" xfId="0" applyAlignment="1" applyBorder="1" applyFont="1">
      <alignment horizontal="center" readingOrder="0" shrinkToFit="0" vertical="center" wrapText="1"/>
    </xf>
    <xf borderId="10" fillId="5" fontId="4" numFmtId="0" xfId="0" applyAlignment="1" applyBorder="1" applyFont="1">
      <alignment horizontal="left" shrinkToFit="0" vertical="center" wrapText="1"/>
    </xf>
    <xf borderId="12" fillId="5" fontId="1" numFmtId="0" xfId="0" applyAlignment="1" applyBorder="1" applyFont="1">
      <alignment horizontal="center" readingOrder="0" shrinkToFit="0" vertical="center" wrapText="1"/>
    </xf>
    <xf borderId="11" fillId="5" fontId="4" numFmtId="0" xfId="0" applyAlignment="1" applyBorder="1" applyFont="1">
      <alignment horizontal="center" readingOrder="0" shrinkToFit="0" vertical="center" wrapText="1"/>
    </xf>
    <xf borderId="11" fillId="5" fontId="4" numFmtId="0" xfId="0" applyAlignment="1" applyBorder="1" applyFont="1">
      <alignment horizontal="center" shrinkToFit="0" vertical="center" wrapText="1"/>
    </xf>
    <xf borderId="10" fillId="5" fontId="4" numFmtId="10" xfId="0" applyAlignment="1" applyBorder="1" applyFont="1" applyNumberFormat="1">
      <alignment vertical="center"/>
    </xf>
    <xf borderId="10" fillId="5" fontId="1" numFmtId="165" xfId="0" applyAlignment="1" applyBorder="1" applyFont="1" applyNumberFormat="1">
      <alignment horizontal="right" vertical="center"/>
    </xf>
    <xf borderId="0" fillId="2" fontId="9" numFmtId="0" xfId="0" applyFont="1"/>
    <xf borderId="12" fillId="2" fontId="1" numFmtId="0" xfId="0" applyAlignment="1" applyBorder="1" applyFont="1">
      <alignment horizontal="center" shrinkToFit="0" vertical="center" wrapText="1"/>
    </xf>
    <xf borderId="12" fillId="5" fontId="1" numFmtId="0" xfId="0" applyAlignment="1" applyBorder="1" applyFont="1">
      <alignment horizontal="center" shrinkToFit="0" vertical="center" wrapText="1"/>
    </xf>
    <xf borderId="10" fillId="5" fontId="4" numFmtId="0" xfId="0" applyAlignment="1" applyBorder="1" applyFont="1">
      <alignment horizontal="center" readingOrder="0" vertical="center"/>
    </xf>
    <xf borderId="10" fillId="2" fontId="4" numFmtId="164" xfId="0" applyAlignment="1" applyBorder="1" applyFont="1" applyNumberFormat="1">
      <alignment horizontal="left" vertical="center"/>
    </xf>
    <xf borderId="10" fillId="2" fontId="1" numFmtId="165" xfId="0" applyAlignment="1" applyBorder="1" applyFont="1" applyNumberFormat="1">
      <alignment horizontal="right" vertical="center"/>
    </xf>
    <xf borderId="12" fillId="2" fontId="10" numFmtId="0" xfId="0" applyAlignment="1" applyBorder="1" applyFont="1">
      <alignment horizontal="center" vertical="center"/>
    </xf>
    <xf borderId="10" fillId="2" fontId="10" numFmtId="0" xfId="0" applyAlignment="1" applyBorder="1" applyFont="1">
      <alignment horizontal="center" vertical="center"/>
    </xf>
    <xf borderId="10" fillId="2" fontId="0" numFmtId="0" xfId="0" applyAlignment="1" applyBorder="1" applyFont="1">
      <alignment horizontal="center" readingOrder="0" vertical="center"/>
    </xf>
    <xf borderId="0" fillId="2" fontId="2" numFmtId="0" xfId="0" applyAlignment="1" applyFont="1">
      <alignment horizontal="center" readingOrder="0" vertical="center"/>
    </xf>
    <xf borderId="10" fillId="2" fontId="10" numFmtId="0" xfId="0" applyBorder="1" applyFont="1"/>
    <xf borderId="10" fillId="2" fontId="0" numFmtId="0" xfId="0" applyAlignment="1" applyBorder="1" applyFont="1">
      <alignment horizontal="center" vertical="center"/>
    </xf>
    <xf borderId="10" fillId="2" fontId="10" numFmtId="0" xfId="0" applyAlignment="1" applyBorder="1" applyFont="1">
      <alignment horizontal="center" readingOrder="0" vertical="center"/>
    </xf>
    <xf borderId="10" fillId="5" fontId="0" numFmtId="0" xfId="0" applyAlignment="1" applyBorder="1" applyFont="1">
      <alignment horizontal="center" readingOrder="0" vertical="center"/>
    </xf>
    <xf borderId="10" fillId="5" fontId="10" numFmtId="0" xfId="0" applyAlignment="1" applyBorder="1" applyFont="1">
      <alignment horizontal="center" readingOrder="0" vertical="center"/>
    </xf>
    <xf borderId="12" fillId="2" fontId="0" numFmtId="0" xfId="0" applyBorder="1" applyFont="1"/>
    <xf borderId="12" fillId="5" fontId="0" numFmtId="0" xfId="0" applyBorder="1" applyFont="1"/>
    <xf borderId="13" fillId="5" fontId="0" numFmtId="0" xfId="0" applyBorder="1" applyFont="1"/>
    <xf borderId="13" fillId="2" fontId="0" numFmtId="0" xfId="0" applyAlignment="1" applyBorder="1" applyFont="1">
      <alignment horizontal="center" readingOrder="0"/>
    </xf>
    <xf borderId="10" fillId="2" fontId="0" numFmtId="0" xfId="0" applyAlignment="1" applyBorder="1" applyFont="1">
      <alignment horizontal="center"/>
    </xf>
    <xf borderId="10" fillId="5" fontId="10" numFmtId="0" xfId="0" applyAlignment="1" applyBorder="1" applyFont="1">
      <alignment horizontal="center" vertical="center"/>
    </xf>
    <xf borderId="10" fillId="8" fontId="0" numFmtId="0" xfId="0" applyAlignment="1" applyBorder="1" applyFill="1" applyFont="1">
      <alignment horizontal="center" readingOrder="0" vertical="center"/>
    </xf>
    <xf borderId="10" fillId="8" fontId="10" numFmtId="0" xfId="0" applyAlignment="1" applyBorder="1" applyFont="1">
      <alignment readingOrder="0"/>
    </xf>
    <xf borderId="10" fillId="8" fontId="10" numFmtId="0" xfId="0" applyAlignment="1" applyBorder="1" applyFont="1">
      <alignment horizontal="center" readingOrder="0" vertical="center"/>
    </xf>
    <xf borderId="10" fillId="8" fontId="0" numFmtId="0" xfId="0" applyBorder="1" applyFont="1"/>
    <xf borderId="10" fillId="8" fontId="4" numFmtId="0" xfId="0" applyAlignment="1" applyBorder="1" applyFont="1">
      <alignment horizontal="center" shrinkToFit="0" vertical="center" wrapText="1"/>
    </xf>
    <xf borderId="10" fillId="8" fontId="4" numFmtId="0" xfId="0" applyAlignment="1" applyBorder="1" applyFont="1">
      <alignment horizontal="center" vertical="center"/>
    </xf>
    <xf borderId="10" fillId="8" fontId="3" numFmtId="10" xfId="0" applyAlignment="1" applyBorder="1" applyFont="1" applyNumberFormat="1">
      <alignment vertical="center"/>
    </xf>
    <xf borderId="10" fillId="8" fontId="6" numFmtId="165" xfId="0" applyAlignment="1" applyBorder="1" applyFont="1" applyNumberFormat="1">
      <alignment horizontal="right" vertical="center"/>
    </xf>
    <xf borderId="10" fillId="8" fontId="0" numFmtId="0" xfId="0" applyAlignment="1" applyBorder="1" applyFont="1">
      <alignment readingOrder="0"/>
    </xf>
    <xf borderId="11" fillId="8" fontId="3" numFmtId="0" xfId="0" applyAlignment="1" applyBorder="1" applyFont="1">
      <alignment horizontal="center" readingOrder="0" shrinkToFit="0" vertical="center" wrapText="1"/>
    </xf>
    <xf borderId="0" fillId="2" fontId="0" numFmtId="0" xfId="0" applyAlignment="1" applyFont="1">
      <alignment horizontal="center" readingOrder="0" vertical="center"/>
    </xf>
    <xf borderId="0" fillId="2" fontId="0" numFmtId="0" xfId="0" applyFont="1"/>
    <xf borderId="0" fillId="2" fontId="0" numFmtId="0" xfId="0" applyAlignment="1" applyFont="1">
      <alignment readingOrder="0"/>
    </xf>
    <xf borderId="0" fillId="2" fontId="4" numFmtId="0" xfId="0" applyAlignment="1" applyFont="1">
      <alignment horizontal="center" shrinkToFit="0" vertical="center" wrapText="1"/>
    </xf>
    <xf borderId="0" fillId="2" fontId="3" numFmtId="0" xfId="0" applyAlignment="1" applyFont="1">
      <alignment horizontal="center" readingOrder="0" shrinkToFit="0" vertical="center" wrapText="1"/>
    </xf>
    <xf borderId="0" fillId="2" fontId="4" numFmtId="0" xfId="0" applyAlignment="1" applyFont="1">
      <alignment horizontal="center" vertical="center"/>
    </xf>
    <xf borderId="0" fillId="2" fontId="10" numFmtId="0" xfId="0" applyFont="1"/>
    <xf borderId="0" fillId="2" fontId="10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8.43"/>
    <col customWidth="1" min="2" max="2" width="17.43"/>
    <col customWidth="1" min="3" max="3" width="33.71"/>
    <col customWidth="1" min="4" max="4" width="57.14"/>
    <col customWidth="1" min="5" max="5" width="10.43"/>
    <col customWidth="1" min="6" max="6" width="20.43"/>
    <col customWidth="1" min="7" max="7" width="12.43"/>
    <col customWidth="1" min="8" max="8" width="20.43"/>
    <col customWidth="1" min="9" max="9" width="21.43"/>
    <col customWidth="1" min="10" max="10" width="16.0"/>
    <col customWidth="1" min="11" max="11" width="12.57"/>
    <col customWidth="1" min="12" max="12" width="13.57"/>
  </cols>
  <sheetData>
    <row r="1">
      <c r="A1" s="1" t="s">
        <v>0</v>
      </c>
      <c r="B1" s="2"/>
      <c r="C1" s="32" t="s">
        <v>42</v>
      </c>
      <c r="D1" s="4">
        <f>SUM(L6:L132)</f>
        <v>115680000</v>
      </c>
      <c r="E1" s="3" t="s">
        <v>2</v>
      </c>
      <c r="F1" s="3">
        <f>COUNTIF(E7:E145,E1)</f>
        <v>139</v>
      </c>
      <c r="G1" s="5"/>
      <c r="H1" s="3"/>
      <c r="I1" s="6"/>
      <c r="J1" s="7"/>
      <c r="K1" s="8"/>
      <c r="L1" s="6"/>
      <c r="M1" s="33"/>
    </row>
    <row r="2">
      <c r="A2" s="1" t="s">
        <v>3</v>
      </c>
      <c r="B2" s="2"/>
      <c r="C2" s="9">
        <f>SUM(I6:I145)</f>
        <v>1048</v>
      </c>
      <c r="D2" s="4"/>
      <c r="E2" s="10">
        <f>F1/(COUNTA(E7:E145)+COUNTBLANK(E7:E145)-COUNTIF(E7:E145,"-"))</f>
        <v>1</v>
      </c>
      <c r="F2" s="11"/>
      <c r="G2" s="5"/>
      <c r="H2" s="3"/>
      <c r="I2" s="6"/>
      <c r="J2" s="7"/>
      <c r="K2" s="8"/>
      <c r="L2" s="6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</row>
    <row r="3">
      <c r="A3" s="1" t="s">
        <v>4</v>
      </c>
      <c r="B3" s="2"/>
      <c r="C3" s="12">
        <f>SUM(I6:I145)/5</f>
        <v>209.6</v>
      </c>
      <c r="D3" s="4"/>
      <c r="E3" s="13"/>
      <c r="F3" s="14"/>
      <c r="G3" s="5"/>
      <c r="H3" s="15"/>
      <c r="I3" s="15"/>
      <c r="J3" s="15"/>
      <c r="K3" s="8"/>
      <c r="L3" s="6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>
      <c r="A4" s="1" t="s">
        <v>5</v>
      </c>
      <c r="B4" s="2"/>
      <c r="C4" s="34">
        <v>120000.0</v>
      </c>
      <c r="D4" s="17"/>
      <c r="E4" s="18"/>
      <c r="F4" s="19"/>
      <c r="G4" s="5"/>
      <c r="H4" s="15"/>
      <c r="I4" s="15"/>
      <c r="J4" s="15"/>
      <c r="K4" s="8"/>
      <c r="L4" s="6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34.5">
      <c r="A5" s="20" t="s">
        <v>6</v>
      </c>
      <c r="B5" s="21" t="s">
        <v>7</v>
      </c>
      <c r="C5" s="21" t="s">
        <v>8</v>
      </c>
      <c r="D5" s="21" t="s">
        <v>9</v>
      </c>
      <c r="E5" s="21" t="s">
        <v>10</v>
      </c>
      <c r="F5" s="21" t="s">
        <v>11</v>
      </c>
      <c r="G5" s="21" t="s">
        <v>12</v>
      </c>
      <c r="H5" s="21" t="s">
        <v>13</v>
      </c>
      <c r="I5" s="21" t="s">
        <v>14</v>
      </c>
      <c r="J5" s="21" t="s">
        <v>15</v>
      </c>
      <c r="K5" s="21" t="s">
        <v>16</v>
      </c>
      <c r="L5" s="21" t="s">
        <v>17</v>
      </c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>
      <c r="A6" s="35"/>
      <c r="B6" s="36" t="s">
        <v>18</v>
      </c>
      <c r="C6" s="37" t="s">
        <v>43</v>
      </c>
      <c r="D6" s="38" t="s">
        <v>44</v>
      </c>
      <c r="E6" s="39" t="s">
        <v>45</v>
      </c>
      <c r="F6" s="40"/>
      <c r="G6" s="40"/>
      <c r="H6" s="40"/>
      <c r="I6" s="41"/>
      <c r="J6" s="41">
        <f>SUM(I7)</f>
        <v>8</v>
      </c>
      <c r="K6" s="42">
        <f>J6/$C$2</f>
        <v>0.007633587786</v>
      </c>
      <c r="L6" s="43">
        <f>J6*$C$4</f>
        <v>960000</v>
      </c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>
      <c r="A7" s="44"/>
      <c r="B7" s="45"/>
      <c r="C7" s="46"/>
      <c r="D7" s="47" t="s">
        <v>46</v>
      </c>
      <c r="E7" s="48" t="s">
        <v>2</v>
      </c>
      <c r="F7" s="49">
        <v>6.0</v>
      </c>
      <c r="G7" s="49">
        <v>8.0</v>
      </c>
      <c r="H7" s="49">
        <v>10.0</v>
      </c>
      <c r="I7" s="50">
        <f>ROUND((F7+(4*G7)+H7)/6,0)</f>
        <v>8</v>
      </c>
      <c r="J7" s="33"/>
      <c r="K7" s="33"/>
      <c r="L7" s="51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>
      <c r="A8" s="52"/>
      <c r="B8" s="53"/>
      <c r="C8" s="54" t="s">
        <v>47</v>
      </c>
      <c r="D8" s="55"/>
      <c r="E8" s="52" t="s">
        <v>2</v>
      </c>
      <c r="F8" s="56"/>
      <c r="G8" s="56"/>
      <c r="H8" s="56"/>
      <c r="I8" s="57"/>
      <c r="J8" s="57">
        <f>SUM(I9:I10)</f>
        <v>16</v>
      </c>
      <c r="K8" s="58">
        <f>J8/$C$2</f>
        <v>0.01526717557</v>
      </c>
      <c r="L8" s="59">
        <f>J8*$C$4</f>
        <v>1920000</v>
      </c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>
      <c r="A9" s="44"/>
      <c r="B9" s="60"/>
      <c r="C9" s="61"/>
      <c r="D9" s="62" t="s">
        <v>48</v>
      </c>
      <c r="E9" s="44" t="s">
        <v>2</v>
      </c>
      <c r="F9" s="49">
        <v>6.0</v>
      </c>
      <c r="G9" s="49">
        <v>8.0</v>
      </c>
      <c r="H9" s="49">
        <v>10.0</v>
      </c>
      <c r="I9" s="50">
        <f t="shared" ref="I9:I10" si="1">ROUND((F9+(4*G9)+H9)/6,0)</f>
        <v>8</v>
      </c>
      <c r="J9" s="33"/>
      <c r="K9" s="33"/>
      <c r="L9" s="51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>
      <c r="A10" s="44"/>
      <c r="B10" s="60"/>
      <c r="C10" s="61"/>
      <c r="D10" s="62" t="s">
        <v>49</v>
      </c>
      <c r="E10" s="44" t="s">
        <v>2</v>
      </c>
      <c r="F10" s="49">
        <v>6.0</v>
      </c>
      <c r="G10" s="49">
        <v>8.0</v>
      </c>
      <c r="H10" s="49">
        <v>10.0</v>
      </c>
      <c r="I10" s="50">
        <f t="shared" si="1"/>
        <v>8</v>
      </c>
      <c r="J10" s="50"/>
      <c r="K10" s="63"/>
      <c r="L10" s="64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>
      <c r="A11" s="52"/>
      <c r="B11" s="65"/>
      <c r="C11" s="54" t="s">
        <v>50</v>
      </c>
      <c r="D11" s="55"/>
      <c r="E11" s="66" t="s">
        <v>2</v>
      </c>
      <c r="F11" s="67"/>
      <c r="G11" s="67"/>
      <c r="H11" s="67"/>
      <c r="I11" s="57"/>
      <c r="J11" s="57">
        <f>SUM(I12:I16)</f>
        <v>40</v>
      </c>
      <c r="K11" s="68">
        <f>J11/$C$2</f>
        <v>0.03816793893</v>
      </c>
      <c r="L11" s="69">
        <f>J11*$C$4</f>
        <v>4800000</v>
      </c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>
      <c r="A12" s="44"/>
      <c r="B12" s="60"/>
      <c r="C12" s="61"/>
      <c r="D12" s="47" t="s">
        <v>51</v>
      </c>
      <c r="E12" s="44" t="s">
        <v>2</v>
      </c>
      <c r="F12" s="49">
        <v>6.0</v>
      </c>
      <c r="G12" s="49">
        <v>8.0</v>
      </c>
      <c r="H12" s="49">
        <v>10.0</v>
      </c>
      <c r="I12" s="50">
        <f t="shared" ref="I12:I16" si="2">ROUND((F12+(4*G12)+H12)/6,0)</f>
        <v>8</v>
      </c>
      <c r="J12" s="70"/>
      <c r="K12" s="70"/>
      <c r="L12" s="71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>
      <c r="A13" s="44"/>
      <c r="B13" s="60"/>
      <c r="C13" s="61"/>
      <c r="D13" s="47" t="s">
        <v>52</v>
      </c>
      <c r="E13" s="44" t="s">
        <v>2</v>
      </c>
      <c r="F13" s="49">
        <v>6.0</v>
      </c>
      <c r="G13" s="49">
        <v>8.0</v>
      </c>
      <c r="H13" s="49">
        <v>10.0</v>
      </c>
      <c r="I13" s="50">
        <f t="shared" si="2"/>
        <v>8</v>
      </c>
      <c r="J13" s="70"/>
      <c r="K13" s="70"/>
      <c r="L13" s="71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>
      <c r="A14" s="44"/>
      <c r="B14" s="60"/>
      <c r="C14" s="61"/>
      <c r="D14" s="62" t="s">
        <v>53</v>
      </c>
      <c r="E14" s="44" t="s">
        <v>2</v>
      </c>
      <c r="F14" s="49">
        <v>6.0</v>
      </c>
      <c r="G14" s="49">
        <v>8.0</v>
      </c>
      <c r="H14" s="49">
        <v>10.0</v>
      </c>
      <c r="I14" s="50">
        <f t="shared" si="2"/>
        <v>8</v>
      </c>
      <c r="J14" s="50"/>
      <c r="K14" s="63"/>
      <c r="L14" s="64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>
      <c r="A15" s="44"/>
      <c r="B15" s="45"/>
      <c r="C15" s="46"/>
      <c r="D15" s="62" t="s">
        <v>54</v>
      </c>
      <c r="E15" s="44" t="s">
        <v>2</v>
      </c>
      <c r="F15" s="49">
        <v>6.0</v>
      </c>
      <c r="G15" s="49">
        <v>8.0</v>
      </c>
      <c r="H15" s="49">
        <v>10.0</v>
      </c>
      <c r="I15" s="50">
        <f t="shared" si="2"/>
        <v>8</v>
      </c>
      <c r="J15" s="50"/>
      <c r="K15" s="63"/>
      <c r="L15" s="64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>
      <c r="A16" s="44"/>
      <c r="B16" s="45"/>
      <c r="C16" s="46"/>
      <c r="D16" s="47" t="s">
        <v>55</v>
      </c>
      <c r="E16" s="44" t="s">
        <v>2</v>
      </c>
      <c r="F16" s="49">
        <v>6.0</v>
      </c>
      <c r="G16" s="49">
        <v>8.0</v>
      </c>
      <c r="H16" s="49">
        <v>10.0</v>
      </c>
      <c r="I16" s="50">
        <f t="shared" si="2"/>
        <v>8</v>
      </c>
      <c r="J16" s="50"/>
      <c r="K16" s="63"/>
      <c r="L16" s="64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>
      <c r="A17" s="52"/>
      <c r="B17" s="53"/>
      <c r="C17" s="54" t="s">
        <v>56</v>
      </c>
      <c r="D17" s="72"/>
      <c r="E17" s="52" t="s">
        <v>2</v>
      </c>
      <c r="F17" s="73"/>
      <c r="G17" s="73"/>
      <c r="H17" s="67"/>
      <c r="I17" s="57"/>
      <c r="J17" s="57">
        <f>SUM(I18:I21)</f>
        <v>36</v>
      </c>
      <c r="K17" s="68">
        <f>J17/$C$2</f>
        <v>0.03435114504</v>
      </c>
      <c r="L17" s="69">
        <f>J17*$C$4</f>
        <v>4320000</v>
      </c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>
      <c r="A18" s="44"/>
      <c r="B18" s="45"/>
      <c r="C18" s="46"/>
      <c r="D18" s="74" t="s">
        <v>57</v>
      </c>
      <c r="E18" s="44" t="s">
        <v>2</v>
      </c>
      <c r="F18" s="49">
        <v>6.0</v>
      </c>
      <c r="G18" s="49">
        <v>8.0</v>
      </c>
      <c r="H18" s="49">
        <v>10.0</v>
      </c>
      <c r="I18" s="50">
        <f t="shared" ref="I18:I21" si="3">ROUND((F18+(4*G18)+H18)/6,0)</f>
        <v>8</v>
      </c>
      <c r="J18" s="50"/>
      <c r="K18" s="63"/>
      <c r="L18" s="64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>
      <c r="A19" s="44"/>
      <c r="B19" s="45"/>
      <c r="C19" s="46"/>
      <c r="D19" s="74" t="s">
        <v>58</v>
      </c>
      <c r="E19" s="44" t="s">
        <v>2</v>
      </c>
      <c r="F19" s="49">
        <v>6.0</v>
      </c>
      <c r="G19" s="49">
        <v>8.0</v>
      </c>
      <c r="H19" s="49">
        <v>10.0</v>
      </c>
      <c r="I19" s="50">
        <f t="shared" si="3"/>
        <v>8</v>
      </c>
      <c r="J19" s="50"/>
      <c r="K19" s="63"/>
      <c r="L19" s="64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>
      <c r="A20" s="44"/>
      <c r="B20" s="45"/>
      <c r="C20" s="46"/>
      <c r="D20" s="74" t="s">
        <v>59</v>
      </c>
      <c r="E20" s="44" t="s">
        <v>2</v>
      </c>
      <c r="F20" s="49">
        <v>8.0</v>
      </c>
      <c r="G20" s="49">
        <v>10.0</v>
      </c>
      <c r="H20" s="49">
        <v>12.0</v>
      </c>
      <c r="I20" s="50">
        <f t="shared" si="3"/>
        <v>10</v>
      </c>
      <c r="J20" s="50"/>
      <c r="K20" s="63"/>
      <c r="L20" s="64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>
      <c r="A21" s="44"/>
      <c r="B21" s="45"/>
      <c r="C21" s="46"/>
      <c r="D21" s="74" t="s">
        <v>60</v>
      </c>
      <c r="E21" s="44" t="s">
        <v>2</v>
      </c>
      <c r="F21" s="49">
        <v>8.0</v>
      </c>
      <c r="G21" s="49">
        <v>10.0</v>
      </c>
      <c r="H21" s="49">
        <v>12.0</v>
      </c>
      <c r="I21" s="50">
        <f t="shared" si="3"/>
        <v>10</v>
      </c>
      <c r="J21" s="50"/>
      <c r="K21" s="63"/>
      <c r="L21" s="64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>
      <c r="A22" s="75"/>
      <c r="B22" s="76" t="s">
        <v>61</v>
      </c>
      <c r="C22" s="37" t="s">
        <v>62</v>
      </c>
      <c r="D22" s="77"/>
      <c r="E22" s="35" t="s">
        <v>2</v>
      </c>
      <c r="F22" s="78"/>
      <c r="G22" s="78"/>
      <c r="H22" s="40"/>
      <c r="I22" s="41"/>
      <c r="J22" s="41">
        <f>SUM(I23:I31)</f>
        <v>90</v>
      </c>
      <c r="K22" s="42">
        <f>J22/$C$2</f>
        <v>0.0858778626</v>
      </c>
      <c r="L22" s="43">
        <f>J22*$C$4</f>
        <v>10800000</v>
      </c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>
      <c r="A23" s="44"/>
      <c r="B23" s="45"/>
      <c r="C23" s="46"/>
      <c r="D23" s="74" t="s">
        <v>63</v>
      </c>
      <c r="E23" s="44" t="s">
        <v>2</v>
      </c>
      <c r="F23" s="49">
        <v>8.0</v>
      </c>
      <c r="G23" s="49">
        <v>10.0</v>
      </c>
      <c r="H23" s="49">
        <v>12.0</v>
      </c>
      <c r="I23" s="50">
        <f t="shared" ref="I23:I31" si="4">ROUND((F23+(4*G23)+H23)/6,0)</f>
        <v>10</v>
      </c>
      <c r="J23" s="50"/>
      <c r="K23" s="63"/>
      <c r="L23" s="64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>
      <c r="A24" s="44"/>
      <c r="B24" s="45"/>
      <c r="C24" s="46"/>
      <c r="D24" s="74" t="s">
        <v>64</v>
      </c>
      <c r="E24" s="44" t="s">
        <v>2</v>
      </c>
      <c r="F24" s="49">
        <v>8.0</v>
      </c>
      <c r="G24" s="49">
        <v>10.0</v>
      </c>
      <c r="H24" s="49">
        <v>12.0</v>
      </c>
      <c r="I24" s="50">
        <f t="shared" si="4"/>
        <v>10</v>
      </c>
      <c r="J24" s="50"/>
      <c r="K24" s="63"/>
      <c r="L24" s="64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>
      <c r="A25" s="44"/>
      <c r="B25" s="45"/>
      <c r="C25" s="46"/>
      <c r="D25" s="79" t="s">
        <v>65</v>
      </c>
      <c r="E25" s="44" t="s">
        <v>2</v>
      </c>
      <c r="F25" s="49">
        <v>8.0</v>
      </c>
      <c r="G25" s="49">
        <v>10.0</v>
      </c>
      <c r="H25" s="49">
        <v>12.0</v>
      </c>
      <c r="I25" s="50">
        <f t="shared" si="4"/>
        <v>10</v>
      </c>
      <c r="J25" s="50"/>
      <c r="K25" s="63"/>
      <c r="L25" s="64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>
      <c r="A26" s="44"/>
      <c r="B26" s="45"/>
      <c r="C26" s="46"/>
      <c r="D26" s="79" t="s">
        <v>66</v>
      </c>
      <c r="E26" s="44" t="s">
        <v>2</v>
      </c>
      <c r="F26" s="49">
        <v>8.0</v>
      </c>
      <c r="G26" s="49">
        <v>10.0</v>
      </c>
      <c r="H26" s="49">
        <v>12.0</v>
      </c>
      <c r="I26" s="50">
        <f t="shared" si="4"/>
        <v>10</v>
      </c>
      <c r="J26" s="50"/>
      <c r="K26" s="63"/>
      <c r="L26" s="64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>
      <c r="A27" s="44"/>
      <c r="B27" s="45"/>
      <c r="C27" s="46"/>
      <c r="D27" s="79" t="s">
        <v>67</v>
      </c>
      <c r="E27" s="44" t="s">
        <v>2</v>
      </c>
      <c r="F27" s="49">
        <v>8.0</v>
      </c>
      <c r="G27" s="49">
        <v>10.0</v>
      </c>
      <c r="H27" s="49">
        <v>12.0</v>
      </c>
      <c r="I27" s="50">
        <f t="shared" si="4"/>
        <v>10</v>
      </c>
      <c r="J27" s="50"/>
      <c r="K27" s="63"/>
      <c r="L27" s="64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>
      <c r="A28" s="44"/>
      <c r="B28" s="45"/>
      <c r="C28" s="46"/>
      <c r="D28" s="79" t="s">
        <v>68</v>
      </c>
      <c r="E28" s="44" t="s">
        <v>2</v>
      </c>
      <c r="F28" s="49">
        <v>8.0</v>
      </c>
      <c r="G28" s="49">
        <v>10.0</v>
      </c>
      <c r="H28" s="49">
        <v>12.0</v>
      </c>
      <c r="I28" s="50">
        <f t="shared" si="4"/>
        <v>10</v>
      </c>
      <c r="J28" s="50"/>
      <c r="K28" s="63"/>
      <c r="L28" s="64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>
      <c r="A29" s="44"/>
      <c r="B29" s="45"/>
      <c r="C29" s="46"/>
      <c r="D29" s="79" t="s">
        <v>69</v>
      </c>
      <c r="E29" s="44" t="s">
        <v>2</v>
      </c>
      <c r="F29" s="49">
        <v>8.0</v>
      </c>
      <c r="G29" s="49">
        <v>10.0</v>
      </c>
      <c r="H29" s="49">
        <v>12.0</v>
      </c>
      <c r="I29" s="50">
        <f t="shared" si="4"/>
        <v>10</v>
      </c>
      <c r="J29" s="50"/>
      <c r="K29" s="63"/>
      <c r="L29" s="64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>
      <c r="A30" s="44"/>
      <c r="B30" s="45"/>
      <c r="C30" s="46"/>
      <c r="D30" s="79" t="s">
        <v>70</v>
      </c>
      <c r="E30" s="44" t="s">
        <v>2</v>
      </c>
      <c r="F30" s="49">
        <v>8.0</v>
      </c>
      <c r="G30" s="49">
        <v>10.0</v>
      </c>
      <c r="H30" s="49">
        <v>12.0</v>
      </c>
      <c r="I30" s="50">
        <f t="shared" si="4"/>
        <v>10</v>
      </c>
      <c r="J30" s="50"/>
      <c r="K30" s="63"/>
      <c r="L30" s="64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>
      <c r="A31" s="44"/>
      <c r="B31" s="45"/>
      <c r="C31" s="46"/>
      <c r="D31" s="79" t="s">
        <v>71</v>
      </c>
      <c r="E31" s="44" t="s">
        <v>2</v>
      </c>
      <c r="F31" s="49">
        <v>8.0</v>
      </c>
      <c r="G31" s="49">
        <v>10.0</v>
      </c>
      <c r="H31" s="49">
        <v>12.0</v>
      </c>
      <c r="I31" s="50">
        <f t="shared" si="4"/>
        <v>10</v>
      </c>
      <c r="J31" s="50"/>
      <c r="K31" s="63"/>
      <c r="L31" s="64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>
      <c r="A32" s="35"/>
      <c r="B32" s="76"/>
      <c r="C32" s="37" t="s">
        <v>72</v>
      </c>
      <c r="D32" s="80"/>
      <c r="E32" s="35" t="s">
        <v>2</v>
      </c>
      <c r="F32" s="78"/>
      <c r="G32" s="78"/>
      <c r="H32" s="40"/>
      <c r="I32" s="41"/>
      <c r="J32" s="41">
        <f>SUM(I33:I45)</f>
        <v>112</v>
      </c>
      <c r="K32" s="42">
        <f>J32/$C$2</f>
        <v>0.106870229</v>
      </c>
      <c r="L32" s="43">
        <f>J32*$C$4</f>
        <v>13440000</v>
      </c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>
      <c r="A33" s="44"/>
      <c r="B33" s="45"/>
      <c r="C33" s="46"/>
      <c r="D33" s="81" t="s">
        <v>63</v>
      </c>
      <c r="E33" s="44" t="s">
        <v>2</v>
      </c>
      <c r="F33" s="49">
        <v>10.0</v>
      </c>
      <c r="G33" s="49">
        <v>12.0</v>
      </c>
      <c r="H33" s="49">
        <v>14.0</v>
      </c>
      <c r="I33" s="50">
        <f t="shared" ref="I33:I45" si="5">ROUND((F33+(4*G33)+H33)/6,0)</f>
        <v>12</v>
      </c>
      <c r="J33" s="50"/>
      <c r="K33" s="63"/>
      <c r="L33" s="64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>
      <c r="A34" s="44"/>
      <c r="B34" s="45"/>
      <c r="C34" s="46"/>
      <c r="D34" s="81" t="s">
        <v>64</v>
      </c>
      <c r="E34" s="44" t="s">
        <v>2</v>
      </c>
      <c r="F34" s="49">
        <v>10.0</v>
      </c>
      <c r="G34" s="49">
        <v>12.0</v>
      </c>
      <c r="H34" s="49">
        <v>14.0</v>
      </c>
      <c r="I34" s="50">
        <f t="shared" si="5"/>
        <v>12</v>
      </c>
      <c r="J34" s="50"/>
      <c r="K34" s="63"/>
      <c r="L34" s="64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>
      <c r="A35" s="44"/>
      <c r="B35" s="45"/>
      <c r="C35" s="46"/>
      <c r="D35" s="81" t="s">
        <v>73</v>
      </c>
      <c r="E35" s="44" t="s">
        <v>2</v>
      </c>
      <c r="F35" s="49">
        <v>6.0</v>
      </c>
      <c r="G35" s="49">
        <v>8.0</v>
      </c>
      <c r="H35" s="49">
        <v>10.0</v>
      </c>
      <c r="I35" s="50">
        <f t="shared" si="5"/>
        <v>8</v>
      </c>
      <c r="J35" s="50"/>
      <c r="K35" s="63"/>
      <c r="L35" s="64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>
      <c r="A36" s="44"/>
      <c r="B36" s="45"/>
      <c r="C36" s="46"/>
      <c r="D36" s="81" t="s">
        <v>74</v>
      </c>
      <c r="E36" s="44" t="s">
        <v>2</v>
      </c>
      <c r="F36" s="49">
        <v>6.0</v>
      </c>
      <c r="G36" s="49">
        <v>8.0</v>
      </c>
      <c r="H36" s="49">
        <v>10.0</v>
      </c>
      <c r="I36" s="50">
        <f t="shared" si="5"/>
        <v>8</v>
      </c>
      <c r="J36" s="50"/>
      <c r="K36" s="63"/>
      <c r="L36" s="64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>
      <c r="A37" s="44"/>
      <c r="B37" s="45"/>
      <c r="C37" s="46"/>
      <c r="D37" s="81" t="s">
        <v>75</v>
      </c>
      <c r="E37" s="44" t="s">
        <v>2</v>
      </c>
      <c r="F37" s="49">
        <v>6.0</v>
      </c>
      <c r="G37" s="49">
        <v>8.0</v>
      </c>
      <c r="H37" s="49">
        <v>10.0</v>
      </c>
      <c r="I37" s="50">
        <f t="shared" si="5"/>
        <v>8</v>
      </c>
      <c r="J37" s="50"/>
      <c r="K37" s="63"/>
      <c r="L37" s="64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>
      <c r="A38" s="44"/>
      <c r="B38" s="45"/>
      <c r="C38" s="46"/>
      <c r="D38" s="81" t="s">
        <v>76</v>
      </c>
      <c r="E38" s="44" t="s">
        <v>2</v>
      </c>
      <c r="F38" s="49">
        <v>6.0</v>
      </c>
      <c r="G38" s="49">
        <v>8.0</v>
      </c>
      <c r="H38" s="49">
        <v>10.0</v>
      </c>
      <c r="I38" s="50">
        <f t="shared" si="5"/>
        <v>8</v>
      </c>
      <c r="J38" s="50"/>
      <c r="K38" s="63"/>
      <c r="L38" s="64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>
      <c r="A39" s="44"/>
      <c r="B39" s="45"/>
      <c r="C39" s="46"/>
      <c r="D39" s="81" t="s">
        <v>77</v>
      </c>
      <c r="E39" s="44" t="s">
        <v>2</v>
      </c>
      <c r="F39" s="49">
        <v>6.0</v>
      </c>
      <c r="G39" s="49">
        <v>8.0</v>
      </c>
      <c r="H39" s="49">
        <v>10.0</v>
      </c>
      <c r="I39" s="50">
        <f t="shared" si="5"/>
        <v>8</v>
      </c>
      <c r="J39" s="50"/>
      <c r="K39" s="63"/>
      <c r="L39" s="64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>
      <c r="A40" s="44"/>
      <c r="B40" s="45"/>
      <c r="C40" s="46"/>
      <c r="D40" s="81" t="s">
        <v>78</v>
      </c>
      <c r="E40" s="44" t="s">
        <v>2</v>
      </c>
      <c r="F40" s="49">
        <v>6.0</v>
      </c>
      <c r="G40" s="49">
        <v>8.0</v>
      </c>
      <c r="H40" s="49">
        <v>10.0</v>
      </c>
      <c r="I40" s="50">
        <f t="shared" si="5"/>
        <v>8</v>
      </c>
      <c r="J40" s="50"/>
      <c r="K40" s="63"/>
      <c r="L40" s="64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>
      <c r="A41" s="44"/>
      <c r="B41" s="45"/>
      <c r="C41" s="46"/>
      <c r="D41" s="81" t="s">
        <v>79</v>
      </c>
      <c r="E41" s="44" t="s">
        <v>2</v>
      </c>
      <c r="F41" s="49">
        <v>6.0</v>
      </c>
      <c r="G41" s="49">
        <v>8.0</v>
      </c>
      <c r="H41" s="49">
        <v>10.0</v>
      </c>
      <c r="I41" s="50">
        <f t="shared" si="5"/>
        <v>8</v>
      </c>
      <c r="J41" s="50"/>
      <c r="K41" s="63"/>
      <c r="L41" s="64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>
      <c r="A42" s="44"/>
      <c r="B42" s="45"/>
      <c r="C42" s="46"/>
      <c r="D42" s="81" t="s">
        <v>80</v>
      </c>
      <c r="E42" s="44" t="s">
        <v>2</v>
      </c>
      <c r="F42" s="49">
        <v>6.0</v>
      </c>
      <c r="G42" s="49">
        <v>8.0</v>
      </c>
      <c r="H42" s="49">
        <v>10.0</v>
      </c>
      <c r="I42" s="50">
        <f t="shared" si="5"/>
        <v>8</v>
      </c>
      <c r="J42" s="50"/>
      <c r="K42" s="63"/>
      <c r="L42" s="64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>
      <c r="A43" s="44"/>
      <c r="B43" s="45"/>
      <c r="C43" s="46"/>
      <c r="D43" s="81" t="s">
        <v>81</v>
      </c>
      <c r="E43" s="44" t="s">
        <v>2</v>
      </c>
      <c r="F43" s="49">
        <v>6.0</v>
      </c>
      <c r="G43" s="49">
        <v>8.0</v>
      </c>
      <c r="H43" s="49">
        <v>10.0</v>
      </c>
      <c r="I43" s="50">
        <f t="shared" si="5"/>
        <v>8</v>
      </c>
      <c r="J43" s="50"/>
      <c r="K43" s="63"/>
      <c r="L43" s="64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>
      <c r="A44" s="44"/>
      <c r="B44" s="45"/>
      <c r="C44" s="46"/>
      <c r="D44" s="81" t="s">
        <v>82</v>
      </c>
      <c r="E44" s="44" t="s">
        <v>2</v>
      </c>
      <c r="F44" s="49">
        <v>6.0</v>
      </c>
      <c r="G44" s="49">
        <v>8.0</v>
      </c>
      <c r="H44" s="49">
        <v>10.0</v>
      </c>
      <c r="I44" s="50">
        <f t="shared" si="5"/>
        <v>8</v>
      </c>
      <c r="J44" s="50"/>
      <c r="K44" s="63"/>
      <c r="L44" s="64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>
      <c r="A45" s="44"/>
      <c r="B45" s="45"/>
      <c r="C45" s="46"/>
      <c r="D45" s="81" t="s">
        <v>83</v>
      </c>
      <c r="E45" s="44" t="s">
        <v>2</v>
      </c>
      <c r="F45" s="49">
        <v>6.0</v>
      </c>
      <c r="G45" s="49">
        <v>8.0</v>
      </c>
      <c r="H45" s="49">
        <v>10.0</v>
      </c>
      <c r="I45" s="50">
        <f t="shared" si="5"/>
        <v>8</v>
      </c>
      <c r="J45" s="50"/>
      <c r="K45" s="63"/>
      <c r="L45" s="64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>
      <c r="A46" s="35"/>
      <c r="B46" s="76"/>
      <c r="C46" s="37" t="s">
        <v>84</v>
      </c>
      <c r="D46" s="80"/>
      <c r="E46" s="35" t="s">
        <v>2</v>
      </c>
      <c r="F46" s="78"/>
      <c r="G46" s="78"/>
      <c r="H46" s="40"/>
      <c r="I46" s="41"/>
      <c r="J46" s="41">
        <f>SUM(I47:I53)</f>
        <v>74</v>
      </c>
      <c r="K46" s="42">
        <f>J46/$C$2</f>
        <v>0.07061068702</v>
      </c>
      <c r="L46" s="43">
        <f>J46*$C$4</f>
        <v>8880000</v>
      </c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>
      <c r="A47" s="44"/>
      <c r="B47" s="47" t="s">
        <v>44</v>
      </c>
      <c r="C47" s="46" t="s">
        <v>44</v>
      </c>
      <c r="D47" s="74" t="s">
        <v>85</v>
      </c>
      <c r="E47" s="44" t="s">
        <v>2</v>
      </c>
      <c r="F47" s="49">
        <v>10.0</v>
      </c>
      <c r="G47" s="49">
        <v>12.0</v>
      </c>
      <c r="H47" s="49">
        <v>14.0</v>
      </c>
      <c r="I47" s="50">
        <f t="shared" ref="I47:I53" si="6">ROUND((F47+(4*G47)+H47)/6,0)</f>
        <v>12</v>
      </c>
      <c r="J47" s="50"/>
      <c r="K47" s="63"/>
      <c r="L47" s="64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>
      <c r="A48" s="44"/>
      <c r="B48" s="62"/>
      <c r="C48" s="61"/>
      <c r="D48" s="82" t="s">
        <v>86</v>
      </c>
      <c r="E48" s="44" t="s">
        <v>2</v>
      </c>
      <c r="F48" s="49">
        <v>10.0</v>
      </c>
      <c r="G48" s="49">
        <v>12.0</v>
      </c>
      <c r="H48" s="49">
        <v>14.0</v>
      </c>
      <c r="I48" s="50">
        <f t="shared" si="6"/>
        <v>12</v>
      </c>
      <c r="J48" s="50"/>
      <c r="K48" s="63"/>
      <c r="L48" s="64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>
      <c r="A49" s="44"/>
      <c r="B49" s="62"/>
      <c r="C49" s="61"/>
      <c r="D49" s="82" t="s">
        <v>87</v>
      </c>
      <c r="E49" s="44" t="s">
        <v>2</v>
      </c>
      <c r="F49" s="83">
        <v>8.0</v>
      </c>
      <c r="G49" s="49">
        <v>10.0</v>
      </c>
      <c r="H49" s="49">
        <v>12.0</v>
      </c>
      <c r="I49" s="50">
        <f t="shared" si="6"/>
        <v>10</v>
      </c>
      <c r="J49" s="50"/>
      <c r="K49" s="63"/>
      <c r="L49" s="64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>
      <c r="A50" s="44"/>
      <c r="B50" s="62"/>
      <c r="C50" s="61"/>
      <c r="D50" s="82" t="s">
        <v>88</v>
      </c>
      <c r="E50" s="44" t="s">
        <v>2</v>
      </c>
      <c r="F50" s="83">
        <v>8.0</v>
      </c>
      <c r="G50" s="49">
        <v>10.0</v>
      </c>
      <c r="H50" s="49">
        <v>12.0</v>
      </c>
      <c r="I50" s="50">
        <f t="shared" si="6"/>
        <v>10</v>
      </c>
      <c r="J50" s="50"/>
      <c r="K50" s="63"/>
      <c r="L50" s="64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>
      <c r="A51" s="44"/>
      <c r="B51" s="62"/>
      <c r="C51" s="61"/>
      <c r="D51" s="74" t="s">
        <v>89</v>
      </c>
      <c r="E51" s="44" t="s">
        <v>2</v>
      </c>
      <c r="F51" s="83">
        <v>8.0</v>
      </c>
      <c r="G51" s="49">
        <v>10.0</v>
      </c>
      <c r="H51" s="49">
        <v>12.0</v>
      </c>
      <c r="I51" s="50">
        <f t="shared" si="6"/>
        <v>10</v>
      </c>
      <c r="J51" s="50"/>
      <c r="K51" s="63"/>
      <c r="L51" s="64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>
      <c r="A52" s="44"/>
      <c r="B52" s="62"/>
      <c r="C52" s="61"/>
      <c r="D52" s="82" t="s">
        <v>90</v>
      </c>
      <c r="E52" s="44" t="s">
        <v>2</v>
      </c>
      <c r="F52" s="83">
        <v>8.0</v>
      </c>
      <c r="G52" s="49">
        <v>10.0</v>
      </c>
      <c r="H52" s="49">
        <v>12.0</v>
      </c>
      <c r="I52" s="50">
        <f t="shared" si="6"/>
        <v>10</v>
      </c>
      <c r="J52" s="50"/>
      <c r="K52" s="63"/>
      <c r="L52" s="64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>
      <c r="A53" s="48"/>
      <c r="B53" s="62"/>
      <c r="C53" s="84"/>
      <c r="D53" s="82" t="s">
        <v>91</v>
      </c>
      <c r="E53" s="44" t="s">
        <v>2</v>
      </c>
      <c r="F53" s="83">
        <v>8.0</v>
      </c>
      <c r="G53" s="49">
        <v>10.0</v>
      </c>
      <c r="H53" s="49">
        <v>12.0</v>
      </c>
      <c r="I53" s="50">
        <f t="shared" si="6"/>
        <v>10</v>
      </c>
      <c r="J53" s="50"/>
      <c r="K53" s="63"/>
      <c r="L53" s="64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>
      <c r="A54" s="39"/>
      <c r="B54" s="85"/>
      <c r="C54" s="86" t="s">
        <v>92</v>
      </c>
      <c r="D54" s="77"/>
      <c r="E54" s="35" t="s">
        <v>2</v>
      </c>
      <c r="F54" s="87"/>
      <c r="G54" s="88"/>
      <c r="H54" s="88"/>
      <c r="I54" s="41"/>
      <c r="J54" s="41">
        <f>SUM(I55:I59)</f>
        <v>42</v>
      </c>
      <c r="K54" s="89">
        <f>J54/$C$2</f>
        <v>0.04007633588</v>
      </c>
      <c r="L54" s="90">
        <f>J54*$C$4</f>
        <v>5040000</v>
      </c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</row>
    <row r="55">
      <c r="A55" s="48"/>
      <c r="B55" s="62"/>
      <c r="C55" s="92"/>
      <c r="D55" s="74" t="s">
        <v>85</v>
      </c>
      <c r="E55" s="44" t="s">
        <v>2</v>
      </c>
      <c r="F55" s="49">
        <v>8.0</v>
      </c>
      <c r="G55" s="49">
        <v>10.0</v>
      </c>
      <c r="H55" s="49">
        <v>12.0</v>
      </c>
      <c r="I55" s="50">
        <f t="shared" ref="I55:I59" si="7">ROUND((F55+(4*G55)+H55)/6,0)</f>
        <v>10</v>
      </c>
      <c r="J55" s="50"/>
      <c r="K55" s="63"/>
      <c r="L55" s="64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>
      <c r="A56" s="48"/>
      <c r="B56" s="62"/>
      <c r="C56" s="92"/>
      <c r="D56" s="82" t="s">
        <v>93</v>
      </c>
      <c r="E56" s="44" t="s">
        <v>2</v>
      </c>
      <c r="F56" s="49">
        <v>6.0</v>
      </c>
      <c r="G56" s="49">
        <v>8.0</v>
      </c>
      <c r="H56" s="49">
        <v>10.0</v>
      </c>
      <c r="I56" s="50">
        <f t="shared" si="7"/>
        <v>8</v>
      </c>
      <c r="J56" s="50"/>
      <c r="K56" s="63"/>
      <c r="L56" s="64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>
      <c r="A57" s="48"/>
      <c r="B57" s="62"/>
      <c r="C57" s="92"/>
      <c r="D57" s="82" t="s">
        <v>94</v>
      </c>
      <c r="E57" s="44" t="s">
        <v>2</v>
      </c>
      <c r="F57" s="49">
        <v>6.0</v>
      </c>
      <c r="G57" s="49">
        <v>8.0</v>
      </c>
      <c r="H57" s="49">
        <v>10.0</v>
      </c>
      <c r="I57" s="50">
        <f t="shared" si="7"/>
        <v>8</v>
      </c>
      <c r="J57" s="50"/>
      <c r="K57" s="63"/>
      <c r="L57" s="64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>
      <c r="A58" s="48"/>
      <c r="B58" s="62"/>
      <c r="C58" s="92"/>
      <c r="D58" s="82" t="s">
        <v>95</v>
      </c>
      <c r="E58" s="44" t="s">
        <v>2</v>
      </c>
      <c r="F58" s="49">
        <v>6.0</v>
      </c>
      <c r="G58" s="49">
        <v>8.0</v>
      </c>
      <c r="H58" s="49">
        <v>10.0</v>
      </c>
      <c r="I58" s="50">
        <f t="shared" si="7"/>
        <v>8</v>
      </c>
      <c r="J58" s="50"/>
      <c r="K58" s="63"/>
      <c r="L58" s="64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>
      <c r="A59" s="48"/>
      <c r="B59" s="62"/>
      <c r="C59" s="92"/>
      <c r="D59" s="82" t="s">
        <v>96</v>
      </c>
      <c r="E59" s="44" t="s">
        <v>2</v>
      </c>
      <c r="F59" s="49">
        <v>6.0</v>
      </c>
      <c r="G59" s="49">
        <v>8.0</v>
      </c>
      <c r="H59" s="49">
        <v>10.0</v>
      </c>
      <c r="I59" s="50">
        <f t="shared" si="7"/>
        <v>8</v>
      </c>
      <c r="J59" s="50"/>
      <c r="K59" s="63"/>
      <c r="L59" s="64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>
      <c r="A60" s="39"/>
      <c r="B60" s="85"/>
      <c r="C60" s="86" t="s">
        <v>97</v>
      </c>
      <c r="D60" s="77"/>
      <c r="E60" s="35" t="s">
        <v>2</v>
      </c>
      <c r="F60" s="40"/>
      <c r="G60" s="78"/>
      <c r="H60" s="40"/>
      <c r="I60" s="41"/>
      <c r="J60" s="41">
        <f>SUM(I61:I63)</f>
        <v>26</v>
      </c>
      <c r="K60" s="42">
        <f>J60/$C$2</f>
        <v>0.02480916031</v>
      </c>
      <c r="L60" s="43">
        <f>J60*$C$4</f>
        <v>3120000</v>
      </c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>
      <c r="A61" s="48"/>
      <c r="B61" s="62"/>
      <c r="C61" s="92"/>
      <c r="D61" s="74" t="s">
        <v>85</v>
      </c>
      <c r="E61" s="44" t="s">
        <v>2</v>
      </c>
      <c r="F61" s="83">
        <v>8.0</v>
      </c>
      <c r="G61" s="49">
        <v>10.0</v>
      </c>
      <c r="H61" s="49">
        <v>12.0</v>
      </c>
      <c r="I61" s="50">
        <f t="shared" ref="I61:I63" si="8">ROUND((F61+(4*G61)+H61)/6,0)</f>
        <v>10</v>
      </c>
      <c r="J61" s="50"/>
      <c r="K61" s="63"/>
      <c r="L61" s="64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>
      <c r="A62" s="48"/>
      <c r="B62" s="62"/>
      <c r="C62" s="92"/>
      <c r="D62" s="82" t="s">
        <v>98</v>
      </c>
      <c r="E62" s="44" t="s">
        <v>2</v>
      </c>
      <c r="F62" s="49">
        <v>6.0</v>
      </c>
      <c r="G62" s="49">
        <v>8.0</v>
      </c>
      <c r="H62" s="49">
        <v>10.0</v>
      </c>
      <c r="I62" s="50">
        <f t="shared" si="8"/>
        <v>8</v>
      </c>
      <c r="J62" s="50"/>
      <c r="K62" s="63"/>
      <c r="L62" s="64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>
      <c r="A63" s="48"/>
      <c r="B63" s="62"/>
      <c r="C63" s="92"/>
      <c r="D63" s="82" t="s">
        <v>99</v>
      </c>
      <c r="E63" s="44" t="s">
        <v>2</v>
      </c>
      <c r="F63" s="49">
        <v>6.0</v>
      </c>
      <c r="G63" s="49">
        <v>8.0</v>
      </c>
      <c r="H63" s="49">
        <v>10.0</v>
      </c>
      <c r="I63" s="50">
        <f t="shared" si="8"/>
        <v>8</v>
      </c>
      <c r="J63" s="50"/>
      <c r="K63" s="63"/>
      <c r="L63" s="64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>
      <c r="A64" s="39"/>
      <c r="B64" s="85"/>
      <c r="C64" s="93" t="s">
        <v>100</v>
      </c>
      <c r="D64" s="77"/>
      <c r="E64" s="35" t="s">
        <v>2</v>
      </c>
      <c r="F64" s="40"/>
      <c r="G64" s="40"/>
      <c r="H64" s="40"/>
      <c r="I64" s="41"/>
      <c r="J64" s="41">
        <f>SUM(I65:I69)</f>
        <v>50</v>
      </c>
      <c r="K64" s="42">
        <f>J64/$C$2</f>
        <v>0.04770992366</v>
      </c>
      <c r="L64" s="43">
        <f>J64*$C$4</f>
        <v>6000000</v>
      </c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>
      <c r="A65" s="48"/>
      <c r="B65" s="62"/>
      <c r="C65" s="92"/>
      <c r="D65" s="74" t="s">
        <v>85</v>
      </c>
      <c r="E65" s="44" t="s">
        <v>2</v>
      </c>
      <c r="F65" s="83">
        <v>8.0</v>
      </c>
      <c r="G65" s="49">
        <v>10.0</v>
      </c>
      <c r="H65" s="49">
        <v>12.0</v>
      </c>
      <c r="I65" s="50">
        <f t="shared" ref="I65:I69" si="9">ROUND((F65+(4*G65)+H65)/6,0)</f>
        <v>10</v>
      </c>
      <c r="J65" s="50"/>
      <c r="K65" s="63"/>
      <c r="L65" s="64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>
      <c r="A66" s="48"/>
      <c r="B66" s="62"/>
      <c r="C66" s="92"/>
      <c r="D66" s="82" t="s">
        <v>101</v>
      </c>
      <c r="E66" s="44" t="s">
        <v>2</v>
      </c>
      <c r="F66" s="83">
        <v>8.0</v>
      </c>
      <c r="G66" s="49">
        <v>10.0</v>
      </c>
      <c r="H66" s="49">
        <v>12.0</v>
      </c>
      <c r="I66" s="50">
        <f t="shared" si="9"/>
        <v>10</v>
      </c>
      <c r="J66" s="50"/>
      <c r="K66" s="63"/>
      <c r="L66" s="64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>
      <c r="A67" s="48"/>
      <c r="B67" s="62"/>
      <c r="C67" s="92"/>
      <c r="D67" s="82" t="s">
        <v>102</v>
      </c>
      <c r="E67" s="44" t="s">
        <v>2</v>
      </c>
      <c r="F67" s="83">
        <v>8.0</v>
      </c>
      <c r="G67" s="49">
        <v>10.0</v>
      </c>
      <c r="H67" s="49">
        <v>12.0</v>
      </c>
      <c r="I67" s="50">
        <f t="shared" si="9"/>
        <v>10</v>
      </c>
      <c r="J67" s="50"/>
      <c r="K67" s="63"/>
      <c r="L67" s="64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>
      <c r="A68" s="48"/>
      <c r="B68" s="62"/>
      <c r="C68" s="92"/>
      <c r="D68" s="82" t="s">
        <v>103</v>
      </c>
      <c r="E68" s="44" t="s">
        <v>2</v>
      </c>
      <c r="F68" s="83">
        <v>8.0</v>
      </c>
      <c r="G68" s="49">
        <v>10.0</v>
      </c>
      <c r="H68" s="49">
        <v>12.0</v>
      </c>
      <c r="I68" s="50">
        <f t="shared" si="9"/>
        <v>10</v>
      </c>
      <c r="J68" s="50"/>
      <c r="K68" s="63"/>
      <c r="L68" s="64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>
      <c r="A69" s="48"/>
      <c r="B69" s="62"/>
      <c r="C69" s="92"/>
      <c r="D69" s="82" t="s">
        <v>99</v>
      </c>
      <c r="E69" s="44" t="s">
        <v>2</v>
      </c>
      <c r="F69" s="83">
        <v>8.0</v>
      </c>
      <c r="G69" s="49">
        <v>10.0</v>
      </c>
      <c r="H69" s="49">
        <v>12.0</v>
      </c>
      <c r="I69" s="50">
        <f t="shared" si="9"/>
        <v>10</v>
      </c>
      <c r="J69" s="50"/>
      <c r="K69" s="63"/>
      <c r="L69" s="64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>
      <c r="A70" s="39"/>
      <c r="B70" s="85"/>
      <c r="C70" s="93" t="s">
        <v>104</v>
      </c>
      <c r="D70" s="77"/>
      <c r="E70" s="35" t="s">
        <v>2</v>
      </c>
      <c r="F70" s="40"/>
      <c r="G70" s="40"/>
      <c r="H70" s="40"/>
      <c r="I70" s="94" t="s">
        <v>44</v>
      </c>
      <c r="J70" s="41">
        <f>SUM(I71:I77)</f>
        <v>72</v>
      </c>
      <c r="K70" s="42">
        <f>J70/$C$2</f>
        <v>0.06870229008</v>
      </c>
      <c r="L70" s="43">
        <f>J70*$C$4</f>
        <v>8640000</v>
      </c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>
      <c r="A71" s="48"/>
      <c r="B71" s="62"/>
      <c r="C71" s="92"/>
      <c r="D71" s="74" t="s">
        <v>85</v>
      </c>
      <c r="E71" s="44" t="s">
        <v>2</v>
      </c>
      <c r="F71" s="49">
        <v>10.0</v>
      </c>
      <c r="G71" s="49">
        <v>12.0</v>
      </c>
      <c r="H71" s="49">
        <v>14.0</v>
      </c>
      <c r="I71" s="50">
        <f t="shared" ref="I71:I77" si="10">ROUND((F71+(4*G71)+H71)/6,0)</f>
        <v>12</v>
      </c>
      <c r="J71" s="50"/>
      <c r="K71" s="63"/>
      <c r="L71" s="64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>
      <c r="A72" s="48"/>
      <c r="B72" s="62"/>
      <c r="C72" s="92"/>
      <c r="D72" s="82" t="s">
        <v>105</v>
      </c>
      <c r="E72" s="44" t="s">
        <v>2</v>
      </c>
      <c r="F72" s="83">
        <v>8.0</v>
      </c>
      <c r="G72" s="49">
        <v>10.0</v>
      </c>
      <c r="H72" s="49">
        <v>12.0</v>
      </c>
      <c r="I72" s="50">
        <f t="shared" si="10"/>
        <v>10</v>
      </c>
      <c r="J72" s="50"/>
      <c r="K72" s="63"/>
      <c r="L72" s="64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>
      <c r="A73" s="48"/>
      <c r="B73" s="62"/>
      <c r="C73" s="92"/>
      <c r="D73" s="82" t="s">
        <v>106</v>
      </c>
      <c r="E73" s="44" t="s">
        <v>2</v>
      </c>
      <c r="F73" s="83">
        <v>8.0</v>
      </c>
      <c r="G73" s="49">
        <v>10.0</v>
      </c>
      <c r="H73" s="49">
        <v>12.0</v>
      </c>
      <c r="I73" s="50">
        <f t="shared" si="10"/>
        <v>10</v>
      </c>
      <c r="J73" s="50"/>
      <c r="K73" s="95"/>
      <c r="L73" s="96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>
      <c r="A74" s="48"/>
      <c r="B74" s="62"/>
      <c r="C74" s="92"/>
      <c r="D74" s="82" t="s">
        <v>107</v>
      </c>
      <c r="E74" s="44" t="s">
        <v>2</v>
      </c>
      <c r="F74" s="83">
        <v>8.0</v>
      </c>
      <c r="G74" s="49">
        <v>10.0</v>
      </c>
      <c r="H74" s="49">
        <v>12.0</v>
      </c>
      <c r="I74" s="50">
        <f t="shared" si="10"/>
        <v>10</v>
      </c>
      <c r="J74" s="50"/>
      <c r="K74" s="95"/>
      <c r="L74" s="96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>
      <c r="A75" s="48"/>
      <c r="B75" s="62"/>
      <c r="C75" s="92"/>
      <c r="D75" s="82" t="s">
        <v>108</v>
      </c>
      <c r="E75" s="44" t="s">
        <v>2</v>
      </c>
      <c r="F75" s="83">
        <v>8.0</v>
      </c>
      <c r="G75" s="49">
        <v>10.0</v>
      </c>
      <c r="H75" s="49">
        <v>12.0</v>
      </c>
      <c r="I75" s="50">
        <f t="shared" si="10"/>
        <v>10</v>
      </c>
      <c r="J75" s="50"/>
      <c r="K75" s="95"/>
      <c r="L75" s="96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>
      <c r="A76" s="48"/>
      <c r="B76" s="62"/>
      <c r="C76" s="92"/>
      <c r="D76" s="82" t="s">
        <v>109</v>
      </c>
      <c r="E76" s="44" t="s">
        <v>2</v>
      </c>
      <c r="F76" s="83">
        <v>8.0</v>
      </c>
      <c r="G76" s="49">
        <v>10.0</v>
      </c>
      <c r="H76" s="49">
        <v>12.0</v>
      </c>
      <c r="I76" s="50">
        <f t="shared" si="10"/>
        <v>10</v>
      </c>
      <c r="J76" s="50"/>
      <c r="K76" s="95"/>
      <c r="L76" s="96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>
      <c r="A77" s="48"/>
      <c r="B77" s="62"/>
      <c r="C77" s="92"/>
      <c r="D77" s="82" t="s">
        <v>99</v>
      </c>
      <c r="E77" s="44" t="s">
        <v>2</v>
      </c>
      <c r="F77" s="83">
        <v>8.0</v>
      </c>
      <c r="G77" s="49">
        <v>10.0</v>
      </c>
      <c r="H77" s="49">
        <v>12.0</v>
      </c>
      <c r="I77" s="50">
        <f t="shared" si="10"/>
        <v>10</v>
      </c>
      <c r="J77" s="50"/>
      <c r="K77" s="95"/>
      <c r="L77" s="96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>
      <c r="A78" s="39"/>
      <c r="B78" s="85"/>
      <c r="C78" s="93" t="s">
        <v>110</v>
      </c>
      <c r="D78" s="77"/>
      <c r="E78" s="35" t="s">
        <v>2</v>
      </c>
      <c r="F78" s="40"/>
      <c r="G78" s="40"/>
      <c r="H78" s="40"/>
      <c r="I78" s="94" t="s">
        <v>44</v>
      </c>
      <c r="J78" s="41">
        <f>SUM(I79:I82)</f>
        <v>40</v>
      </c>
      <c r="K78" s="42">
        <f>J78/$C$2</f>
        <v>0.03816793893</v>
      </c>
      <c r="L78" s="43">
        <f>J78*$C$4</f>
        <v>4800000</v>
      </c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>
      <c r="A79" s="48"/>
      <c r="B79" s="62"/>
      <c r="C79" s="92"/>
      <c r="D79" s="74" t="s">
        <v>85</v>
      </c>
      <c r="E79" s="44" t="s">
        <v>2</v>
      </c>
      <c r="F79" s="83">
        <v>8.0</v>
      </c>
      <c r="G79" s="49">
        <v>10.0</v>
      </c>
      <c r="H79" s="49">
        <v>12.0</v>
      </c>
      <c r="I79" s="50">
        <f t="shared" ref="I79:I82" si="11">ROUND((F79+(4*G79)+H79)/6,0)</f>
        <v>10</v>
      </c>
      <c r="J79" s="50"/>
      <c r="K79" s="63"/>
      <c r="L79" s="64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>
      <c r="A80" s="48"/>
      <c r="B80" s="62"/>
      <c r="C80" s="92"/>
      <c r="D80" s="82" t="s">
        <v>111</v>
      </c>
      <c r="E80" s="44" t="s">
        <v>2</v>
      </c>
      <c r="F80" s="83">
        <v>8.0</v>
      </c>
      <c r="G80" s="49">
        <v>10.0</v>
      </c>
      <c r="H80" s="49">
        <v>12.0</v>
      </c>
      <c r="I80" s="50">
        <f t="shared" si="11"/>
        <v>10</v>
      </c>
      <c r="J80" s="50"/>
      <c r="K80" s="63"/>
      <c r="L80" s="64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>
      <c r="A81" s="48"/>
      <c r="B81" s="62"/>
      <c r="C81" s="92"/>
      <c r="D81" s="82" t="s">
        <v>112</v>
      </c>
      <c r="E81" s="44" t="s">
        <v>2</v>
      </c>
      <c r="F81" s="83">
        <v>8.0</v>
      </c>
      <c r="G81" s="49">
        <v>10.0</v>
      </c>
      <c r="H81" s="49">
        <v>12.0</v>
      </c>
      <c r="I81" s="50">
        <f t="shared" si="11"/>
        <v>10</v>
      </c>
      <c r="J81" s="50"/>
      <c r="K81" s="95"/>
      <c r="L81" s="96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>
      <c r="A82" s="44"/>
      <c r="B82" s="62"/>
      <c r="C82" s="84"/>
      <c r="D82" s="82" t="s">
        <v>113</v>
      </c>
      <c r="E82" s="44" t="s">
        <v>2</v>
      </c>
      <c r="F82" s="83">
        <v>8.0</v>
      </c>
      <c r="G82" s="49">
        <v>10.0</v>
      </c>
      <c r="H82" s="49">
        <v>12.0</v>
      </c>
      <c r="I82" s="50">
        <f t="shared" si="11"/>
        <v>10</v>
      </c>
      <c r="J82" s="50"/>
      <c r="K82" s="95"/>
      <c r="L82" s="96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>
      <c r="A83" s="39"/>
      <c r="B83" s="85"/>
      <c r="C83" s="86" t="s">
        <v>114</v>
      </c>
      <c r="D83" s="77"/>
      <c r="E83" s="35" t="s">
        <v>2</v>
      </c>
      <c r="F83" s="40"/>
      <c r="G83" s="40"/>
      <c r="H83" s="40"/>
      <c r="I83" s="41"/>
      <c r="J83" s="41">
        <f>SUM(I84:I93)</f>
        <v>82</v>
      </c>
      <c r="K83" s="42">
        <f>J83/$C$2</f>
        <v>0.07824427481</v>
      </c>
      <c r="L83" s="43">
        <f>J83*$C$4</f>
        <v>9840000</v>
      </c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>
      <c r="A84" s="48"/>
      <c r="B84" s="62"/>
      <c r="C84" s="97"/>
      <c r="D84" s="74" t="s">
        <v>85</v>
      </c>
      <c r="E84" s="44" t="s">
        <v>2</v>
      </c>
      <c r="F84" s="83">
        <v>8.0</v>
      </c>
      <c r="G84" s="49">
        <v>10.0</v>
      </c>
      <c r="H84" s="49">
        <v>12.0</v>
      </c>
      <c r="I84" s="50">
        <f t="shared" ref="I84:I93" si="12">ROUND((F84+(4*G84)+H84)/6,0)</f>
        <v>10</v>
      </c>
      <c r="J84" s="50"/>
      <c r="K84" s="63"/>
      <c r="L84" s="64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>
      <c r="A85" s="48"/>
      <c r="B85" s="62"/>
      <c r="C85" s="98"/>
      <c r="D85" s="82" t="s">
        <v>115</v>
      </c>
      <c r="E85" s="44" t="s">
        <v>2</v>
      </c>
      <c r="F85" s="49">
        <v>6.0</v>
      </c>
      <c r="G85" s="49">
        <v>8.0</v>
      </c>
      <c r="H85" s="49">
        <v>10.0</v>
      </c>
      <c r="I85" s="50">
        <f t="shared" si="12"/>
        <v>8</v>
      </c>
      <c r="J85" s="50"/>
      <c r="K85" s="63"/>
      <c r="L85" s="64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>
      <c r="A86" s="48"/>
      <c r="B86" s="62"/>
      <c r="C86" s="98"/>
      <c r="D86" s="82" t="s">
        <v>116</v>
      </c>
      <c r="E86" s="44" t="s">
        <v>2</v>
      </c>
      <c r="F86" s="49">
        <v>6.0</v>
      </c>
      <c r="G86" s="49">
        <v>8.0</v>
      </c>
      <c r="H86" s="49">
        <v>10.0</v>
      </c>
      <c r="I86" s="50">
        <f t="shared" si="12"/>
        <v>8</v>
      </c>
      <c r="J86" s="50"/>
      <c r="K86" s="95"/>
      <c r="L86" s="96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>
      <c r="A87" s="48"/>
      <c r="B87" s="62"/>
      <c r="C87" s="98"/>
      <c r="D87" s="82" t="s">
        <v>117</v>
      </c>
      <c r="E87" s="44" t="s">
        <v>2</v>
      </c>
      <c r="F87" s="49">
        <v>6.0</v>
      </c>
      <c r="G87" s="49">
        <v>8.0</v>
      </c>
      <c r="H87" s="49">
        <v>10.0</v>
      </c>
      <c r="I87" s="50">
        <f t="shared" si="12"/>
        <v>8</v>
      </c>
      <c r="J87" s="50"/>
      <c r="K87" s="95"/>
      <c r="L87" s="96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>
      <c r="A88" s="48"/>
      <c r="B88" s="62"/>
      <c r="C88" s="98"/>
      <c r="D88" s="82" t="s">
        <v>118</v>
      </c>
      <c r="E88" s="44" t="s">
        <v>2</v>
      </c>
      <c r="F88" s="49">
        <v>6.0</v>
      </c>
      <c r="G88" s="49">
        <v>8.0</v>
      </c>
      <c r="H88" s="49">
        <v>10.0</v>
      </c>
      <c r="I88" s="50">
        <f t="shared" si="12"/>
        <v>8</v>
      </c>
      <c r="J88" s="50"/>
      <c r="K88" s="95"/>
      <c r="L88" s="96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>
      <c r="A89" s="48"/>
      <c r="B89" s="62"/>
      <c r="C89" s="98"/>
      <c r="D89" s="82" t="s">
        <v>119</v>
      </c>
      <c r="E89" s="44" t="s">
        <v>2</v>
      </c>
      <c r="F89" s="49">
        <v>6.0</v>
      </c>
      <c r="G89" s="49">
        <v>8.0</v>
      </c>
      <c r="H89" s="49">
        <v>10.0</v>
      </c>
      <c r="I89" s="50">
        <f t="shared" si="12"/>
        <v>8</v>
      </c>
      <c r="J89" s="50"/>
      <c r="K89" s="95"/>
      <c r="L89" s="96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>
      <c r="A90" s="48"/>
      <c r="B90" s="62"/>
      <c r="C90" s="98"/>
      <c r="D90" s="82" t="s">
        <v>120</v>
      </c>
      <c r="E90" s="44" t="s">
        <v>2</v>
      </c>
      <c r="F90" s="49">
        <v>6.0</v>
      </c>
      <c r="G90" s="49">
        <v>8.0</v>
      </c>
      <c r="H90" s="49">
        <v>10.0</v>
      </c>
      <c r="I90" s="50">
        <f t="shared" si="12"/>
        <v>8</v>
      </c>
      <c r="J90" s="50"/>
      <c r="K90" s="95"/>
      <c r="L90" s="96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5.75" customHeight="1">
      <c r="A91" s="99"/>
      <c r="B91" s="82"/>
      <c r="C91" s="98"/>
      <c r="D91" s="82" t="s">
        <v>121</v>
      </c>
      <c r="E91" s="44" t="s">
        <v>2</v>
      </c>
      <c r="F91" s="49">
        <v>6.0</v>
      </c>
      <c r="G91" s="49">
        <v>8.0</v>
      </c>
      <c r="H91" s="49">
        <v>10.0</v>
      </c>
      <c r="I91" s="50">
        <f t="shared" si="12"/>
        <v>8</v>
      </c>
      <c r="J91" s="50"/>
      <c r="K91" s="95"/>
      <c r="L91" s="96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5.75" customHeight="1">
      <c r="A92" s="100"/>
      <c r="B92" s="82"/>
      <c r="C92" s="98"/>
      <c r="D92" s="82" t="s">
        <v>122</v>
      </c>
      <c r="E92" s="44" t="s">
        <v>2</v>
      </c>
      <c r="F92" s="49">
        <v>6.0</v>
      </c>
      <c r="G92" s="49">
        <v>8.0</v>
      </c>
      <c r="H92" s="49">
        <v>10.0</v>
      </c>
      <c r="I92" s="50">
        <f t="shared" si="12"/>
        <v>8</v>
      </c>
      <c r="J92" s="82"/>
      <c r="K92" s="82"/>
      <c r="L92" s="101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5.75" customHeight="1">
      <c r="A93" s="102"/>
      <c r="B93" s="82"/>
      <c r="C93" s="103"/>
      <c r="D93" s="82" t="s">
        <v>123</v>
      </c>
      <c r="E93" s="44" t="s">
        <v>2</v>
      </c>
      <c r="F93" s="49">
        <v>6.0</v>
      </c>
      <c r="G93" s="49">
        <v>8.0</v>
      </c>
      <c r="H93" s="49">
        <v>10.0</v>
      </c>
      <c r="I93" s="50">
        <f t="shared" si="12"/>
        <v>8</v>
      </c>
      <c r="J93" s="82"/>
      <c r="K93" s="82"/>
      <c r="L93" s="101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5.75" customHeight="1">
      <c r="A94" s="104"/>
      <c r="B94" s="77"/>
      <c r="C94" s="105" t="s">
        <v>124</v>
      </c>
      <c r="D94" s="77"/>
      <c r="E94" s="35" t="s">
        <v>2</v>
      </c>
      <c r="F94" s="77"/>
      <c r="G94" s="77"/>
      <c r="H94" s="77"/>
      <c r="I94" s="77"/>
      <c r="J94" s="41">
        <f>SUM(I95:I98)</f>
        <v>34</v>
      </c>
      <c r="K94" s="42">
        <f>J94/$C$2</f>
        <v>0.03244274809</v>
      </c>
      <c r="L94" s="43">
        <f>J94*$C$4</f>
        <v>4080000</v>
      </c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5.75" customHeight="1">
      <c r="A95" s="99"/>
      <c r="B95" s="82"/>
      <c r="C95" s="98"/>
      <c r="D95" s="74" t="s">
        <v>85</v>
      </c>
      <c r="E95" s="44" t="s">
        <v>2</v>
      </c>
      <c r="F95" s="83">
        <v>8.0</v>
      </c>
      <c r="G95" s="49">
        <v>10.0</v>
      </c>
      <c r="H95" s="49">
        <v>12.0</v>
      </c>
      <c r="I95" s="50">
        <f t="shared" ref="I95:I98" si="13">ROUND((F95+(4*G95)+H95)/6,0)</f>
        <v>10</v>
      </c>
      <c r="J95" s="50"/>
      <c r="K95" s="63"/>
      <c r="L95" s="64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5.75" customHeight="1">
      <c r="A96" s="99"/>
      <c r="B96" s="82"/>
      <c r="C96" s="98"/>
      <c r="D96" s="82" t="s">
        <v>125</v>
      </c>
      <c r="E96" s="44" t="s">
        <v>2</v>
      </c>
      <c r="F96" s="49">
        <v>6.0</v>
      </c>
      <c r="G96" s="49">
        <v>8.0</v>
      </c>
      <c r="H96" s="49">
        <v>10.0</v>
      </c>
      <c r="I96" s="50">
        <f t="shared" si="13"/>
        <v>8</v>
      </c>
      <c r="J96" s="50"/>
      <c r="K96" s="63"/>
      <c r="L96" s="64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5.75" customHeight="1">
      <c r="A97" s="99"/>
      <c r="B97" s="106"/>
      <c r="C97" s="98"/>
      <c r="D97" s="82" t="s">
        <v>126</v>
      </c>
      <c r="E97" s="44" t="s">
        <v>2</v>
      </c>
      <c r="F97" s="49">
        <v>6.0</v>
      </c>
      <c r="G97" s="49">
        <v>8.0</v>
      </c>
      <c r="H97" s="49">
        <v>10.0</v>
      </c>
      <c r="I97" s="50">
        <f t="shared" si="13"/>
        <v>8</v>
      </c>
      <c r="J97" s="82"/>
      <c r="K97" s="82"/>
      <c r="L97" s="101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5.75" customHeight="1">
      <c r="A98" s="102"/>
      <c r="B98" s="106"/>
      <c r="C98" s="103"/>
      <c r="D98" s="82" t="s">
        <v>127</v>
      </c>
      <c r="E98" s="44" t="s">
        <v>2</v>
      </c>
      <c r="F98" s="49">
        <v>6.0</v>
      </c>
      <c r="G98" s="49">
        <v>8.0</v>
      </c>
      <c r="H98" s="49">
        <v>10.0</v>
      </c>
      <c r="I98" s="50">
        <f t="shared" si="13"/>
        <v>8</v>
      </c>
      <c r="J98" s="82"/>
      <c r="K98" s="82"/>
      <c r="L98" s="101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5.75" customHeight="1">
      <c r="A99" s="104"/>
      <c r="B99" s="107"/>
      <c r="C99" s="105" t="s">
        <v>128</v>
      </c>
      <c r="D99" s="77"/>
      <c r="E99" s="35" t="s">
        <v>2</v>
      </c>
      <c r="F99" s="77"/>
      <c r="G99" s="77"/>
      <c r="H99" s="77"/>
      <c r="I99" s="77"/>
      <c r="J99" s="41">
        <f>SUM(I100:I102)</f>
        <v>20</v>
      </c>
      <c r="K99" s="89">
        <f>J99/$C$2</f>
        <v>0.01908396947</v>
      </c>
      <c r="L99" s="90">
        <f>J99*$C$4</f>
        <v>2400000</v>
      </c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</row>
    <row r="100" ht="15.75" customHeight="1">
      <c r="A100" s="99"/>
      <c r="B100" s="106"/>
      <c r="C100" s="98"/>
      <c r="D100" s="74" t="s">
        <v>85</v>
      </c>
      <c r="E100" s="44" t="s">
        <v>2</v>
      </c>
      <c r="F100" s="49">
        <v>6.0</v>
      </c>
      <c r="G100" s="49">
        <v>8.0</v>
      </c>
      <c r="H100" s="49">
        <v>10.0</v>
      </c>
      <c r="I100" s="50">
        <f t="shared" ref="I100:I102" si="14">ROUND((F100+(4*G100)+H100)/6,0)</f>
        <v>8</v>
      </c>
      <c r="J100" s="50"/>
      <c r="K100" s="63"/>
      <c r="L100" s="64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5.75" customHeight="1">
      <c r="A101" s="99"/>
      <c r="B101" s="106"/>
      <c r="C101" s="98"/>
      <c r="D101" s="82" t="s">
        <v>129</v>
      </c>
      <c r="E101" s="44" t="s">
        <v>2</v>
      </c>
      <c r="F101" s="49">
        <v>4.0</v>
      </c>
      <c r="G101" s="49">
        <v>6.0</v>
      </c>
      <c r="H101" s="49">
        <v>8.0</v>
      </c>
      <c r="I101" s="50">
        <f t="shared" si="14"/>
        <v>6</v>
      </c>
      <c r="J101" s="50"/>
      <c r="K101" s="63"/>
      <c r="L101" s="64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5.75" customHeight="1">
      <c r="A102" s="102"/>
      <c r="B102" s="106"/>
      <c r="C102" s="98"/>
      <c r="D102" s="82" t="s">
        <v>130</v>
      </c>
      <c r="E102" s="44" t="s">
        <v>2</v>
      </c>
      <c r="F102" s="49">
        <v>4.0</v>
      </c>
      <c r="G102" s="49">
        <v>6.0</v>
      </c>
      <c r="H102" s="49">
        <v>8.0</v>
      </c>
      <c r="I102" s="50">
        <f t="shared" si="14"/>
        <v>6</v>
      </c>
      <c r="J102" s="82"/>
      <c r="K102" s="82"/>
      <c r="L102" s="101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5.75" customHeight="1">
      <c r="A103" s="104"/>
      <c r="B103" s="107"/>
      <c r="C103" s="105" t="s">
        <v>131</v>
      </c>
      <c r="D103" s="77"/>
      <c r="E103" s="35" t="s">
        <v>2</v>
      </c>
      <c r="F103" s="108"/>
      <c r="G103" s="108"/>
      <c r="H103" s="108"/>
      <c r="I103" s="77"/>
      <c r="J103" s="41">
        <f>SUM(I104:I107)</f>
        <v>26</v>
      </c>
      <c r="K103" s="42">
        <f>J103/$C$2</f>
        <v>0.02480916031</v>
      </c>
      <c r="L103" s="43">
        <f>J103*$C$4</f>
        <v>3120000</v>
      </c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5.75" customHeight="1">
      <c r="A104" s="99"/>
      <c r="B104" s="106"/>
      <c r="C104" s="98"/>
      <c r="D104" s="74" t="s">
        <v>85</v>
      </c>
      <c r="E104" s="44" t="s">
        <v>2</v>
      </c>
      <c r="F104" s="109">
        <v>6.0</v>
      </c>
      <c r="G104" s="109">
        <v>8.0</v>
      </c>
      <c r="H104" s="109">
        <v>10.0</v>
      </c>
      <c r="I104" s="110">
        <f t="shared" ref="I104:I107" si="15">ROUND((F104+(4*G104)+H104)/6,0)</f>
        <v>8</v>
      </c>
      <c r="J104" s="50"/>
      <c r="K104" s="63"/>
      <c r="L104" s="64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5.75" customHeight="1">
      <c r="A105" s="99"/>
      <c r="B105" s="106"/>
      <c r="C105" s="98"/>
      <c r="D105" s="74" t="s">
        <v>132</v>
      </c>
      <c r="E105" s="44" t="s">
        <v>2</v>
      </c>
      <c r="F105" s="109">
        <v>4.0</v>
      </c>
      <c r="G105" s="109">
        <v>6.0</v>
      </c>
      <c r="H105" s="109">
        <v>8.0</v>
      </c>
      <c r="I105" s="110">
        <f t="shared" si="15"/>
        <v>6</v>
      </c>
      <c r="J105" s="50"/>
      <c r="K105" s="63"/>
      <c r="L105" s="64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5.75" customHeight="1">
      <c r="A106" s="99"/>
      <c r="B106" s="106"/>
      <c r="C106" s="98"/>
      <c r="D106" s="74" t="s">
        <v>133</v>
      </c>
      <c r="E106" s="44" t="s">
        <v>2</v>
      </c>
      <c r="F106" s="109">
        <v>4.0</v>
      </c>
      <c r="G106" s="109">
        <v>6.0</v>
      </c>
      <c r="H106" s="109">
        <v>8.0</v>
      </c>
      <c r="I106" s="110">
        <f t="shared" si="15"/>
        <v>6</v>
      </c>
      <c r="J106" s="50"/>
      <c r="K106" s="63"/>
      <c r="L106" s="64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5.75" customHeight="1">
      <c r="A107" s="99"/>
      <c r="B107" s="106"/>
      <c r="C107" s="98"/>
      <c r="D107" s="74" t="s">
        <v>134</v>
      </c>
      <c r="E107" s="44" t="s">
        <v>2</v>
      </c>
      <c r="F107" s="109">
        <v>4.0</v>
      </c>
      <c r="G107" s="109">
        <v>6.0</v>
      </c>
      <c r="H107" s="109">
        <v>8.0</v>
      </c>
      <c r="I107" s="110">
        <f t="shared" si="15"/>
        <v>6</v>
      </c>
      <c r="J107" s="50"/>
      <c r="K107" s="63"/>
      <c r="L107" s="64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5.75" customHeight="1">
      <c r="A108" s="104"/>
      <c r="B108" s="107"/>
      <c r="C108" s="111" t="s">
        <v>135</v>
      </c>
      <c r="D108" s="77"/>
      <c r="E108" s="35" t="s">
        <v>2</v>
      </c>
      <c r="F108" s="77"/>
      <c r="G108" s="77"/>
      <c r="H108" s="77"/>
      <c r="I108" s="77"/>
      <c r="J108" s="41">
        <f>SUM(I109:I110)</f>
        <v>20</v>
      </c>
      <c r="K108" s="42">
        <f>J108/$C$2</f>
        <v>0.01908396947</v>
      </c>
      <c r="L108" s="43">
        <f>J108*$C$4</f>
        <v>2400000</v>
      </c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5.75" customHeight="1">
      <c r="A109" s="99"/>
      <c r="B109" s="82"/>
      <c r="C109" s="98"/>
      <c r="D109" s="82" t="s">
        <v>136</v>
      </c>
      <c r="E109" s="44" t="s">
        <v>2</v>
      </c>
      <c r="F109" s="83">
        <v>8.0</v>
      </c>
      <c r="G109" s="49">
        <v>10.0</v>
      </c>
      <c r="H109" s="49">
        <v>12.0</v>
      </c>
      <c r="I109" s="50">
        <f t="shared" ref="I109:I110" si="16">ROUND((F109+(4*G109)+H109)/6,0)</f>
        <v>10</v>
      </c>
      <c r="J109" s="50"/>
      <c r="K109" s="63"/>
      <c r="L109" s="64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5.75" customHeight="1">
      <c r="A110" s="102"/>
      <c r="B110" s="82"/>
      <c r="C110" s="98"/>
      <c r="D110" s="82" t="s">
        <v>137</v>
      </c>
      <c r="E110" s="44" t="s">
        <v>2</v>
      </c>
      <c r="F110" s="83">
        <v>8.0</v>
      </c>
      <c r="G110" s="49">
        <v>10.0</v>
      </c>
      <c r="H110" s="49">
        <v>12.0</v>
      </c>
      <c r="I110" s="50">
        <f t="shared" si="16"/>
        <v>10</v>
      </c>
      <c r="J110" s="82"/>
      <c r="K110" s="82"/>
      <c r="L110" s="101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5.75" customHeight="1">
      <c r="A111" s="104"/>
      <c r="B111" s="77"/>
      <c r="C111" s="105" t="s">
        <v>138</v>
      </c>
      <c r="D111" s="77"/>
      <c r="E111" s="39" t="s">
        <v>139</v>
      </c>
      <c r="F111" s="108"/>
      <c r="G111" s="108"/>
      <c r="H111" s="108"/>
      <c r="I111" s="77"/>
      <c r="J111" s="41">
        <f>SUM(I112:I116)</f>
        <v>42</v>
      </c>
      <c r="K111" s="42">
        <f>J111/$C$2</f>
        <v>0.04007633588</v>
      </c>
      <c r="L111" s="43">
        <f>J111*$C$4</f>
        <v>5040000</v>
      </c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5.75" customHeight="1">
      <c r="A112" s="99"/>
      <c r="B112" s="82"/>
      <c r="C112" s="103"/>
      <c r="D112" s="74" t="s">
        <v>63</v>
      </c>
      <c r="E112" s="44" t="s">
        <v>2</v>
      </c>
      <c r="F112" s="109">
        <v>8.0</v>
      </c>
      <c r="G112" s="109">
        <v>10.0</v>
      </c>
      <c r="H112" s="109">
        <v>12.0</v>
      </c>
      <c r="I112" s="110">
        <f t="shared" ref="I112:I116" si="17">ROUND((F112+(4*G112)+H112)/6,0)</f>
        <v>10</v>
      </c>
      <c r="J112" s="50"/>
      <c r="K112" s="63"/>
      <c r="L112" s="64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5.75" customHeight="1">
      <c r="A113" s="99"/>
      <c r="B113" s="82"/>
      <c r="C113" s="103"/>
      <c r="D113" s="74" t="s">
        <v>140</v>
      </c>
      <c r="E113" s="44" t="s">
        <v>2</v>
      </c>
      <c r="F113" s="109">
        <v>6.0</v>
      </c>
      <c r="G113" s="109">
        <v>8.0</v>
      </c>
      <c r="H113" s="109">
        <v>10.0</v>
      </c>
      <c r="I113" s="110">
        <f t="shared" si="17"/>
        <v>8</v>
      </c>
      <c r="J113" s="50"/>
      <c r="K113" s="63"/>
      <c r="L113" s="64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5.75" customHeight="1">
      <c r="A114" s="99"/>
      <c r="B114" s="82"/>
      <c r="C114" s="103"/>
      <c r="D114" s="74" t="s">
        <v>141</v>
      </c>
      <c r="E114" s="44" t="s">
        <v>2</v>
      </c>
      <c r="F114" s="109">
        <v>6.0</v>
      </c>
      <c r="G114" s="109">
        <v>8.0</v>
      </c>
      <c r="H114" s="109">
        <v>10.0</v>
      </c>
      <c r="I114" s="110">
        <f t="shared" si="17"/>
        <v>8</v>
      </c>
      <c r="J114" s="50"/>
      <c r="K114" s="63"/>
      <c r="L114" s="64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5.75" customHeight="1">
      <c r="A115" s="99"/>
      <c r="B115" s="82"/>
      <c r="C115" s="103"/>
      <c r="D115" s="74" t="s">
        <v>142</v>
      </c>
      <c r="E115" s="44" t="s">
        <v>2</v>
      </c>
      <c r="F115" s="109">
        <v>6.0</v>
      </c>
      <c r="G115" s="109">
        <v>8.0</v>
      </c>
      <c r="H115" s="109">
        <v>10.0</v>
      </c>
      <c r="I115" s="110">
        <f t="shared" si="17"/>
        <v>8</v>
      </c>
      <c r="J115" s="50"/>
      <c r="K115" s="63"/>
      <c r="L115" s="64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5.75" customHeight="1">
      <c r="A116" s="99"/>
      <c r="B116" s="82"/>
      <c r="C116" s="103"/>
      <c r="D116" s="74" t="s">
        <v>143</v>
      </c>
      <c r="E116" s="44" t="s">
        <v>2</v>
      </c>
      <c r="F116" s="109">
        <v>6.0</v>
      </c>
      <c r="G116" s="109">
        <v>8.0</v>
      </c>
      <c r="H116" s="109">
        <v>10.0</v>
      </c>
      <c r="I116" s="110">
        <f t="shared" si="17"/>
        <v>8</v>
      </c>
      <c r="J116" s="50"/>
      <c r="K116" s="63"/>
      <c r="L116" s="64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5.75" customHeight="1">
      <c r="A117" s="104"/>
      <c r="B117" s="77"/>
      <c r="C117" s="105" t="s">
        <v>144</v>
      </c>
      <c r="D117" s="77"/>
      <c r="E117" s="35" t="s">
        <v>2</v>
      </c>
      <c r="F117" s="77"/>
      <c r="G117" s="77"/>
      <c r="H117" s="77"/>
      <c r="I117" s="77"/>
      <c r="J117" s="41">
        <f>SUM(I126:I131)</f>
        <v>52</v>
      </c>
      <c r="K117" s="42">
        <f>J117/$C$2</f>
        <v>0.04961832061</v>
      </c>
      <c r="L117" s="43">
        <f>J117*$C$4</f>
        <v>6240000</v>
      </c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5.75" customHeight="1">
      <c r="A118" s="99"/>
      <c r="B118" s="82"/>
      <c r="C118" s="98"/>
      <c r="D118" s="82" t="s">
        <v>145</v>
      </c>
      <c r="E118" s="44" t="s">
        <v>2</v>
      </c>
      <c r="F118" s="49">
        <v>10.0</v>
      </c>
      <c r="G118" s="49">
        <v>12.0</v>
      </c>
      <c r="H118" s="49">
        <v>14.0</v>
      </c>
      <c r="I118" s="50">
        <f t="shared" ref="I118:I131" si="18">ROUND((F118+(4*G118)+H118)/6,0)</f>
        <v>12</v>
      </c>
      <c r="J118" s="50"/>
      <c r="K118" s="63"/>
      <c r="L118" s="64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5.75" customHeight="1">
      <c r="A119" s="99"/>
      <c r="B119" s="82"/>
      <c r="C119" s="98"/>
      <c r="D119" s="82" t="s">
        <v>146</v>
      </c>
      <c r="E119" s="44" t="s">
        <v>2</v>
      </c>
      <c r="F119" s="49">
        <v>10.0</v>
      </c>
      <c r="G119" s="49">
        <v>12.0</v>
      </c>
      <c r="H119" s="49">
        <v>14.0</v>
      </c>
      <c r="I119" s="50">
        <f t="shared" si="18"/>
        <v>12</v>
      </c>
      <c r="J119" s="50"/>
      <c r="K119" s="63"/>
      <c r="L119" s="64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5.75" customHeight="1">
      <c r="A120" s="99"/>
      <c r="B120" s="82"/>
      <c r="C120" s="98"/>
      <c r="D120" s="74" t="s">
        <v>147</v>
      </c>
      <c r="E120" s="44" t="s">
        <v>2</v>
      </c>
      <c r="F120" s="49">
        <v>10.0</v>
      </c>
      <c r="G120" s="49">
        <v>12.0</v>
      </c>
      <c r="H120" s="49">
        <v>14.0</v>
      </c>
      <c r="I120" s="50">
        <f t="shared" si="18"/>
        <v>12</v>
      </c>
      <c r="J120" s="50"/>
      <c r="K120" s="63"/>
      <c r="L120" s="64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5.75" customHeight="1">
      <c r="A121" s="99"/>
      <c r="B121" s="82"/>
      <c r="C121" s="98"/>
      <c r="D121" s="82" t="s">
        <v>148</v>
      </c>
      <c r="E121" s="44" t="s">
        <v>2</v>
      </c>
      <c r="F121" s="49">
        <v>6.0</v>
      </c>
      <c r="G121" s="49">
        <v>8.0</v>
      </c>
      <c r="H121" s="49">
        <v>10.0</v>
      </c>
      <c r="I121" s="50">
        <f t="shared" si="18"/>
        <v>8</v>
      </c>
      <c r="J121" s="50"/>
      <c r="K121" s="63"/>
      <c r="L121" s="64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5.75" customHeight="1">
      <c r="A122" s="99"/>
      <c r="B122" s="82"/>
      <c r="C122" s="98"/>
      <c r="D122" s="82" t="s">
        <v>149</v>
      </c>
      <c r="E122" s="44" t="s">
        <v>2</v>
      </c>
      <c r="F122" s="49">
        <v>6.0</v>
      </c>
      <c r="G122" s="49">
        <v>8.0</v>
      </c>
      <c r="H122" s="49">
        <v>10.0</v>
      </c>
      <c r="I122" s="50">
        <f t="shared" si="18"/>
        <v>8</v>
      </c>
      <c r="J122" s="50"/>
      <c r="K122" s="63"/>
      <c r="L122" s="64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5.75" customHeight="1">
      <c r="A123" s="99"/>
      <c r="B123" s="82"/>
      <c r="C123" s="98"/>
      <c r="D123" s="82" t="s">
        <v>150</v>
      </c>
      <c r="E123" s="44" t="s">
        <v>2</v>
      </c>
      <c r="F123" s="49">
        <v>10.0</v>
      </c>
      <c r="G123" s="49">
        <v>12.0</v>
      </c>
      <c r="H123" s="49">
        <v>14.0</v>
      </c>
      <c r="I123" s="50">
        <f t="shared" si="18"/>
        <v>12</v>
      </c>
      <c r="J123" s="50"/>
      <c r="K123" s="63"/>
      <c r="L123" s="64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5.75" customHeight="1">
      <c r="A124" s="99"/>
      <c r="B124" s="82"/>
      <c r="C124" s="98"/>
      <c r="D124" s="82" t="s">
        <v>151</v>
      </c>
      <c r="E124" s="44" t="s">
        <v>2</v>
      </c>
      <c r="F124" s="49">
        <v>10.0</v>
      </c>
      <c r="G124" s="49">
        <v>12.0</v>
      </c>
      <c r="H124" s="49">
        <v>14.0</v>
      </c>
      <c r="I124" s="50">
        <f t="shared" si="18"/>
        <v>12</v>
      </c>
      <c r="J124" s="50"/>
      <c r="K124" s="63"/>
      <c r="L124" s="64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5.75" customHeight="1">
      <c r="A125" s="99"/>
      <c r="B125" s="82"/>
      <c r="C125" s="98"/>
      <c r="D125" s="74" t="s">
        <v>152</v>
      </c>
      <c r="E125" s="44" t="s">
        <v>2</v>
      </c>
      <c r="F125" s="49">
        <v>6.0</v>
      </c>
      <c r="G125" s="49">
        <v>8.0</v>
      </c>
      <c r="H125" s="49">
        <v>10.0</v>
      </c>
      <c r="I125" s="50">
        <f t="shared" si="18"/>
        <v>8</v>
      </c>
      <c r="J125" s="50"/>
      <c r="K125" s="63"/>
      <c r="L125" s="64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5.75" customHeight="1">
      <c r="A126" s="99"/>
      <c r="B126" s="82"/>
      <c r="C126" s="98"/>
      <c r="D126" s="74" t="s">
        <v>153</v>
      </c>
      <c r="E126" s="44" t="s">
        <v>2</v>
      </c>
      <c r="F126" s="49">
        <v>6.0</v>
      </c>
      <c r="G126" s="49">
        <v>8.0</v>
      </c>
      <c r="H126" s="49">
        <v>10.0</v>
      </c>
      <c r="I126" s="50">
        <f t="shared" si="18"/>
        <v>8</v>
      </c>
      <c r="J126" s="50"/>
      <c r="K126" s="63"/>
      <c r="L126" s="64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5.75" customHeight="1">
      <c r="A127" s="99"/>
      <c r="B127" s="82"/>
      <c r="C127" s="98"/>
      <c r="D127" s="82" t="s">
        <v>154</v>
      </c>
      <c r="E127" s="44" t="s">
        <v>2</v>
      </c>
      <c r="F127" s="49">
        <v>6.0</v>
      </c>
      <c r="G127" s="49">
        <v>8.0</v>
      </c>
      <c r="H127" s="49">
        <v>10.0</v>
      </c>
      <c r="I127" s="50">
        <f t="shared" si="18"/>
        <v>8</v>
      </c>
      <c r="J127" s="82"/>
      <c r="K127" s="82"/>
      <c r="L127" s="101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5.75" customHeight="1">
      <c r="A128" s="99"/>
      <c r="B128" s="82"/>
      <c r="C128" s="98"/>
      <c r="D128" s="82" t="s">
        <v>155</v>
      </c>
      <c r="E128" s="44" t="s">
        <v>2</v>
      </c>
      <c r="F128" s="49">
        <v>6.0</v>
      </c>
      <c r="G128" s="49">
        <v>8.0</v>
      </c>
      <c r="H128" s="49">
        <v>10.0</v>
      </c>
      <c r="I128" s="50">
        <f t="shared" si="18"/>
        <v>8</v>
      </c>
      <c r="J128" s="82"/>
      <c r="K128" s="82"/>
      <c r="L128" s="101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5.75" customHeight="1">
      <c r="A129" s="99"/>
      <c r="B129" s="82"/>
      <c r="C129" s="98"/>
      <c r="D129" s="82" t="s">
        <v>156</v>
      </c>
      <c r="E129" s="44" t="s">
        <v>2</v>
      </c>
      <c r="F129" s="49">
        <v>6.0</v>
      </c>
      <c r="G129" s="49">
        <v>8.0</v>
      </c>
      <c r="H129" s="49">
        <v>10.0</v>
      </c>
      <c r="I129" s="50">
        <f t="shared" si="18"/>
        <v>8</v>
      </c>
      <c r="J129" s="82"/>
      <c r="K129" s="82"/>
      <c r="L129" s="101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5.75" customHeight="1">
      <c r="A130" s="99"/>
      <c r="B130" s="82"/>
      <c r="C130" s="98"/>
      <c r="D130" s="74" t="s">
        <v>157</v>
      </c>
      <c r="E130" s="44" t="s">
        <v>2</v>
      </c>
      <c r="F130" s="49">
        <v>8.0</v>
      </c>
      <c r="G130" s="49">
        <v>10.0</v>
      </c>
      <c r="H130" s="49">
        <v>12.0</v>
      </c>
      <c r="I130" s="50">
        <f t="shared" si="18"/>
        <v>10</v>
      </c>
      <c r="J130" s="82"/>
      <c r="K130" s="82"/>
      <c r="L130" s="101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5.75" customHeight="1">
      <c r="A131" s="99"/>
      <c r="B131" s="82"/>
      <c r="C131" s="98"/>
      <c r="D131" s="74" t="s">
        <v>85</v>
      </c>
      <c r="E131" s="44" t="s">
        <v>2</v>
      </c>
      <c r="F131" s="49">
        <v>8.0</v>
      </c>
      <c r="G131" s="49">
        <v>10.0</v>
      </c>
      <c r="H131" s="49">
        <v>12.0</v>
      </c>
      <c r="I131" s="50">
        <f t="shared" si="18"/>
        <v>10</v>
      </c>
      <c r="J131" s="82"/>
      <c r="K131" s="82"/>
      <c r="L131" s="101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5.75" customHeight="1">
      <c r="A132" s="104"/>
      <c r="B132" s="77"/>
      <c r="C132" s="105" t="s">
        <v>158</v>
      </c>
      <c r="D132" s="77"/>
      <c r="E132" s="35" t="s">
        <v>2</v>
      </c>
      <c r="F132" s="77"/>
      <c r="G132" s="77"/>
      <c r="H132" s="77"/>
      <c r="I132" s="77"/>
      <c r="J132" s="41">
        <f>SUM(I133:I145)</f>
        <v>82</v>
      </c>
      <c r="K132" s="42">
        <f>J132/$C$2</f>
        <v>0.07824427481</v>
      </c>
      <c r="L132" s="43">
        <f>J132*$C$4</f>
        <v>9840000</v>
      </c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5.75" customHeight="1">
      <c r="A133" s="99"/>
      <c r="B133" s="82"/>
      <c r="C133" s="98"/>
      <c r="D133" s="82" t="s">
        <v>145</v>
      </c>
      <c r="E133" s="44" t="s">
        <v>2</v>
      </c>
      <c r="F133" s="49">
        <v>4.0</v>
      </c>
      <c r="G133" s="49">
        <v>6.0</v>
      </c>
      <c r="H133" s="49">
        <v>8.0</v>
      </c>
      <c r="I133" s="50">
        <f t="shared" ref="I133:I145" si="19">ROUND((F133+(4*G133)+H133)/6,0)</f>
        <v>6</v>
      </c>
      <c r="J133" s="50"/>
      <c r="K133" s="63"/>
      <c r="L133" s="64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5.75" customHeight="1">
      <c r="A134" s="99"/>
      <c r="B134" s="82"/>
      <c r="C134" s="98"/>
      <c r="D134" s="82" t="s">
        <v>146</v>
      </c>
      <c r="E134" s="44" t="s">
        <v>2</v>
      </c>
      <c r="F134" s="49">
        <v>4.0</v>
      </c>
      <c r="G134" s="49">
        <v>6.0</v>
      </c>
      <c r="H134" s="49">
        <v>8.0</v>
      </c>
      <c r="I134" s="50">
        <f t="shared" si="19"/>
        <v>6</v>
      </c>
      <c r="J134" s="82"/>
      <c r="K134" s="82"/>
      <c r="L134" s="101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5.75" customHeight="1">
      <c r="A135" s="99"/>
      <c r="B135" s="82"/>
      <c r="C135" s="98"/>
      <c r="D135" s="74" t="s">
        <v>147</v>
      </c>
      <c r="E135" s="44" t="s">
        <v>2</v>
      </c>
      <c r="F135" s="49">
        <v>4.0</v>
      </c>
      <c r="G135" s="49">
        <v>6.0</v>
      </c>
      <c r="H135" s="49">
        <v>8.0</v>
      </c>
      <c r="I135" s="50">
        <f t="shared" si="19"/>
        <v>6</v>
      </c>
      <c r="J135" s="82"/>
      <c r="K135" s="82"/>
      <c r="L135" s="101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5.75" customHeight="1">
      <c r="A136" s="99"/>
      <c r="B136" s="82"/>
      <c r="C136" s="98"/>
      <c r="D136" s="82" t="s">
        <v>148</v>
      </c>
      <c r="E136" s="44" t="s">
        <v>2</v>
      </c>
      <c r="F136" s="49">
        <v>4.0</v>
      </c>
      <c r="G136" s="49">
        <v>6.0</v>
      </c>
      <c r="H136" s="49">
        <v>8.0</v>
      </c>
      <c r="I136" s="50">
        <f t="shared" si="19"/>
        <v>6</v>
      </c>
      <c r="J136" s="82"/>
      <c r="K136" s="82"/>
      <c r="L136" s="101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5.75" customHeight="1">
      <c r="A137" s="99"/>
      <c r="B137" s="82"/>
      <c r="C137" s="98"/>
      <c r="D137" s="82" t="s">
        <v>149</v>
      </c>
      <c r="E137" s="44" t="s">
        <v>2</v>
      </c>
      <c r="F137" s="49">
        <v>4.0</v>
      </c>
      <c r="G137" s="49">
        <v>6.0</v>
      </c>
      <c r="H137" s="49">
        <v>8.0</v>
      </c>
      <c r="I137" s="50">
        <f t="shared" si="19"/>
        <v>6</v>
      </c>
      <c r="J137" s="82"/>
      <c r="K137" s="82"/>
      <c r="L137" s="101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5.75" customHeight="1">
      <c r="A138" s="99"/>
      <c r="B138" s="82"/>
      <c r="C138" s="98"/>
      <c r="D138" s="82" t="s">
        <v>150</v>
      </c>
      <c r="E138" s="44" t="s">
        <v>2</v>
      </c>
      <c r="F138" s="49">
        <v>6.0</v>
      </c>
      <c r="G138" s="49">
        <v>8.0</v>
      </c>
      <c r="H138" s="49">
        <v>10.0</v>
      </c>
      <c r="I138" s="50">
        <f t="shared" si="19"/>
        <v>8</v>
      </c>
      <c r="J138" s="82"/>
      <c r="K138" s="82"/>
      <c r="L138" s="101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5.75" customHeight="1">
      <c r="A139" s="99"/>
      <c r="B139" s="82"/>
      <c r="C139" s="98"/>
      <c r="D139" s="74" t="s">
        <v>151</v>
      </c>
      <c r="E139" s="44" t="s">
        <v>2</v>
      </c>
      <c r="F139" s="49">
        <v>6.0</v>
      </c>
      <c r="G139" s="49">
        <v>8.0</v>
      </c>
      <c r="H139" s="49">
        <v>10.0</v>
      </c>
      <c r="I139" s="50">
        <f t="shared" si="19"/>
        <v>8</v>
      </c>
      <c r="J139" s="82"/>
      <c r="K139" s="82"/>
      <c r="L139" s="101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5.75" customHeight="1">
      <c r="A140" s="99"/>
      <c r="B140" s="82"/>
      <c r="C140" s="98"/>
      <c r="D140" s="74" t="s">
        <v>159</v>
      </c>
      <c r="E140" s="44" t="s">
        <v>2</v>
      </c>
      <c r="F140" s="49">
        <v>4.0</v>
      </c>
      <c r="G140" s="49">
        <v>6.0</v>
      </c>
      <c r="H140" s="49">
        <v>8.0</v>
      </c>
      <c r="I140" s="50">
        <f t="shared" si="19"/>
        <v>6</v>
      </c>
      <c r="J140" s="82"/>
      <c r="K140" s="82"/>
      <c r="L140" s="101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5.75" customHeight="1">
      <c r="A141" s="99"/>
      <c r="B141" s="82"/>
      <c r="C141" s="98"/>
      <c r="D141" s="74" t="s">
        <v>160</v>
      </c>
      <c r="E141" s="44" t="s">
        <v>2</v>
      </c>
      <c r="F141" s="49">
        <v>4.0</v>
      </c>
      <c r="G141" s="49">
        <v>6.0</v>
      </c>
      <c r="H141" s="49">
        <v>8.0</v>
      </c>
      <c r="I141" s="50">
        <f t="shared" si="19"/>
        <v>6</v>
      </c>
      <c r="J141" s="82"/>
      <c r="K141" s="82"/>
      <c r="L141" s="101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5.75" customHeight="1">
      <c r="A142" s="99"/>
      <c r="B142" s="82"/>
      <c r="C142" s="98"/>
      <c r="D142" s="74" t="s">
        <v>161</v>
      </c>
      <c r="E142" s="44" t="s">
        <v>2</v>
      </c>
      <c r="F142" s="49">
        <v>4.0</v>
      </c>
      <c r="G142" s="49">
        <v>6.0</v>
      </c>
      <c r="H142" s="49">
        <v>8.0</v>
      </c>
      <c r="I142" s="50">
        <f t="shared" si="19"/>
        <v>6</v>
      </c>
      <c r="J142" s="82"/>
      <c r="K142" s="82"/>
      <c r="L142" s="101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5.75" customHeight="1">
      <c r="A143" s="99"/>
      <c r="B143" s="82"/>
      <c r="C143" s="98"/>
      <c r="D143" s="74" t="s">
        <v>162</v>
      </c>
      <c r="E143" s="44" t="s">
        <v>2</v>
      </c>
      <c r="F143" s="49">
        <v>4.0</v>
      </c>
      <c r="G143" s="49">
        <v>6.0</v>
      </c>
      <c r="H143" s="49">
        <v>8.0</v>
      </c>
      <c r="I143" s="50">
        <f t="shared" si="19"/>
        <v>6</v>
      </c>
      <c r="J143" s="82"/>
      <c r="K143" s="82"/>
      <c r="L143" s="101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5.75" customHeight="1">
      <c r="A144" s="99"/>
      <c r="B144" s="82"/>
      <c r="C144" s="98"/>
      <c r="D144" s="74" t="s">
        <v>163</v>
      </c>
      <c r="E144" s="44" t="s">
        <v>2</v>
      </c>
      <c r="F144" s="49">
        <v>4.0</v>
      </c>
      <c r="G144" s="49">
        <v>6.0</v>
      </c>
      <c r="H144" s="49">
        <v>8.0</v>
      </c>
      <c r="I144" s="50">
        <f t="shared" si="19"/>
        <v>6</v>
      </c>
      <c r="J144" s="82"/>
      <c r="K144" s="82"/>
      <c r="L144" s="101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5.75" customHeight="1">
      <c r="A145" s="99"/>
      <c r="B145" s="82"/>
      <c r="C145" s="98"/>
      <c r="D145" s="82" t="s">
        <v>149</v>
      </c>
      <c r="E145" s="44" t="s">
        <v>2</v>
      </c>
      <c r="F145" s="49">
        <v>4.0</v>
      </c>
      <c r="G145" s="49">
        <v>6.0</v>
      </c>
      <c r="H145" s="49">
        <v>8.0</v>
      </c>
      <c r="I145" s="50">
        <f t="shared" si="19"/>
        <v>6</v>
      </c>
      <c r="J145" s="82"/>
      <c r="K145" s="82"/>
      <c r="L145" s="101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5.75" customHeight="1">
      <c r="A146" s="112"/>
      <c r="B146" s="113" t="s">
        <v>164</v>
      </c>
      <c r="C146" s="114" t="s">
        <v>165</v>
      </c>
      <c r="D146" s="115"/>
      <c r="E146" s="116" t="s">
        <v>2</v>
      </c>
      <c r="F146" s="115"/>
      <c r="G146" s="115"/>
      <c r="H146" s="115"/>
      <c r="I146" s="115"/>
      <c r="J146" s="117">
        <f>SUM(I147)</f>
        <v>30</v>
      </c>
      <c r="K146" s="118">
        <f>J146/$C$2</f>
        <v>0.0286259542</v>
      </c>
      <c r="L146" s="119">
        <f>J146*$C$4</f>
        <v>3600000</v>
      </c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5.75" customHeight="1">
      <c r="A147" s="99"/>
      <c r="B147" s="82"/>
      <c r="C147" s="98"/>
      <c r="D147" s="74" t="s">
        <v>166</v>
      </c>
      <c r="E147" s="44" t="s">
        <v>2</v>
      </c>
      <c r="F147" s="49">
        <v>25.0</v>
      </c>
      <c r="G147" s="49">
        <v>30.0</v>
      </c>
      <c r="H147" s="49">
        <v>35.0</v>
      </c>
      <c r="I147" s="50">
        <f>ROUND((F147+(4*G147)+H147)/6,0)</f>
        <v>30</v>
      </c>
      <c r="J147" s="50"/>
      <c r="K147" s="63"/>
      <c r="L147" s="64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5.75" customHeight="1">
      <c r="A148" s="112"/>
      <c r="B148" s="115"/>
      <c r="C148" s="114" t="s">
        <v>167</v>
      </c>
      <c r="D148" s="120"/>
      <c r="E148" s="116" t="s">
        <v>2</v>
      </c>
      <c r="F148" s="121"/>
      <c r="G148" s="121"/>
      <c r="H148" s="121"/>
      <c r="I148" s="117"/>
      <c r="J148" s="117">
        <f>SUM(I149:I153)</f>
        <v>46</v>
      </c>
      <c r="K148" s="118">
        <f>J148/$C$2</f>
        <v>0.04389312977</v>
      </c>
      <c r="L148" s="119">
        <f>J148*$C$4</f>
        <v>5520000</v>
      </c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5.75" customHeight="1">
      <c r="A149" s="99"/>
      <c r="B149" s="82"/>
      <c r="C149" s="98"/>
      <c r="D149" s="74" t="s">
        <v>168</v>
      </c>
      <c r="E149" s="44" t="s">
        <v>2</v>
      </c>
      <c r="F149" s="49">
        <v>8.0</v>
      </c>
      <c r="G149" s="49">
        <v>10.0</v>
      </c>
      <c r="H149" s="49">
        <v>12.0</v>
      </c>
      <c r="I149" s="50">
        <f t="shared" ref="I149:I153" si="20">ROUND((F149+(4*G149)+H149)/6,0)</f>
        <v>10</v>
      </c>
      <c r="J149" s="82"/>
      <c r="K149" s="82"/>
      <c r="L149" s="101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5.75" customHeight="1">
      <c r="A150" s="99"/>
      <c r="B150" s="82"/>
      <c r="C150" s="98"/>
      <c r="D150" s="74" t="s">
        <v>169</v>
      </c>
      <c r="E150" s="44" t="s">
        <v>2</v>
      </c>
      <c r="F150" s="49">
        <v>8.0</v>
      </c>
      <c r="G150" s="49">
        <v>10.0</v>
      </c>
      <c r="H150" s="49">
        <v>12.0</v>
      </c>
      <c r="I150" s="50">
        <f t="shared" si="20"/>
        <v>10</v>
      </c>
      <c r="J150" s="82"/>
      <c r="K150" s="82"/>
      <c r="L150" s="101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5.75" customHeight="1">
      <c r="A151" s="99"/>
      <c r="B151" s="82"/>
      <c r="C151" s="98"/>
      <c r="D151" s="74" t="s">
        <v>170</v>
      </c>
      <c r="E151" s="44" t="s">
        <v>2</v>
      </c>
      <c r="F151" s="49">
        <v>8.0</v>
      </c>
      <c r="G151" s="49">
        <v>10.0</v>
      </c>
      <c r="H151" s="49">
        <v>12.0</v>
      </c>
      <c r="I151" s="50">
        <f t="shared" si="20"/>
        <v>10</v>
      </c>
      <c r="J151" s="82"/>
      <c r="K151" s="82"/>
      <c r="L151" s="101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5.75" customHeight="1">
      <c r="A152" s="99"/>
      <c r="B152" s="82"/>
      <c r="C152" s="103"/>
      <c r="D152" s="74" t="s">
        <v>171</v>
      </c>
      <c r="E152" s="44" t="s">
        <v>2</v>
      </c>
      <c r="F152" s="49">
        <v>6.0</v>
      </c>
      <c r="G152" s="49">
        <v>8.0</v>
      </c>
      <c r="H152" s="49">
        <v>10.0</v>
      </c>
      <c r="I152" s="50">
        <f t="shared" si="20"/>
        <v>8</v>
      </c>
      <c r="J152" s="110"/>
      <c r="K152" s="82"/>
      <c r="L152" s="101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5.75" customHeight="1">
      <c r="A153" s="99"/>
      <c r="B153" s="82"/>
      <c r="C153" s="98"/>
      <c r="D153" s="74" t="s">
        <v>172</v>
      </c>
      <c r="E153" s="44" t="s">
        <v>2</v>
      </c>
      <c r="F153" s="49">
        <v>6.0</v>
      </c>
      <c r="G153" s="49">
        <v>8.0</v>
      </c>
      <c r="H153" s="49">
        <v>10.0</v>
      </c>
      <c r="I153" s="50">
        <f t="shared" si="20"/>
        <v>8</v>
      </c>
      <c r="J153" s="110"/>
      <c r="K153" s="82"/>
      <c r="L153" s="101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5.75" customHeight="1">
      <c r="A154" s="99"/>
      <c r="B154" s="82"/>
      <c r="C154" s="98"/>
      <c r="D154" s="74"/>
      <c r="E154" s="44"/>
      <c r="F154" s="49"/>
      <c r="G154" s="49"/>
      <c r="H154" s="49"/>
      <c r="I154" s="50"/>
      <c r="J154" s="82"/>
      <c r="K154" s="82"/>
      <c r="L154" s="101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5.75" customHeight="1">
      <c r="A155" s="122"/>
      <c r="B155" s="123"/>
      <c r="D155" s="124"/>
      <c r="E155" s="125"/>
      <c r="F155" s="126"/>
      <c r="G155" s="126"/>
      <c r="H155" s="126"/>
      <c r="I155" s="127"/>
      <c r="J155" s="123"/>
      <c r="K155" s="123"/>
      <c r="L155" s="128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5.75" customHeight="1">
      <c r="A156" s="129"/>
      <c r="B156" s="123"/>
      <c r="C156" s="129"/>
      <c r="D156" s="123"/>
      <c r="E156" s="125"/>
      <c r="F156" s="126"/>
      <c r="G156" s="126"/>
      <c r="H156" s="126"/>
      <c r="I156" s="127"/>
      <c r="J156" s="123"/>
      <c r="K156" s="123"/>
      <c r="L156" s="128"/>
      <c r="M156" s="33"/>
      <c r="V156" s="33"/>
      <c r="W156" s="33"/>
      <c r="X156" s="33"/>
      <c r="Y156" s="33"/>
      <c r="Z156" s="33"/>
    </row>
    <row r="157" ht="15.75" customHeight="1">
      <c r="C157" s="130"/>
      <c r="M157" s="33"/>
    </row>
    <row r="158" ht="15.75" customHeight="1">
      <c r="C158" s="130"/>
      <c r="M158" s="33"/>
    </row>
    <row r="159" ht="15.75" customHeight="1">
      <c r="C159" s="130"/>
      <c r="M159" s="33"/>
    </row>
    <row r="160" ht="15.75" customHeight="1">
      <c r="C160" s="130"/>
      <c r="M160" s="33"/>
    </row>
    <row r="161" ht="15.75" customHeight="1">
      <c r="C161" s="130"/>
      <c r="M161" s="33"/>
    </row>
    <row r="162" ht="15.75" customHeight="1">
      <c r="C162" s="130"/>
      <c r="M162" s="33"/>
    </row>
    <row r="163" ht="15.75" customHeight="1">
      <c r="C163" s="130"/>
      <c r="M163" s="33"/>
    </row>
    <row r="164" ht="15.75" customHeight="1">
      <c r="C164" s="130"/>
      <c r="F164" s="131"/>
      <c r="M164" s="33"/>
    </row>
    <row r="165" ht="15.75" customHeight="1">
      <c r="C165" s="130"/>
      <c r="M165" s="33"/>
    </row>
    <row r="166" ht="15.75" customHeight="1">
      <c r="C166" s="130"/>
      <c r="M166" s="33"/>
    </row>
    <row r="167" ht="15.75" customHeight="1">
      <c r="C167" s="130"/>
      <c r="M167" s="33"/>
    </row>
    <row r="168" ht="15.75" customHeight="1">
      <c r="C168" s="130"/>
      <c r="M168" s="33"/>
    </row>
    <row r="169" ht="15.75" customHeight="1">
      <c r="C169" s="130"/>
      <c r="M169" s="33"/>
    </row>
    <row r="170" ht="15.75" customHeight="1">
      <c r="C170" s="130"/>
      <c r="M170" s="33"/>
    </row>
    <row r="171" ht="15.75" customHeight="1">
      <c r="C171" s="130"/>
      <c r="M171" s="33"/>
    </row>
    <row r="172" ht="15.75" customHeight="1">
      <c r="C172" s="130"/>
      <c r="M172" s="33"/>
    </row>
    <row r="173" ht="15.75" customHeight="1">
      <c r="C173" s="130"/>
      <c r="M173" s="33"/>
    </row>
    <row r="174" ht="15.75" customHeight="1">
      <c r="C174" s="130"/>
      <c r="M174" s="33"/>
    </row>
    <row r="175" ht="15.75" customHeight="1">
      <c r="C175" s="130"/>
      <c r="M175" s="33"/>
    </row>
    <row r="176" ht="15.75" customHeight="1">
      <c r="C176" s="130"/>
      <c r="M176" s="33"/>
    </row>
    <row r="177" ht="15.75" customHeight="1">
      <c r="C177" s="130"/>
      <c r="M177" s="33"/>
    </row>
    <row r="178" ht="15.75" customHeight="1">
      <c r="C178" s="130"/>
      <c r="M178" s="33"/>
    </row>
    <row r="179" ht="15.75" customHeight="1">
      <c r="C179" s="130"/>
      <c r="M179" s="33"/>
    </row>
    <row r="180" ht="15.75" customHeight="1">
      <c r="C180" s="130"/>
      <c r="M180" s="33"/>
    </row>
    <row r="181" ht="15.75" customHeight="1">
      <c r="C181" s="130"/>
      <c r="M181" s="33"/>
    </row>
    <row r="182" ht="15.75" customHeight="1">
      <c r="C182" s="130"/>
      <c r="M182" s="33"/>
    </row>
    <row r="183" ht="15.75" customHeight="1">
      <c r="C183" s="130"/>
      <c r="M183" s="33"/>
    </row>
    <row r="184" ht="15.75" customHeight="1">
      <c r="C184" s="130"/>
      <c r="M184" s="33"/>
    </row>
    <row r="185" ht="15.75" customHeight="1">
      <c r="C185" s="130"/>
      <c r="M185" s="33"/>
    </row>
    <row r="186" ht="15.75" customHeight="1">
      <c r="C186" s="130"/>
      <c r="M186" s="33"/>
    </row>
    <row r="187" ht="15.75" customHeight="1">
      <c r="C187" s="130"/>
      <c r="M187" s="33"/>
    </row>
    <row r="188" ht="15.75" customHeight="1">
      <c r="C188" s="130"/>
      <c r="M188" s="33"/>
    </row>
    <row r="189" ht="15.75" customHeight="1">
      <c r="C189" s="130"/>
      <c r="M189" s="33"/>
    </row>
    <row r="190" ht="15.75" customHeight="1">
      <c r="C190" s="130"/>
      <c r="M190" s="33"/>
    </row>
    <row r="191" ht="15.75" customHeight="1">
      <c r="C191" s="130"/>
      <c r="M191" s="33"/>
    </row>
    <row r="192" ht="15.75" customHeight="1">
      <c r="C192" s="130"/>
      <c r="M192" s="33"/>
    </row>
    <row r="193" ht="15.75" customHeight="1">
      <c r="C193" s="130"/>
      <c r="M193" s="33"/>
    </row>
    <row r="194" ht="15.75" customHeight="1">
      <c r="C194" s="130"/>
      <c r="M194" s="33"/>
    </row>
    <row r="195" ht="15.75" customHeight="1">
      <c r="C195" s="130"/>
      <c r="M195" s="33"/>
    </row>
    <row r="196" ht="15.75" customHeight="1">
      <c r="C196" s="130"/>
      <c r="M196" s="33"/>
    </row>
    <row r="197" ht="15.75" customHeight="1">
      <c r="C197" s="130"/>
      <c r="M197" s="33"/>
    </row>
    <row r="198" ht="15.75" customHeight="1">
      <c r="C198" s="130"/>
      <c r="M198" s="33"/>
    </row>
    <row r="199" ht="15.75" customHeight="1">
      <c r="C199" s="130"/>
      <c r="M199" s="33"/>
    </row>
    <row r="200" ht="15.75" customHeight="1">
      <c r="C200" s="130"/>
      <c r="M200" s="33"/>
    </row>
    <row r="201" ht="15.75" customHeight="1">
      <c r="C201" s="130"/>
      <c r="M201" s="33"/>
    </row>
    <row r="202" ht="15.75" customHeight="1">
      <c r="C202" s="130"/>
      <c r="M202" s="33"/>
    </row>
    <row r="203" ht="15.75" customHeight="1">
      <c r="C203" s="130"/>
      <c r="M203" s="33"/>
    </row>
    <row r="204" ht="15.75" customHeight="1">
      <c r="C204" s="130"/>
      <c r="M204" s="33"/>
    </row>
    <row r="205" ht="15.75" customHeight="1">
      <c r="C205" s="130"/>
      <c r="M205" s="33"/>
    </row>
    <row r="206" ht="15.75" customHeight="1">
      <c r="C206" s="130"/>
      <c r="M206" s="33"/>
    </row>
    <row r="207" ht="15.75" customHeight="1">
      <c r="C207" s="130"/>
      <c r="M207" s="33"/>
    </row>
    <row r="208" ht="15.75" customHeight="1">
      <c r="C208" s="130"/>
      <c r="M208" s="33"/>
    </row>
    <row r="209" ht="15.75" customHeight="1">
      <c r="C209" s="130"/>
      <c r="M209" s="33"/>
    </row>
    <row r="210" ht="15.75" customHeight="1">
      <c r="C210" s="130"/>
      <c r="M210" s="33"/>
    </row>
    <row r="211" ht="15.75" customHeight="1">
      <c r="C211" s="130"/>
      <c r="M211" s="33"/>
    </row>
    <row r="212" ht="15.75" customHeight="1">
      <c r="C212" s="130"/>
      <c r="M212" s="33"/>
    </row>
    <row r="213" ht="15.75" customHeight="1">
      <c r="C213" s="130"/>
      <c r="M213" s="33"/>
    </row>
    <row r="214" ht="15.75" customHeight="1">
      <c r="C214" s="130"/>
      <c r="M214" s="33"/>
    </row>
    <row r="215" ht="15.75" customHeight="1">
      <c r="C215" s="130"/>
      <c r="M215" s="33"/>
    </row>
    <row r="216" ht="15.75" customHeight="1">
      <c r="C216" s="130"/>
      <c r="M216" s="33"/>
    </row>
    <row r="217" ht="15.75" customHeight="1">
      <c r="C217" s="130"/>
      <c r="M217" s="33"/>
    </row>
    <row r="218" ht="15.75" customHeight="1">
      <c r="C218" s="130"/>
      <c r="M218" s="33"/>
    </row>
    <row r="219" ht="15.75" customHeight="1">
      <c r="C219" s="130"/>
      <c r="M219" s="33"/>
    </row>
    <row r="220" ht="15.75" customHeight="1">
      <c r="C220" s="130"/>
      <c r="M220" s="33"/>
    </row>
    <row r="221" ht="15.75" customHeight="1">
      <c r="C221" s="130"/>
      <c r="M221" s="33"/>
    </row>
    <row r="222" ht="15.75" customHeight="1">
      <c r="C222" s="130"/>
      <c r="M222" s="33"/>
    </row>
    <row r="223" ht="15.75" customHeight="1">
      <c r="C223" s="130"/>
      <c r="M223" s="33"/>
    </row>
    <row r="224" ht="15.75" customHeight="1">
      <c r="C224" s="130"/>
      <c r="M224" s="33"/>
    </row>
    <row r="225" ht="15.75" customHeight="1">
      <c r="C225" s="130"/>
      <c r="M225" s="33"/>
    </row>
    <row r="226" ht="15.75" customHeight="1">
      <c r="C226" s="130"/>
      <c r="M226" s="33"/>
    </row>
    <row r="227" ht="15.75" customHeight="1">
      <c r="C227" s="130"/>
      <c r="M227" s="33"/>
    </row>
    <row r="228" ht="15.75" customHeight="1">
      <c r="C228" s="130"/>
      <c r="M228" s="33"/>
    </row>
    <row r="229" ht="15.75" customHeight="1">
      <c r="C229" s="130"/>
      <c r="M229" s="33"/>
    </row>
    <row r="230" ht="15.75" customHeight="1">
      <c r="C230" s="130"/>
      <c r="M230" s="33"/>
    </row>
    <row r="231" ht="15.75" customHeight="1">
      <c r="C231" s="130"/>
      <c r="M231" s="33"/>
    </row>
    <row r="232" ht="15.75" customHeight="1">
      <c r="C232" s="130"/>
      <c r="M232" s="33"/>
    </row>
    <row r="233" ht="15.75" customHeight="1">
      <c r="C233" s="130"/>
      <c r="M233" s="33"/>
    </row>
    <row r="234" ht="15.75" customHeight="1">
      <c r="C234" s="130"/>
      <c r="M234" s="33"/>
    </row>
    <row r="235" ht="15.75" customHeight="1">
      <c r="C235" s="130"/>
      <c r="M235" s="33"/>
    </row>
    <row r="236" ht="15.75" customHeight="1">
      <c r="C236" s="130"/>
      <c r="M236" s="33"/>
    </row>
    <row r="237" ht="15.75" customHeight="1">
      <c r="C237" s="130"/>
      <c r="M237" s="33"/>
    </row>
    <row r="238" ht="15.75" customHeight="1">
      <c r="C238" s="130"/>
      <c r="M238" s="33"/>
    </row>
    <row r="239" ht="15.75" customHeight="1">
      <c r="C239" s="130"/>
      <c r="M239" s="33"/>
    </row>
    <row r="240" ht="15.75" customHeight="1">
      <c r="C240" s="130"/>
      <c r="M240" s="33"/>
    </row>
    <row r="241" ht="15.75" customHeight="1">
      <c r="C241" s="130"/>
      <c r="M241" s="33"/>
    </row>
    <row r="242" ht="15.75" customHeight="1">
      <c r="C242" s="130"/>
      <c r="M242" s="33"/>
    </row>
    <row r="243" ht="15.75" customHeight="1">
      <c r="C243" s="130"/>
      <c r="M243" s="33"/>
    </row>
    <row r="244" ht="15.75" customHeight="1">
      <c r="C244" s="130"/>
      <c r="M244" s="33"/>
    </row>
    <row r="245" ht="15.75" customHeight="1">
      <c r="C245" s="130"/>
      <c r="M245" s="33"/>
    </row>
    <row r="246" ht="15.75" customHeight="1">
      <c r="C246" s="130"/>
      <c r="M246" s="33"/>
    </row>
    <row r="247" ht="15.75" customHeight="1">
      <c r="C247" s="130"/>
      <c r="M247" s="33"/>
    </row>
    <row r="248" ht="15.75" customHeight="1">
      <c r="C248" s="130"/>
      <c r="M248" s="33"/>
    </row>
    <row r="249" ht="15.75" customHeight="1">
      <c r="C249" s="130"/>
      <c r="M249" s="33"/>
    </row>
    <row r="250" ht="15.75" customHeight="1">
      <c r="C250" s="130"/>
      <c r="M250" s="33"/>
    </row>
    <row r="251" ht="15.75" customHeight="1">
      <c r="C251" s="130"/>
      <c r="M251" s="33"/>
    </row>
    <row r="252" ht="15.75" customHeight="1">
      <c r="C252" s="130"/>
      <c r="M252" s="33"/>
    </row>
    <row r="253" ht="15.75" customHeight="1">
      <c r="C253" s="130"/>
      <c r="M253" s="33"/>
    </row>
    <row r="254" ht="15.75" customHeight="1">
      <c r="C254" s="130"/>
      <c r="M254" s="33"/>
    </row>
    <row r="255" ht="15.75" customHeight="1">
      <c r="C255" s="130"/>
      <c r="M255" s="33"/>
    </row>
    <row r="256" ht="15.75" customHeight="1">
      <c r="C256" s="130"/>
      <c r="M256" s="33"/>
    </row>
    <row r="257" ht="15.75" customHeight="1">
      <c r="C257" s="130"/>
      <c r="M257" s="33"/>
    </row>
    <row r="258" ht="15.75" customHeight="1">
      <c r="C258" s="130"/>
      <c r="M258" s="33"/>
    </row>
    <row r="259" ht="15.75" customHeight="1">
      <c r="C259" s="130"/>
      <c r="M259" s="33"/>
    </row>
    <row r="260" ht="15.75" customHeight="1">
      <c r="C260" s="130"/>
      <c r="M260" s="33"/>
    </row>
    <row r="261" ht="15.75" customHeight="1">
      <c r="C261" s="130"/>
      <c r="M261" s="33"/>
    </row>
    <row r="262" ht="15.75" customHeight="1">
      <c r="C262" s="130"/>
      <c r="M262" s="33"/>
    </row>
    <row r="263" ht="15.75" customHeight="1">
      <c r="C263" s="130"/>
      <c r="M263" s="33"/>
    </row>
    <row r="264" ht="15.75" customHeight="1">
      <c r="C264" s="130"/>
      <c r="M264" s="33"/>
    </row>
    <row r="265" ht="15.75" customHeight="1">
      <c r="C265" s="130"/>
      <c r="M265" s="33"/>
    </row>
    <row r="266" ht="15.75" customHeight="1">
      <c r="C266" s="130"/>
      <c r="M266" s="33"/>
    </row>
    <row r="267" ht="15.75" customHeight="1">
      <c r="C267" s="130"/>
      <c r="M267" s="33"/>
    </row>
    <row r="268" ht="15.75" customHeight="1">
      <c r="C268" s="130"/>
      <c r="M268" s="33"/>
    </row>
    <row r="269" ht="15.75" customHeight="1">
      <c r="C269" s="130"/>
      <c r="M269" s="33"/>
    </row>
    <row r="270" ht="15.75" customHeight="1">
      <c r="C270" s="130"/>
      <c r="M270" s="33"/>
    </row>
    <row r="271" ht="15.75" customHeight="1">
      <c r="C271" s="130"/>
      <c r="M271" s="33"/>
    </row>
    <row r="272" ht="15.75" customHeight="1">
      <c r="C272" s="130"/>
      <c r="M272" s="33"/>
    </row>
    <row r="273" ht="15.75" customHeight="1">
      <c r="C273" s="130"/>
      <c r="M273" s="33"/>
    </row>
    <row r="274" ht="15.75" customHeight="1">
      <c r="C274" s="130"/>
      <c r="M274" s="33"/>
    </row>
    <row r="275" ht="15.75" customHeight="1">
      <c r="C275" s="130"/>
      <c r="M275" s="33"/>
    </row>
    <row r="276" ht="15.75" customHeight="1">
      <c r="C276" s="130"/>
      <c r="M276" s="33"/>
    </row>
    <row r="277" ht="15.75" customHeight="1">
      <c r="C277" s="130"/>
      <c r="M277" s="33"/>
    </row>
    <row r="278" ht="15.75" customHeight="1">
      <c r="C278" s="130"/>
      <c r="M278" s="33"/>
    </row>
    <row r="279" ht="15.75" customHeight="1">
      <c r="C279" s="130"/>
      <c r="M279" s="33"/>
    </row>
    <row r="280" ht="15.75" customHeight="1">
      <c r="C280" s="130"/>
      <c r="M280" s="33"/>
    </row>
    <row r="281" ht="15.75" customHeight="1">
      <c r="C281" s="130"/>
      <c r="M281" s="33"/>
    </row>
    <row r="282" ht="15.75" customHeight="1">
      <c r="C282" s="130"/>
      <c r="M282" s="33"/>
    </row>
    <row r="283" ht="15.75" customHeight="1">
      <c r="C283" s="130"/>
      <c r="M283" s="33"/>
    </row>
    <row r="284" ht="15.75" customHeight="1">
      <c r="C284" s="130"/>
      <c r="M284" s="33"/>
    </row>
    <row r="285" ht="15.75" customHeight="1">
      <c r="C285" s="130"/>
      <c r="M285" s="33"/>
    </row>
    <row r="286" ht="15.75" customHeight="1">
      <c r="C286" s="130"/>
      <c r="M286" s="33"/>
    </row>
    <row r="287" ht="15.75" customHeight="1">
      <c r="C287" s="130"/>
      <c r="M287" s="33"/>
    </row>
    <row r="288" ht="15.75" customHeight="1">
      <c r="C288" s="130"/>
      <c r="M288" s="33"/>
    </row>
    <row r="289" ht="15.75" customHeight="1">
      <c r="C289" s="130"/>
      <c r="M289" s="33"/>
    </row>
    <row r="290" ht="15.75" customHeight="1">
      <c r="C290" s="130"/>
      <c r="M290" s="33"/>
    </row>
    <row r="291" ht="15.75" customHeight="1">
      <c r="C291" s="130"/>
      <c r="M291" s="33"/>
    </row>
    <row r="292" ht="15.75" customHeight="1">
      <c r="C292" s="130"/>
      <c r="M292" s="33"/>
    </row>
    <row r="293" ht="15.75" customHeight="1">
      <c r="C293" s="130"/>
      <c r="M293" s="33"/>
    </row>
    <row r="294" ht="15.75" customHeight="1">
      <c r="C294" s="130"/>
      <c r="M294" s="33"/>
    </row>
    <row r="295" ht="15.75" customHeight="1">
      <c r="C295" s="130"/>
      <c r="M295" s="33"/>
    </row>
    <row r="296" ht="15.75" customHeight="1">
      <c r="C296" s="130"/>
      <c r="M296" s="33"/>
    </row>
    <row r="297" ht="15.75" customHeight="1">
      <c r="C297" s="130"/>
      <c r="M297" s="33"/>
    </row>
    <row r="298" ht="15.75" customHeight="1">
      <c r="C298" s="130"/>
      <c r="M298" s="33"/>
    </row>
    <row r="299" ht="15.75" customHeight="1">
      <c r="C299" s="130"/>
      <c r="M299" s="33"/>
    </row>
    <row r="300" ht="15.75" customHeight="1">
      <c r="C300" s="130"/>
      <c r="M300" s="33"/>
    </row>
    <row r="301" ht="15.75" customHeight="1">
      <c r="C301" s="130"/>
      <c r="M301" s="33"/>
    </row>
    <row r="302" ht="15.75" customHeight="1">
      <c r="C302" s="130"/>
      <c r="M302" s="33"/>
    </row>
    <row r="303" ht="15.75" customHeight="1">
      <c r="C303" s="130"/>
      <c r="M303" s="33"/>
    </row>
    <row r="304" ht="15.75" customHeight="1">
      <c r="C304" s="130"/>
      <c r="M304" s="33"/>
    </row>
    <row r="305" ht="15.75" customHeight="1">
      <c r="C305" s="130"/>
      <c r="M305" s="33"/>
    </row>
    <row r="306" ht="15.75" customHeight="1">
      <c r="C306" s="130"/>
      <c r="M306" s="33"/>
    </row>
    <row r="307" ht="15.75" customHeight="1">
      <c r="C307" s="130"/>
      <c r="M307" s="33"/>
    </row>
    <row r="308" ht="15.75" customHeight="1">
      <c r="C308" s="130"/>
      <c r="M308" s="33"/>
    </row>
    <row r="309" ht="15.75" customHeight="1">
      <c r="C309" s="130"/>
      <c r="M309" s="33"/>
    </row>
    <row r="310" ht="15.75" customHeight="1">
      <c r="C310" s="130"/>
      <c r="M310" s="33"/>
    </row>
    <row r="311" ht="15.75" customHeight="1">
      <c r="C311" s="130"/>
      <c r="M311" s="33"/>
    </row>
    <row r="312" ht="15.75" customHeight="1">
      <c r="C312" s="130"/>
      <c r="M312" s="33"/>
    </row>
    <row r="313" ht="15.75" customHeight="1">
      <c r="C313" s="130"/>
      <c r="M313" s="33"/>
    </row>
    <row r="314" ht="15.75" customHeight="1">
      <c r="C314" s="130"/>
      <c r="M314" s="33"/>
    </row>
    <row r="315" ht="15.75" customHeight="1">
      <c r="C315" s="130"/>
      <c r="M315" s="33"/>
    </row>
    <row r="316" ht="15.75" customHeight="1">
      <c r="C316" s="130"/>
      <c r="M316" s="33"/>
    </row>
    <row r="317" ht="15.75" customHeight="1">
      <c r="C317" s="130"/>
      <c r="M317" s="33"/>
    </row>
    <row r="318" ht="15.75" customHeight="1">
      <c r="C318" s="130"/>
      <c r="M318" s="33"/>
    </row>
    <row r="319" ht="15.75" customHeight="1">
      <c r="C319" s="130"/>
      <c r="M319" s="33"/>
    </row>
    <row r="320" ht="15.75" customHeight="1">
      <c r="C320" s="130"/>
      <c r="M320" s="33"/>
    </row>
    <row r="321" ht="15.75" customHeight="1">
      <c r="C321" s="130"/>
      <c r="M321" s="33"/>
    </row>
    <row r="322" ht="15.75" customHeight="1">
      <c r="C322" s="130"/>
      <c r="M322" s="33"/>
    </row>
    <row r="323" ht="15.75" customHeight="1">
      <c r="C323" s="130"/>
      <c r="M323" s="33"/>
    </row>
    <row r="324" ht="15.75" customHeight="1">
      <c r="C324" s="130"/>
      <c r="M324" s="33"/>
    </row>
    <row r="325" ht="15.75" customHeight="1">
      <c r="C325" s="130"/>
      <c r="M325" s="33"/>
    </row>
    <row r="326" ht="15.75" customHeight="1">
      <c r="C326" s="130"/>
      <c r="M326" s="33"/>
    </row>
    <row r="327" ht="15.75" customHeight="1">
      <c r="C327" s="130"/>
      <c r="M327" s="33"/>
    </row>
    <row r="328" ht="15.75" customHeight="1">
      <c r="C328" s="130"/>
      <c r="M328" s="33"/>
    </row>
    <row r="329" ht="15.75" customHeight="1">
      <c r="C329" s="130"/>
      <c r="M329" s="33"/>
    </row>
    <row r="330" ht="15.75" customHeight="1">
      <c r="C330" s="130"/>
      <c r="M330" s="33"/>
    </row>
    <row r="331" ht="15.75" customHeight="1">
      <c r="C331" s="130"/>
      <c r="M331" s="33"/>
    </row>
    <row r="332" ht="15.75" customHeight="1">
      <c r="C332" s="130"/>
      <c r="M332" s="33"/>
    </row>
    <row r="333" ht="15.75" customHeight="1">
      <c r="C333" s="130"/>
      <c r="M333" s="33"/>
    </row>
    <row r="334" ht="15.75" customHeight="1">
      <c r="C334" s="130"/>
      <c r="M334" s="33"/>
    </row>
    <row r="335" ht="15.75" customHeight="1">
      <c r="C335" s="130"/>
      <c r="M335" s="33"/>
    </row>
    <row r="336" ht="15.75" customHeight="1">
      <c r="C336" s="130"/>
      <c r="M336" s="33"/>
    </row>
    <row r="337" ht="15.75" customHeight="1">
      <c r="C337" s="130"/>
      <c r="M337" s="33"/>
    </row>
    <row r="338" ht="15.75" customHeight="1">
      <c r="C338" s="130"/>
      <c r="M338" s="33"/>
    </row>
    <row r="339" ht="15.75" customHeight="1">
      <c r="C339" s="130"/>
      <c r="M339" s="33"/>
    </row>
    <row r="340" ht="15.75" customHeight="1">
      <c r="C340" s="130"/>
      <c r="M340" s="33"/>
    </row>
    <row r="341" ht="15.75" customHeight="1">
      <c r="C341" s="130"/>
      <c r="M341" s="33"/>
    </row>
    <row r="342" ht="15.75" customHeight="1">
      <c r="C342" s="130"/>
      <c r="M342" s="33"/>
    </row>
    <row r="343" ht="15.75" customHeight="1">
      <c r="C343" s="130"/>
      <c r="M343" s="33"/>
    </row>
    <row r="344" ht="15.75" customHeight="1">
      <c r="C344" s="130"/>
      <c r="M344" s="33"/>
    </row>
    <row r="345" ht="15.75" customHeight="1">
      <c r="C345" s="130"/>
      <c r="M345" s="33"/>
    </row>
    <row r="346" ht="15.75" customHeight="1">
      <c r="C346" s="130"/>
      <c r="M346" s="33"/>
    </row>
    <row r="347" ht="15.75" customHeight="1">
      <c r="C347" s="130"/>
      <c r="M347" s="33"/>
    </row>
    <row r="348" ht="15.75" customHeight="1">
      <c r="C348" s="130"/>
      <c r="M348" s="33"/>
    </row>
    <row r="349" ht="15.75" customHeight="1">
      <c r="C349" s="130"/>
      <c r="M349" s="33"/>
    </row>
    <row r="350" ht="15.75" customHeight="1">
      <c r="C350" s="130"/>
      <c r="M350" s="33"/>
    </row>
    <row r="351" ht="15.75" customHeight="1">
      <c r="C351" s="130"/>
      <c r="M351" s="33"/>
    </row>
    <row r="352" ht="15.75" customHeight="1">
      <c r="C352" s="130"/>
      <c r="M352" s="33"/>
    </row>
    <row r="353" ht="15.75" customHeight="1">
      <c r="C353" s="130"/>
      <c r="M353" s="33"/>
    </row>
    <row r="354" ht="15.75" customHeight="1">
      <c r="C354" s="130"/>
      <c r="M354" s="33"/>
    </row>
    <row r="355" ht="15.75" customHeight="1">
      <c r="C355" s="130"/>
      <c r="M355" s="33"/>
    </row>
    <row r="356" ht="15.75" customHeight="1">
      <c r="C356" s="130"/>
      <c r="M356" s="33"/>
    </row>
    <row r="357" ht="15.75" customHeight="1">
      <c r="C357" s="130"/>
      <c r="M357" s="33"/>
    </row>
    <row r="358" ht="15.75" customHeight="1">
      <c r="C358" s="130"/>
      <c r="M358" s="33"/>
    </row>
    <row r="359" ht="15.75" customHeight="1">
      <c r="C359" s="130"/>
      <c r="M359" s="33"/>
    </row>
    <row r="360" ht="15.75" customHeight="1">
      <c r="C360" s="130"/>
      <c r="M360" s="33"/>
    </row>
    <row r="361" ht="15.75" customHeight="1">
      <c r="C361" s="130"/>
      <c r="M361" s="33"/>
    </row>
    <row r="362" ht="15.75" customHeight="1">
      <c r="C362" s="130"/>
      <c r="M362" s="33"/>
    </row>
    <row r="363" ht="15.75" customHeight="1">
      <c r="C363" s="130"/>
      <c r="M363" s="33"/>
    </row>
    <row r="364" ht="15.75" customHeight="1">
      <c r="C364" s="130"/>
      <c r="M364" s="33"/>
    </row>
    <row r="365" ht="15.75" customHeight="1">
      <c r="C365" s="130"/>
      <c r="M365" s="33"/>
    </row>
    <row r="366" ht="15.75" customHeight="1">
      <c r="C366" s="130"/>
      <c r="M366" s="33"/>
    </row>
    <row r="367" ht="15.75" customHeight="1">
      <c r="C367" s="130"/>
      <c r="M367" s="33"/>
    </row>
    <row r="368" ht="15.75" customHeight="1">
      <c r="C368" s="130"/>
      <c r="M368" s="33"/>
    </row>
    <row r="369" ht="15.75" customHeight="1">
      <c r="C369" s="130"/>
      <c r="M369" s="33"/>
    </row>
    <row r="370" ht="15.75" customHeight="1">
      <c r="C370" s="130"/>
      <c r="M370" s="33"/>
    </row>
    <row r="371" ht="15.75" customHeight="1">
      <c r="C371" s="130"/>
      <c r="M371" s="33"/>
    </row>
    <row r="372" ht="15.75" customHeight="1">
      <c r="C372" s="130"/>
      <c r="M372" s="33"/>
    </row>
    <row r="373" ht="15.75" customHeight="1">
      <c r="C373" s="130"/>
      <c r="M373" s="33"/>
    </row>
    <row r="374" ht="15.75" customHeight="1">
      <c r="C374" s="130"/>
      <c r="M374" s="33"/>
    </row>
    <row r="375" ht="15.75" customHeight="1">
      <c r="C375" s="130"/>
      <c r="M375" s="33"/>
    </row>
    <row r="376" ht="15.75" customHeight="1">
      <c r="C376" s="130"/>
      <c r="M376" s="33"/>
    </row>
    <row r="377" ht="15.75" customHeight="1">
      <c r="C377" s="130"/>
      <c r="M377" s="33"/>
    </row>
    <row r="378" ht="15.75" customHeight="1">
      <c r="C378" s="130"/>
      <c r="M378" s="33"/>
    </row>
    <row r="379" ht="15.75" customHeight="1">
      <c r="C379" s="130"/>
      <c r="M379" s="33"/>
    </row>
    <row r="380" ht="15.75" customHeight="1">
      <c r="C380" s="130"/>
      <c r="M380" s="33"/>
    </row>
    <row r="381" ht="15.75" customHeight="1">
      <c r="C381" s="130"/>
      <c r="M381" s="33"/>
    </row>
    <row r="382" ht="15.75" customHeight="1">
      <c r="C382" s="130"/>
      <c r="M382" s="33"/>
    </row>
    <row r="383" ht="15.75" customHeight="1">
      <c r="C383" s="130"/>
      <c r="M383" s="33"/>
    </row>
    <row r="384" ht="15.75" customHeight="1">
      <c r="C384" s="130"/>
      <c r="M384" s="33"/>
    </row>
    <row r="385" ht="15.75" customHeight="1">
      <c r="C385" s="130"/>
      <c r="M385" s="33"/>
    </row>
    <row r="386" ht="15.75" customHeight="1">
      <c r="C386" s="130"/>
      <c r="M386" s="33"/>
    </row>
    <row r="387" ht="15.75" customHeight="1">
      <c r="C387" s="130"/>
      <c r="M387" s="33"/>
    </row>
    <row r="388" ht="15.75" customHeight="1">
      <c r="C388" s="130"/>
      <c r="M388" s="33"/>
    </row>
    <row r="389" ht="15.75" customHeight="1">
      <c r="C389" s="130"/>
      <c r="M389" s="33"/>
    </row>
    <row r="390" ht="15.75" customHeight="1">
      <c r="C390" s="130"/>
      <c r="M390" s="33"/>
    </row>
    <row r="391" ht="15.75" customHeight="1">
      <c r="C391" s="130"/>
      <c r="M391" s="33"/>
    </row>
    <row r="392" ht="15.75" customHeight="1">
      <c r="C392" s="130"/>
      <c r="M392" s="33"/>
    </row>
    <row r="393" ht="15.75" customHeight="1">
      <c r="C393" s="130"/>
      <c r="M393" s="33"/>
    </row>
    <row r="394" ht="15.75" customHeight="1">
      <c r="C394" s="130"/>
      <c r="M394" s="33"/>
    </row>
    <row r="395" ht="15.75" customHeight="1">
      <c r="C395" s="130"/>
      <c r="M395" s="33"/>
    </row>
    <row r="396" ht="15.75" customHeight="1">
      <c r="C396" s="130"/>
      <c r="M396" s="33"/>
    </row>
    <row r="397" ht="15.75" customHeight="1">
      <c r="C397" s="130"/>
      <c r="M397" s="33"/>
    </row>
    <row r="398" ht="15.75" customHeight="1">
      <c r="C398" s="130"/>
      <c r="M398" s="33"/>
    </row>
    <row r="399" ht="15.75" customHeight="1">
      <c r="C399" s="130"/>
      <c r="M399" s="33"/>
    </row>
    <row r="400" ht="15.75" customHeight="1">
      <c r="C400" s="130"/>
      <c r="M400" s="33"/>
    </row>
    <row r="401" ht="15.75" customHeight="1">
      <c r="C401" s="130"/>
      <c r="M401" s="33"/>
    </row>
    <row r="402" ht="15.75" customHeight="1">
      <c r="C402" s="130"/>
      <c r="M402" s="33"/>
    </row>
    <row r="403" ht="15.75" customHeight="1">
      <c r="C403" s="130"/>
      <c r="M403" s="33"/>
    </row>
    <row r="404" ht="15.75" customHeight="1">
      <c r="C404" s="130"/>
      <c r="M404" s="33"/>
    </row>
    <row r="405" ht="15.75" customHeight="1">
      <c r="C405" s="130"/>
      <c r="M405" s="33"/>
    </row>
    <row r="406" ht="15.75" customHeight="1">
      <c r="C406" s="130"/>
      <c r="M406" s="33"/>
    </row>
    <row r="407" ht="15.75" customHeight="1">
      <c r="C407" s="130"/>
      <c r="M407" s="33"/>
    </row>
    <row r="408" ht="15.75" customHeight="1">
      <c r="C408" s="130"/>
      <c r="M408" s="33"/>
    </row>
    <row r="409" ht="15.75" customHeight="1">
      <c r="C409" s="130"/>
      <c r="M409" s="33"/>
    </row>
    <row r="410" ht="15.75" customHeight="1">
      <c r="C410" s="130"/>
      <c r="M410" s="33"/>
    </row>
    <row r="411" ht="15.75" customHeight="1">
      <c r="C411" s="130"/>
      <c r="M411" s="33"/>
    </row>
    <row r="412" ht="15.75" customHeight="1">
      <c r="C412" s="130"/>
      <c r="M412" s="33"/>
    </row>
    <row r="413" ht="15.75" customHeight="1">
      <c r="C413" s="130"/>
      <c r="M413" s="33"/>
    </row>
    <row r="414" ht="15.75" customHeight="1">
      <c r="C414" s="130"/>
      <c r="M414" s="33"/>
    </row>
    <row r="415" ht="15.75" customHeight="1">
      <c r="C415" s="130"/>
      <c r="M415" s="33"/>
    </row>
    <row r="416" ht="15.75" customHeight="1">
      <c r="C416" s="130"/>
      <c r="M416" s="33"/>
    </row>
    <row r="417" ht="15.75" customHeight="1">
      <c r="C417" s="130"/>
      <c r="M417" s="33"/>
    </row>
    <row r="418" ht="15.75" customHeight="1">
      <c r="C418" s="130"/>
      <c r="M418" s="33"/>
    </row>
    <row r="419" ht="15.75" customHeight="1">
      <c r="C419" s="130"/>
      <c r="M419" s="33"/>
    </row>
    <row r="420" ht="15.75" customHeight="1">
      <c r="C420" s="130"/>
      <c r="M420" s="33"/>
    </row>
    <row r="421" ht="15.75" customHeight="1">
      <c r="C421" s="130"/>
      <c r="M421" s="33"/>
    </row>
    <row r="422" ht="15.75" customHeight="1">
      <c r="C422" s="130"/>
      <c r="M422" s="33"/>
    </row>
    <row r="423" ht="15.75" customHeight="1">
      <c r="C423" s="130"/>
      <c r="M423" s="33"/>
    </row>
    <row r="424" ht="15.75" customHeight="1">
      <c r="C424" s="130"/>
      <c r="M424" s="33"/>
    </row>
    <row r="425" ht="15.75" customHeight="1">
      <c r="C425" s="130"/>
      <c r="M425" s="33"/>
    </row>
    <row r="426" ht="15.75" customHeight="1">
      <c r="C426" s="130"/>
      <c r="M426" s="33"/>
    </row>
    <row r="427" ht="15.75" customHeight="1">
      <c r="C427" s="130"/>
      <c r="M427" s="33"/>
    </row>
    <row r="428" ht="15.75" customHeight="1">
      <c r="C428" s="130"/>
      <c r="M428" s="33"/>
    </row>
    <row r="429" ht="15.75" customHeight="1">
      <c r="C429" s="130"/>
      <c r="M429" s="33"/>
    </row>
    <row r="430" ht="15.75" customHeight="1">
      <c r="C430" s="130"/>
      <c r="M430" s="33"/>
    </row>
    <row r="431" ht="15.75" customHeight="1">
      <c r="C431" s="130"/>
      <c r="M431" s="33"/>
    </row>
    <row r="432" ht="15.75" customHeight="1">
      <c r="C432" s="130"/>
      <c r="M432" s="33"/>
    </row>
    <row r="433" ht="15.75" customHeight="1">
      <c r="C433" s="130"/>
      <c r="M433" s="33"/>
    </row>
    <row r="434" ht="15.75" customHeight="1">
      <c r="C434" s="130"/>
      <c r="M434" s="33"/>
    </row>
    <row r="435" ht="15.75" customHeight="1">
      <c r="C435" s="130"/>
      <c r="M435" s="33"/>
    </row>
    <row r="436" ht="15.75" customHeight="1">
      <c r="C436" s="130"/>
      <c r="M436" s="33"/>
    </row>
    <row r="437" ht="15.75" customHeight="1">
      <c r="C437" s="130"/>
      <c r="M437" s="33"/>
    </row>
    <row r="438" ht="15.75" customHeight="1">
      <c r="C438" s="130"/>
      <c r="M438" s="33"/>
    </row>
    <row r="439" ht="15.75" customHeight="1">
      <c r="C439" s="130"/>
      <c r="M439" s="33"/>
    </row>
    <row r="440" ht="15.75" customHeight="1">
      <c r="C440" s="130"/>
      <c r="M440" s="33"/>
    </row>
    <row r="441" ht="15.75" customHeight="1">
      <c r="C441" s="130"/>
      <c r="M441" s="33"/>
    </row>
    <row r="442" ht="15.75" customHeight="1">
      <c r="C442" s="130"/>
      <c r="M442" s="33"/>
    </row>
    <row r="443" ht="15.75" customHeight="1">
      <c r="C443" s="130"/>
      <c r="M443" s="33"/>
    </row>
    <row r="444" ht="15.75" customHeight="1">
      <c r="C444" s="130"/>
      <c r="M444" s="33"/>
    </row>
    <row r="445" ht="15.75" customHeight="1">
      <c r="C445" s="130"/>
      <c r="M445" s="33"/>
    </row>
    <row r="446" ht="15.75" customHeight="1">
      <c r="C446" s="130"/>
      <c r="M446" s="33"/>
    </row>
    <row r="447" ht="15.75" customHeight="1">
      <c r="C447" s="130"/>
      <c r="M447" s="33"/>
    </row>
    <row r="448" ht="15.75" customHeight="1">
      <c r="C448" s="130"/>
      <c r="M448" s="33"/>
    </row>
    <row r="449" ht="15.75" customHeight="1">
      <c r="C449" s="130"/>
      <c r="M449" s="33"/>
    </row>
    <row r="450" ht="15.75" customHeight="1">
      <c r="C450" s="130"/>
      <c r="M450" s="33"/>
    </row>
    <row r="451" ht="15.75" customHeight="1">
      <c r="C451" s="130"/>
      <c r="M451" s="33"/>
    </row>
    <row r="452" ht="15.75" customHeight="1">
      <c r="C452" s="130"/>
      <c r="M452" s="33"/>
    </row>
    <row r="453" ht="15.75" customHeight="1">
      <c r="C453" s="130"/>
      <c r="M453" s="33"/>
    </row>
    <row r="454" ht="15.75" customHeight="1">
      <c r="C454" s="130"/>
      <c r="M454" s="33"/>
    </row>
    <row r="455" ht="15.75" customHeight="1">
      <c r="C455" s="130"/>
      <c r="M455" s="33"/>
    </row>
    <row r="456" ht="15.75" customHeight="1">
      <c r="C456" s="130"/>
      <c r="M456" s="33"/>
    </row>
    <row r="457" ht="15.75" customHeight="1">
      <c r="C457" s="130"/>
      <c r="M457" s="33"/>
    </row>
    <row r="458" ht="15.75" customHeight="1">
      <c r="C458" s="130"/>
      <c r="M458" s="33"/>
    </row>
    <row r="459" ht="15.75" customHeight="1">
      <c r="C459" s="130"/>
      <c r="M459" s="33"/>
    </row>
    <row r="460" ht="15.75" customHeight="1">
      <c r="C460" s="130"/>
      <c r="M460" s="33"/>
    </row>
    <row r="461" ht="15.75" customHeight="1">
      <c r="C461" s="130"/>
      <c r="M461" s="33"/>
    </row>
    <row r="462" ht="15.75" customHeight="1">
      <c r="C462" s="130"/>
      <c r="M462" s="33"/>
    </row>
    <row r="463" ht="15.75" customHeight="1">
      <c r="C463" s="130"/>
      <c r="M463" s="33"/>
    </row>
    <row r="464" ht="15.75" customHeight="1">
      <c r="C464" s="130"/>
      <c r="M464" s="33"/>
    </row>
    <row r="465" ht="15.75" customHeight="1">
      <c r="C465" s="130"/>
      <c r="M465" s="33"/>
    </row>
    <row r="466" ht="15.75" customHeight="1">
      <c r="C466" s="130"/>
      <c r="M466" s="33"/>
    </row>
    <row r="467" ht="15.75" customHeight="1">
      <c r="C467" s="130"/>
      <c r="M467" s="33"/>
    </row>
    <row r="468" ht="15.75" customHeight="1">
      <c r="C468" s="130"/>
      <c r="M468" s="33"/>
    </row>
    <row r="469" ht="15.75" customHeight="1">
      <c r="C469" s="130"/>
      <c r="M469" s="33"/>
    </row>
    <row r="470" ht="15.75" customHeight="1">
      <c r="C470" s="130"/>
      <c r="M470" s="33"/>
    </row>
    <row r="471" ht="15.75" customHeight="1">
      <c r="C471" s="130"/>
      <c r="M471" s="33"/>
    </row>
    <row r="472" ht="15.75" customHeight="1">
      <c r="C472" s="130"/>
      <c r="M472" s="33"/>
    </row>
    <row r="473" ht="15.75" customHeight="1">
      <c r="C473" s="130"/>
      <c r="M473" s="33"/>
    </row>
    <row r="474" ht="15.75" customHeight="1">
      <c r="C474" s="130"/>
      <c r="M474" s="33"/>
    </row>
    <row r="475" ht="15.75" customHeight="1">
      <c r="C475" s="130"/>
      <c r="M475" s="33"/>
    </row>
    <row r="476" ht="15.75" customHeight="1">
      <c r="C476" s="130"/>
      <c r="M476" s="33"/>
    </row>
    <row r="477" ht="15.75" customHeight="1">
      <c r="C477" s="130"/>
      <c r="M477" s="33"/>
    </row>
    <row r="478" ht="15.75" customHeight="1">
      <c r="C478" s="130"/>
      <c r="M478" s="33"/>
    </row>
    <row r="479" ht="15.75" customHeight="1">
      <c r="C479" s="130"/>
      <c r="M479" s="33"/>
    </row>
    <row r="480" ht="15.75" customHeight="1">
      <c r="C480" s="130"/>
      <c r="M480" s="33"/>
    </row>
    <row r="481" ht="15.75" customHeight="1">
      <c r="C481" s="130"/>
      <c r="M481" s="33"/>
    </row>
    <row r="482" ht="15.75" customHeight="1">
      <c r="C482" s="130"/>
      <c r="M482" s="33"/>
    </row>
    <row r="483" ht="15.75" customHeight="1">
      <c r="C483" s="130"/>
      <c r="M483" s="33"/>
    </row>
    <row r="484" ht="15.75" customHeight="1">
      <c r="C484" s="130"/>
      <c r="M484" s="33"/>
    </row>
    <row r="485" ht="15.75" customHeight="1">
      <c r="C485" s="130"/>
      <c r="M485" s="33"/>
    </row>
    <row r="486" ht="15.75" customHeight="1">
      <c r="C486" s="130"/>
      <c r="M486" s="33"/>
    </row>
    <row r="487" ht="15.75" customHeight="1">
      <c r="C487" s="130"/>
      <c r="M487" s="33"/>
    </row>
    <row r="488" ht="15.75" customHeight="1">
      <c r="C488" s="130"/>
      <c r="M488" s="33"/>
    </row>
    <row r="489" ht="15.75" customHeight="1">
      <c r="C489" s="130"/>
      <c r="M489" s="33"/>
    </row>
    <row r="490" ht="15.75" customHeight="1">
      <c r="C490" s="130"/>
      <c r="M490" s="33"/>
    </row>
    <row r="491" ht="15.75" customHeight="1">
      <c r="C491" s="130"/>
      <c r="M491" s="33"/>
    </row>
    <row r="492" ht="15.75" customHeight="1">
      <c r="C492" s="130"/>
      <c r="M492" s="33"/>
    </row>
    <row r="493" ht="15.75" customHeight="1">
      <c r="C493" s="130"/>
      <c r="M493" s="33"/>
    </row>
    <row r="494" ht="15.75" customHeight="1">
      <c r="C494" s="130"/>
      <c r="M494" s="33"/>
    </row>
    <row r="495" ht="15.75" customHeight="1">
      <c r="C495" s="130"/>
      <c r="M495" s="33"/>
    </row>
    <row r="496" ht="15.75" customHeight="1">
      <c r="C496" s="130"/>
      <c r="M496" s="33"/>
    </row>
    <row r="497" ht="15.75" customHeight="1">
      <c r="C497" s="130"/>
      <c r="M497" s="33"/>
    </row>
    <row r="498" ht="15.75" customHeight="1">
      <c r="C498" s="130"/>
      <c r="M498" s="33"/>
    </row>
    <row r="499" ht="15.75" customHeight="1">
      <c r="C499" s="130"/>
      <c r="M499" s="33"/>
    </row>
    <row r="500" ht="15.75" customHeight="1">
      <c r="C500" s="130"/>
      <c r="M500" s="33"/>
    </row>
    <row r="501" ht="15.75" customHeight="1">
      <c r="C501" s="130"/>
      <c r="M501" s="33"/>
    </row>
    <row r="502" ht="15.75" customHeight="1">
      <c r="C502" s="130"/>
      <c r="M502" s="33"/>
    </row>
    <row r="503" ht="15.75" customHeight="1">
      <c r="C503" s="130"/>
      <c r="M503" s="33"/>
    </row>
    <row r="504" ht="15.75" customHeight="1">
      <c r="C504" s="130"/>
      <c r="M504" s="33"/>
    </row>
    <row r="505" ht="15.75" customHeight="1">
      <c r="C505" s="130"/>
      <c r="M505" s="33"/>
    </row>
    <row r="506" ht="15.75" customHeight="1">
      <c r="C506" s="130"/>
      <c r="M506" s="33"/>
    </row>
    <row r="507" ht="15.75" customHeight="1">
      <c r="C507" s="130"/>
      <c r="M507" s="33"/>
    </row>
    <row r="508" ht="15.75" customHeight="1">
      <c r="C508" s="130"/>
      <c r="M508" s="33"/>
    </row>
    <row r="509" ht="15.75" customHeight="1">
      <c r="C509" s="130"/>
      <c r="M509" s="33"/>
    </row>
    <row r="510" ht="15.75" customHeight="1">
      <c r="C510" s="130"/>
      <c r="M510" s="33"/>
    </row>
    <row r="511" ht="15.75" customHeight="1">
      <c r="C511" s="130"/>
      <c r="M511" s="33"/>
    </row>
    <row r="512" ht="15.75" customHeight="1">
      <c r="C512" s="130"/>
      <c r="M512" s="33"/>
    </row>
    <row r="513" ht="15.75" customHeight="1">
      <c r="C513" s="130"/>
      <c r="M513" s="33"/>
    </row>
    <row r="514" ht="15.75" customHeight="1">
      <c r="C514" s="130"/>
      <c r="M514" s="33"/>
    </row>
    <row r="515" ht="15.75" customHeight="1">
      <c r="C515" s="130"/>
      <c r="M515" s="33"/>
    </row>
    <row r="516" ht="15.75" customHeight="1">
      <c r="C516" s="130"/>
      <c r="M516" s="33"/>
    </row>
    <row r="517" ht="15.75" customHeight="1">
      <c r="C517" s="130"/>
      <c r="M517" s="33"/>
    </row>
    <row r="518" ht="15.75" customHeight="1">
      <c r="C518" s="130"/>
      <c r="M518" s="33"/>
    </row>
    <row r="519" ht="15.75" customHeight="1">
      <c r="C519" s="130"/>
      <c r="M519" s="33"/>
    </row>
    <row r="520" ht="15.75" customHeight="1">
      <c r="C520" s="130"/>
      <c r="M520" s="33"/>
    </row>
    <row r="521" ht="15.75" customHeight="1">
      <c r="C521" s="130"/>
      <c r="M521" s="33"/>
    </row>
    <row r="522" ht="15.75" customHeight="1">
      <c r="C522" s="130"/>
      <c r="M522" s="33"/>
    </row>
    <row r="523" ht="15.75" customHeight="1">
      <c r="C523" s="130"/>
      <c r="M523" s="33"/>
    </row>
    <row r="524" ht="15.75" customHeight="1">
      <c r="C524" s="130"/>
      <c r="M524" s="33"/>
    </row>
    <row r="525" ht="15.75" customHeight="1">
      <c r="C525" s="130"/>
      <c r="M525" s="33"/>
    </row>
    <row r="526" ht="15.75" customHeight="1">
      <c r="C526" s="130"/>
      <c r="M526" s="33"/>
    </row>
    <row r="527" ht="15.75" customHeight="1">
      <c r="C527" s="130"/>
      <c r="M527" s="33"/>
    </row>
    <row r="528" ht="15.75" customHeight="1">
      <c r="C528" s="130"/>
      <c r="M528" s="33"/>
    </row>
    <row r="529" ht="15.75" customHeight="1">
      <c r="C529" s="130"/>
      <c r="M529" s="33"/>
    </row>
    <row r="530" ht="15.75" customHeight="1">
      <c r="C530" s="130"/>
      <c r="M530" s="33"/>
    </row>
    <row r="531" ht="15.75" customHeight="1">
      <c r="C531" s="130"/>
      <c r="M531" s="33"/>
    </row>
    <row r="532" ht="15.75" customHeight="1">
      <c r="C532" s="130"/>
      <c r="M532" s="33"/>
    </row>
    <row r="533" ht="15.75" customHeight="1">
      <c r="C533" s="130"/>
      <c r="M533" s="33"/>
    </row>
    <row r="534" ht="15.75" customHeight="1">
      <c r="C534" s="130"/>
      <c r="M534" s="33"/>
    </row>
    <row r="535" ht="15.75" customHeight="1">
      <c r="C535" s="130"/>
      <c r="M535" s="33"/>
    </row>
    <row r="536" ht="15.75" customHeight="1">
      <c r="C536" s="130"/>
      <c r="M536" s="33"/>
    </row>
    <row r="537" ht="15.75" customHeight="1">
      <c r="C537" s="130"/>
      <c r="M537" s="33"/>
    </row>
    <row r="538" ht="15.75" customHeight="1">
      <c r="C538" s="130"/>
      <c r="M538" s="33"/>
    </row>
    <row r="539" ht="15.75" customHeight="1">
      <c r="C539" s="130"/>
      <c r="M539" s="33"/>
    </row>
    <row r="540" ht="15.75" customHeight="1">
      <c r="C540" s="130"/>
      <c r="M540" s="33"/>
    </row>
    <row r="541" ht="15.75" customHeight="1">
      <c r="C541" s="130"/>
      <c r="M541" s="33"/>
    </row>
    <row r="542" ht="15.75" customHeight="1">
      <c r="C542" s="130"/>
      <c r="M542" s="33"/>
    </row>
    <row r="543" ht="15.75" customHeight="1">
      <c r="C543" s="130"/>
      <c r="M543" s="33"/>
    </row>
    <row r="544" ht="15.75" customHeight="1">
      <c r="C544" s="130"/>
      <c r="M544" s="33"/>
    </row>
    <row r="545" ht="15.75" customHeight="1">
      <c r="C545" s="130"/>
      <c r="M545" s="33"/>
    </row>
    <row r="546" ht="15.75" customHeight="1">
      <c r="C546" s="130"/>
      <c r="M546" s="33"/>
    </row>
    <row r="547" ht="15.75" customHeight="1">
      <c r="C547" s="130"/>
      <c r="M547" s="33"/>
    </row>
    <row r="548" ht="15.75" customHeight="1">
      <c r="C548" s="130"/>
      <c r="M548" s="33"/>
    </row>
    <row r="549" ht="15.75" customHeight="1">
      <c r="C549" s="130"/>
      <c r="M549" s="33"/>
    </row>
    <row r="550" ht="15.75" customHeight="1">
      <c r="C550" s="130"/>
      <c r="M550" s="33"/>
    </row>
    <row r="551" ht="15.75" customHeight="1">
      <c r="C551" s="130"/>
      <c r="M551" s="33"/>
    </row>
    <row r="552" ht="15.75" customHeight="1">
      <c r="C552" s="130"/>
      <c r="M552" s="33"/>
    </row>
    <row r="553" ht="15.75" customHeight="1">
      <c r="C553" s="130"/>
      <c r="M553" s="33"/>
    </row>
    <row r="554" ht="15.75" customHeight="1">
      <c r="C554" s="130"/>
      <c r="M554" s="33"/>
    </row>
    <row r="555" ht="15.75" customHeight="1">
      <c r="C555" s="130"/>
      <c r="M555" s="33"/>
    </row>
    <row r="556" ht="15.75" customHeight="1">
      <c r="C556" s="130"/>
      <c r="M556" s="33"/>
    </row>
    <row r="557" ht="15.75" customHeight="1">
      <c r="C557" s="130"/>
      <c r="M557" s="33"/>
    </row>
    <row r="558" ht="15.75" customHeight="1">
      <c r="C558" s="130"/>
      <c r="M558" s="33"/>
    </row>
    <row r="559" ht="15.75" customHeight="1">
      <c r="C559" s="130"/>
      <c r="M559" s="33"/>
    </row>
    <row r="560" ht="15.75" customHeight="1">
      <c r="C560" s="130"/>
      <c r="M560" s="33"/>
    </row>
    <row r="561" ht="15.75" customHeight="1">
      <c r="C561" s="130"/>
      <c r="M561" s="33"/>
    </row>
    <row r="562" ht="15.75" customHeight="1">
      <c r="C562" s="130"/>
      <c r="M562" s="33"/>
    </row>
    <row r="563" ht="15.75" customHeight="1">
      <c r="C563" s="130"/>
      <c r="M563" s="33"/>
    </row>
    <row r="564" ht="15.75" customHeight="1">
      <c r="C564" s="130"/>
      <c r="M564" s="33"/>
    </row>
    <row r="565" ht="15.75" customHeight="1">
      <c r="C565" s="130"/>
      <c r="M565" s="33"/>
    </row>
    <row r="566" ht="15.75" customHeight="1">
      <c r="C566" s="130"/>
      <c r="M566" s="33"/>
    </row>
    <row r="567" ht="15.75" customHeight="1">
      <c r="C567" s="130"/>
      <c r="M567" s="33"/>
    </row>
    <row r="568" ht="15.75" customHeight="1">
      <c r="C568" s="130"/>
      <c r="M568" s="33"/>
    </row>
    <row r="569" ht="15.75" customHeight="1">
      <c r="C569" s="130"/>
      <c r="M569" s="33"/>
    </row>
    <row r="570" ht="15.75" customHeight="1">
      <c r="C570" s="130"/>
      <c r="M570" s="33"/>
    </row>
    <row r="571" ht="15.75" customHeight="1">
      <c r="C571" s="130"/>
      <c r="M571" s="33"/>
    </row>
    <row r="572" ht="15.75" customHeight="1">
      <c r="C572" s="130"/>
      <c r="M572" s="33"/>
    </row>
    <row r="573" ht="15.75" customHeight="1">
      <c r="C573" s="130"/>
      <c r="M573" s="33"/>
    </row>
    <row r="574" ht="15.75" customHeight="1">
      <c r="C574" s="130"/>
      <c r="M574" s="33"/>
    </row>
    <row r="575" ht="15.75" customHeight="1">
      <c r="C575" s="130"/>
      <c r="M575" s="33"/>
    </row>
    <row r="576" ht="15.75" customHeight="1">
      <c r="C576" s="130"/>
      <c r="M576" s="33"/>
    </row>
    <row r="577" ht="15.75" customHeight="1">
      <c r="C577" s="130"/>
      <c r="M577" s="33"/>
    </row>
    <row r="578" ht="15.75" customHeight="1">
      <c r="C578" s="130"/>
      <c r="M578" s="33"/>
    </row>
    <row r="579" ht="15.75" customHeight="1">
      <c r="C579" s="130"/>
      <c r="M579" s="33"/>
    </row>
    <row r="580" ht="15.75" customHeight="1">
      <c r="C580" s="130"/>
      <c r="M580" s="33"/>
    </row>
    <row r="581" ht="15.75" customHeight="1">
      <c r="C581" s="130"/>
      <c r="M581" s="33"/>
    </row>
    <row r="582" ht="15.75" customHeight="1">
      <c r="C582" s="130"/>
      <c r="M582" s="33"/>
    </row>
    <row r="583" ht="15.75" customHeight="1">
      <c r="C583" s="130"/>
      <c r="M583" s="33"/>
    </row>
    <row r="584" ht="15.75" customHeight="1">
      <c r="C584" s="130"/>
      <c r="M584" s="33"/>
    </row>
    <row r="585" ht="15.75" customHeight="1">
      <c r="C585" s="130"/>
      <c r="M585" s="33"/>
    </row>
    <row r="586" ht="15.75" customHeight="1">
      <c r="C586" s="130"/>
      <c r="M586" s="33"/>
    </row>
    <row r="587" ht="15.75" customHeight="1">
      <c r="C587" s="130"/>
      <c r="M587" s="33"/>
    </row>
    <row r="588" ht="15.75" customHeight="1">
      <c r="C588" s="130"/>
      <c r="M588" s="33"/>
    </row>
    <row r="589" ht="15.75" customHeight="1">
      <c r="C589" s="130"/>
      <c r="M589" s="33"/>
    </row>
    <row r="590" ht="15.75" customHeight="1">
      <c r="C590" s="130"/>
      <c r="M590" s="33"/>
    </row>
    <row r="591" ht="15.75" customHeight="1">
      <c r="C591" s="130"/>
      <c r="M591" s="33"/>
    </row>
    <row r="592" ht="15.75" customHeight="1">
      <c r="C592" s="130"/>
      <c r="M592" s="33"/>
    </row>
    <row r="593" ht="15.75" customHeight="1">
      <c r="C593" s="130"/>
      <c r="M593" s="33"/>
    </row>
    <row r="594" ht="15.75" customHeight="1">
      <c r="C594" s="130"/>
      <c r="M594" s="33"/>
    </row>
    <row r="595" ht="15.75" customHeight="1">
      <c r="C595" s="130"/>
      <c r="M595" s="33"/>
    </row>
    <row r="596" ht="15.75" customHeight="1">
      <c r="C596" s="130"/>
      <c r="M596" s="33"/>
    </row>
    <row r="597" ht="15.75" customHeight="1">
      <c r="C597" s="130"/>
      <c r="M597" s="33"/>
    </row>
    <row r="598" ht="15.75" customHeight="1">
      <c r="C598" s="130"/>
      <c r="M598" s="33"/>
    </row>
    <row r="599" ht="15.75" customHeight="1">
      <c r="C599" s="130"/>
      <c r="M599" s="33"/>
    </row>
    <row r="600" ht="15.75" customHeight="1">
      <c r="C600" s="130"/>
      <c r="M600" s="33"/>
    </row>
    <row r="601" ht="15.75" customHeight="1">
      <c r="C601" s="130"/>
      <c r="M601" s="33"/>
    </row>
    <row r="602" ht="15.75" customHeight="1">
      <c r="C602" s="130"/>
      <c r="M602" s="33"/>
    </row>
    <row r="603" ht="15.75" customHeight="1">
      <c r="C603" s="130"/>
      <c r="M603" s="33"/>
    </row>
    <row r="604" ht="15.75" customHeight="1">
      <c r="C604" s="130"/>
      <c r="M604" s="33"/>
    </row>
    <row r="605" ht="15.75" customHeight="1">
      <c r="C605" s="130"/>
      <c r="M605" s="33"/>
    </row>
    <row r="606" ht="15.75" customHeight="1">
      <c r="C606" s="130"/>
      <c r="M606" s="33"/>
    </row>
    <row r="607" ht="15.75" customHeight="1">
      <c r="C607" s="130"/>
      <c r="M607" s="33"/>
    </row>
    <row r="608" ht="15.75" customHeight="1">
      <c r="C608" s="130"/>
      <c r="M608" s="33"/>
    </row>
    <row r="609" ht="15.75" customHeight="1">
      <c r="C609" s="130"/>
      <c r="M609" s="33"/>
    </row>
    <row r="610" ht="15.75" customHeight="1">
      <c r="C610" s="130"/>
      <c r="M610" s="33"/>
    </row>
    <row r="611" ht="15.75" customHeight="1">
      <c r="C611" s="130"/>
      <c r="M611" s="33"/>
    </row>
    <row r="612" ht="15.75" customHeight="1">
      <c r="C612" s="130"/>
      <c r="M612" s="33"/>
    </row>
    <row r="613" ht="15.75" customHeight="1">
      <c r="C613" s="130"/>
      <c r="M613" s="33"/>
    </row>
    <row r="614" ht="15.75" customHeight="1">
      <c r="C614" s="130"/>
      <c r="M614" s="33"/>
    </row>
    <row r="615" ht="15.75" customHeight="1">
      <c r="C615" s="130"/>
      <c r="M615" s="33"/>
    </row>
    <row r="616" ht="15.75" customHeight="1">
      <c r="C616" s="130"/>
      <c r="M616" s="33"/>
    </row>
    <row r="617" ht="15.75" customHeight="1">
      <c r="C617" s="130"/>
      <c r="M617" s="33"/>
    </row>
    <row r="618" ht="15.75" customHeight="1">
      <c r="C618" s="130"/>
      <c r="M618" s="33"/>
    </row>
    <row r="619" ht="15.75" customHeight="1">
      <c r="C619" s="130"/>
      <c r="M619" s="33"/>
    </row>
    <row r="620" ht="15.75" customHeight="1">
      <c r="C620" s="130"/>
      <c r="M620" s="33"/>
    </row>
    <row r="621" ht="15.75" customHeight="1">
      <c r="C621" s="130"/>
      <c r="M621" s="33"/>
    </row>
    <row r="622" ht="15.75" customHeight="1">
      <c r="C622" s="130"/>
      <c r="M622" s="33"/>
    </row>
    <row r="623" ht="15.75" customHeight="1">
      <c r="C623" s="130"/>
      <c r="M623" s="33"/>
    </row>
    <row r="624" ht="15.75" customHeight="1">
      <c r="C624" s="130"/>
      <c r="M624" s="33"/>
    </row>
    <row r="625" ht="15.75" customHeight="1">
      <c r="C625" s="130"/>
      <c r="M625" s="33"/>
    </row>
    <row r="626" ht="15.75" customHeight="1">
      <c r="C626" s="130"/>
      <c r="M626" s="33"/>
    </row>
    <row r="627" ht="15.75" customHeight="1">
      <c r="C627" s="130"/>
      <c r="M627" s="33"/>
    </row>
    <row r="628" ht="15.75" customHeight="1">
      <c r="C628" s="130"/>
      <c r="M628" s="33"/>
    </row>
    <row r="629" ht="15.75" customHeight="1">
      <c r="C629" s="130"/>
      <c r="M629" s="33"/>
    </row>
    <row r="630" ht="15.75" customHeight="1">
      <c r="C630" s="130"/>
      <c r="M630" s="33"/>
    </row>
    <row r="631" ht="15.75" customHeight="1">
      <c r="C631" s="130"/>
      <c r="M631" s="33"/>
    </row>
    <row r="632" ht="15.75" customHeight="1">
      <c r="C632" s="130"/>
      <c r="M632" s="33"/>
    </row>
    <row r="633" ht="15.75" customHeight="1">
      <c r="C633" s="130"/>
      <c r="M633" s="33"/>
    </row>
    <row r="634" ht="15.75" customHeight="1">
      <c r="C634" s="130"/>
      <c r="M634" s="33"/>
    </row>
    <row r="635" ht="15.75" customHeight="1">
      <c r="C635" s="130"/>
      <c r="M635" s="33"/>
    </row>
    <row r="636" ht="15.75" customHeight="1">
      <c r="C636" s="130"/>
      <c r="M636" s="33"/>
    </row>
    <row r="637" ht="15.75" customHeight="1">
      <c r="C637" s="130"/>
      <c r="M637" s="33"/>
    </row>
    <row r="638" ht="15.75" customHeight="1">
      <c r="C638" s="130"/>
      <c r="M638" s="33"/>
    </row>
    <row r="639" ht="15.75" customHeight="1">
      <c r="C639" s="130"/>
      <c r="M639" s="33"/>
    </row>
    <row r="640" ht="15.75" customHeight="1">
      <c r="C640" s="130"/>
      <c r="M640" s="33"/>
    </row>
    <row r="641" ht="15.75" customHeight="1">
      <c r="C641" s="130"/>
      <c r="M641" s="33"/>
    </row>
    <row r="642" ht="15.75" customHeight="1">
      <c r="C642" s="130"/>
      <c r="M642" s="33"/>
    </row>
    <row r="643" ht="15.75" customHeight="1">
      <c r="C643" s="130"/>
      <c r="M643" s="33"/>
    </row>
    <row r="644" ht="15.75" customHeight="1">
      <c r="C644" s="130"/>
      <c r="M644" s="33"/>
    </row>
    <row r="645" ht="15.75" customHeight="1">
      <c r="C645" s="130"/>
      <c r="M645" s="33"/>
    </row>
    <row r="646" ht="15.75" customHeight="1">
      <c r="C646" s="130"/>
      <c r="M646" s="33"/>
    </row>
    <row r="647" ht="15.75" customHeight="1">
      <c r="C647" s="130"/>
      <c r="M647" s="33"/>
    </row>
    <row r="648" ht="15.75" customHeight="1">
      <c r="C648" s="130"/>
      <c r="M648" s="33"/>
    </row>
    <row r="649" ht="15.75" customHeight="1">
      <c r="C649" s="130"/>
      <c r="M649" s="33"/>
    </row>
    <row r="650" ht="15.75" customHeight="1">
      <c r="C650" s="130"/>
      <c r="M650" s="33"/>
    </row>
    <row r="651" ht="15.75" customHeight="1">
      <c r="C651" s="130"/>
      <c r="M651" s="33"/>
    </row>
    <row r="652" ht="15.75" customHeight="1">
      <c r="C652" s="130"/>
      <c r="M652" s="33"/>
    </row>
    <row r="653" ht="15.75" customHeight="1">
      <c r="C653" s="130"/>
      <c r="M653" s="33"/>
    </row>
    <row r="654" ht="15.75" customHeight="1">
      <c r="C654" s="130"/>
      <c r="M654" s="33"/>
    </row>
    <row r="655" ht="15.75" customHeight="1">
      <c r="C655" s="130"/>
      <c r="M655" s="33"/>
    </row>
    <row r="656" ht="15.75" customHeight="1">
      <c r="C656" s="130"/>
      <c r="M656" s="33"/>
    </row>
    <row r="657" ht="15.75" customHeight="1">
      <c r="C657" s="130"/>
      <c r="M657" s="33"/>
    </row>
    <row r="658" ht="15.75" customHeight="1">
      <c r="C658" s="130"/>
      <c r="M658" s="33"/>
    </row>
    <row r="659" ht="15.75" customHeight="1">
      <c r="C659" s="130"/>
      <c r="M659" s="33"/>
    </row>
    <row r="660" ht="15.75" customHeight="1">
      <c r="C660" s="130"/>
      <c r="M660" s="33"/>
    </row>
    <row r="661" ht="15.75" customHeight="1">
      <c r="C661" s="130"/>
      <c r="M661" s="33"/>
    </row>
    <row r="662" ht="15.75" customHeight="1">
      <c r="C662" s="130"/>
      <c r="M662" s="33"/>
    </row>
    <row r="663" ht="15.75" customHeight="1">
      <c r="C663" s="130"/>
      <c r="M663" s="33"/>
    </row>
    <row r="664" ht="15.75" customHeight="1">
      <c r="C664" s="130"/>
      <c r="M664" s="33"/>
    </row>
    <row r="665" ht="15.75" customHeight="1">
      <c r="C665" s="130"/>
      <c r="M665" s="33"/>
    </row>
    <row r="666" ht="15.75" customHeight="1">
      <c r="C666" s="130"/>
      <c r="M666" s="33"/>
    </row>
    <row r="667" ht="15.75" customHeight="1">
      <c r="C667" s="130"/>
      <c r="M667" s="33"/>
    </row>
    <row r="668" ht="15.75" customHeight="1">
      <c r="C668" s="130"/>
      <c r="M668" s="33"/>
    </row>
    <row r="669" ht="15.75" customHeight="1">
      <c r="C669" s="130"/>
      <c r="M669" s="33"/>
    </row>
    <row r="670" ht="15.75" customHeight="1">
      <c r="C670" s="130"/>
      <c r="M670" s="33"/>
    </row>
    <row r="671" ht="15.75" customHeight="1">
      <c r="C671" s="130"/>
      <c r="M671" s="33"/>
    </row>
    <row r="672" ht="15.75" customHeight="1">
      <c r="C672" s="130"/>
      <c r="M672" s="33"/>
    </row>
    <row r="673" ht="15.75" customHeight="1">
      <c r="C673" s="130"/>
      <c r="M673" s="33"/>
    </row>
    <row r="674" ht="15.75" customHeight="1">
      <c r="C674" s="130"/>
      <c r="M674" s="33"/>
    </row>
    <row r="675" ht="15.75" customHeight="1">
      <c r="C675" s="130"/>
      <c r="M675" s="33"/>
    </row>
    <row r="676" ht="15.75" customHeight="1">
      <c r="C676" s="130"/>
      <c r="M676" s="33"/>
    </row>
    <row r="677" ht="15.75" customHeight="1">
      <c r="C677" s="130"/>
      <c r="M677" s="33"/>
    </row>
    <row r="678" ht="15.75" customHeight="1">
      <c r="C678" s="130"/>
      <c r="M678" s="33"/>
    </row>
    <row r="679" ht="15.75" customHeight="1">
      <c r="C679" s="130"/>
      <c r="M679" s="33"/>
    </row>
    <row r="680" ht="15.75" customHeight="1">
      <c r="C680" s="130"/>
      <c r="M680" s="33"/>
    </row>
    <row r="681" ht="15.75" customHeight="1">
      <c r="C681" s="130"/>
      <c r="M681" s="33"/>
    </row>
    <row r="682" ht="15.75" customHeight="1">
      <c r="C682" s="130"/>
      <c r="M682" s="33"/>
    </row>
    <row r="683" ht="15.75" customHeight="1">
      <c r="C683" s="130"/>
      <c r="M683" s="33"/>
    </row>
    <row r="684" ht="15.75" customHeight="1">
      <c r="C684" s="130"/>
      <c r="M684" s="33"/>
    </row>
    <row r="685" ht="15.75" customHeight="1">
      <c r="C685" s="130"/>
      <c r="M685" s="33"/>
    </row>
    <row r="686" ht="15.75" customHeight="1">
      <c r="C686" s="130"/>
      <c r="M686" s="33"/>
    </row>
    <row r="687" ht="15.75" customHeight="1">
      <c r="C687" s="130"/>
      <c r="M687" s="33"/>
    </row>
    <row r="688" ht="15.75" customHeight="1">
      <c r="C688" s="130"/>
      <c r="M688" s="33"/>
    </row>
    <row r="689" ht="15.75" customHeight="1">
      <c r="C689" s="130"/>
      <c r="M689" s="33"/>
    </row>
    <row r="690" ht="15.75" customHeight="1">
      <c r="C690" s="130"/>
      <c r="M690" s="33"/>
    </row>
    <row r="691" ht="15.75" customHeight="1">
      <c r="C691" s="130"/>
      <c r="M691" s="33"/>
    </row>
    <row r="692" ht="15.75" customHeight="1">
      <c r="C692" s="130"/>
      <c r="M692" s="33"/>
    </row>
    <row r="693" ht="15.75" customHeight="1">
      <c r="C693" s="130"/>
      <c r="M693" s="33"/>
    </row>
    <row r="694" ht="15.75" customHeight="1">
      <c r="C694" s="130"/>
      <c r="M694" s="33"/>
    </row>
    <row r="695" ht="15.75" customHeight="1">
      <c r="C695" s="130"/>
      <c r="M695" s="33"/>
    </row>
    <row r="696" ht="15.75" customHeight="1">
      <c r="C696" s="130"/>
      <c r="M696" s="33"/>
    </row>
    <row r="697" ht="15.75" customHeight="1">
      <c r="C697" s="130"/>
      <c r="M697" s="33"/>
    </row>
    <row r="698" ht="15.75" customHeight="1">
      <c r="C698" s="130"/>
      <c r="M698" s="33"/>
    </row>
    <row r="699" ht="15.75" customHeight="1">
      <c r="C699" s="130"/>
      <c r="M699" s="33"/>
    </row>
    <row r="700" ht="15.75" customHeight="1">
      <c r="C700" s="130"/>
      <c r="M700" s="33"/>
    </row>
    <row r="701" ht="15.75" customHeight="1">
      <c r="C701" s="130"/>
      <c r="M701" s="33"/>
    </row>
    <row r="702" ht="15.75" customHeight="1">
      <c r="C702" s="130"/>
      <c r="M702" s="33"/>
    </row>
    <row r="703" ht="15.75" customHeight="1">
      <c r="C703" s="130"/>
      <c r="M703" s="33"/>
    </row>
    <row r="704" ht="15.75" customHeight="1">
      <c r="C704" s="130"/>
      <c r="M704" s="33"/>
    </row>
    <row r="705" ht="15.75" customHeight="1">
      <c r="C705" s="130"/>
      <c r="M705" s="33"/>
    </row>
    <row r="706" ht="15.75" customHeight="1">
      <c r="C706" s="130"/>
      <c r="M706" s="33"/>
    </row>
    <row r="707" ht="15.75" customHeight="1">
      <c r="C707" s="130"/>
      <c r="M707" s="33"/>
    </row>
    <row r="708" ht="15.75" customHeight="1">
      <c r="C708" s="130"/>
      <c r="M708" s="33"/>
    </row>
    <row r="709" ht="15.75" customHeight="1">
      <c r="C709" s="130"/>
      <c r="M709" s="33"/>
    </row>
    <row r="710" ht="15.75" customHeight="1">
      <c r="C710" s="130"/>
      <c r="M710" s="33"/>
    </row>
    <row r="711" ht="15.75" customHeight="1">
      <c r="C711" s="130"/>
      <c r="M711" s="33"/>
    </row>
    <row r="712" ht="15.75" customHeight="1">
      <c r="C712" s="130"/>
      <c r="M712" s="33"/>
    </row>
    <row r="713" ht="15.75" customHeight="1">
      <c r="C713" s="130"/>
      <c r="M713" s="33"/>
    </row>
    <row r="714" ht="15.75" customHeight="1">
      <c r="C714" s="130"/>
      <c r="M714" s="33"/>
    </row>
    <row r="715" ht="15.75" customHeight="1">
      <c r="C715" s="130"/>
      <c r="M715" s="33"/>
    </row>
    <row r="716" ht="15.75" customHeight="1">
      <c r="C716" s="130"/>
      <c r="M716" s="33"/>
    </row>
    <row r="717" ht="15.75" customHeight="1">
      <c r="C717" s="130"/>
      <c r="M717" s="33"/>
    </row>
    <row r="718" ht="15.75" customHeight="1">
      <c r="C718" s="130"/>
      <c r="M718" s="33"/>
    </row>
    <row r="719" ht="15.75" customHeight="1">
      <c r="C719" s="130"/>
      <c r="M719" s="33"/>
    </row>
    <row r="720" ht="15.75" customHeight="1">
      <c r="C720" s="130"/>
      <c r="M720" s="33"/>
    </row>
    <row r="721" ht="15.75" customHeight="1">
      <c r="C721" s="130"/>
      <c r="M721" s="33"/>
    </row>
    <row r="722" ht="15.75" customHeight="1">
      <c r="C722" s="130"/>
      <c r="M722" s="33"/>
    </row>
    <row r="723" ht="15.75" customHeight="1">
      <c r="C723" s="130"/>
      <c r="M723" s="33"/>
    </row>
    <row r="724" ht="15.75" customHeight="1">
      <c r="C724" s="130"/>
      <c r="M724" s="33"/>
    </row>
    <row r="725" ht="15.75" customHeight="1">
      <c r="C725" s="130"/>
      <c r="M725" s="33"/>
    </row>
    <row r="726" ht="15.75" customHeight="1">
      <c r="C726" s="130"/>
      <c r="M726" s="33"/>
    </row>
    <row r="727" ht="15.75" customHeight="1">
      <c r="C727" s="130"/>
      <c r="M727" s="33"/>
    </row>
    <row r="728" ht="15.75" customHeight="1">
      <c r="C728" s="130"/>
      <c r="M728" s="33"/>
    </row>
    <row r="729" ht="15.75" customHeight="1">
      <c r="C729" s="130"/>
      <c r="M729" s="33"/>
    </row>
    <row r="730" ht="15.75" customHeight="1">
      <c r="C730" s="130"/>
      <c r="M730" s="33"/>
    </row>
    <row r="731" ht="15.75" customHeight="1">
      <c r="C731" s="130"/>
      <c r="M731" s="33"/>
    </row>
    <row r="732" ht="15.75" customHeight="1">
      <c r="C732" s="130"/>
      <c r="M732" s="33"/>
    </row>
    <row r="733" ht="15.75" customHeight="1">
      <c r="C733" s="130"/>
      <c r="M733" s="33"/>
    </row>
    <row r="734" ht="15.75" customHeight="1">
      <c r="C734" s="130"/>
      <c r="M734" s="33"/>
    </row>
    <row r="735" ht="15.75" customHeight="1">
      <c r="C735" s="130"/>
      <c r="M735" s="33"/>
    </row>
    <row r="736" ht="15.75" customHeight="1">
      <c r="C736" s="130"/>
      <c r="M736" s="33"/>
    </row>
    <row r="737" ht="15.75" customHeight="1">
      <c r="C737" s="130"/>
      <c r="M737" s="33"/>
    </row>
    <row r="738" ht="15.75" customHeight="1">
      <c r="C738" s="130"/>
      <c r="M738" s="33"/>
    </row>
    <row r="739" ht="15.75" customHeight="1">
      <c r="C739" s="130"/>
      <c r="M739" s="33"/>
    </row>
    <row r="740" ht="15.75" customHeight="1">
      <c r="C740" s="130"/>
      <c r="M740" s="33"/>
    </row>
    <row r="741" ht="15.75" customHeight="1">
      <c r="C741" s="130"/>
      <c r="M741" s="33"/>
    </row>
    <row r="742" ht="15.75" customHeight="1">
      <c r="C742" s="130"/>
      <c r="M742" s="33"/>
    </row>
    <row r="743" ht="15.75" customHeight="1">
      <c r="C743" s="130"/>
      <c r="M743" s="33"/>
    </row>
    <row r="744" ht="15.75" customHeight="1">
      <c r="C744" s="130"/>
      <c r="M744" s="33"/>
    </row>
    <row r="745" ht="15.75" customHeight="1">
      <c r="C745" s="130"/>
      <c r="M745" s="33"/>
    </row>
    <row r="746" ht="15.75" customHeight="1">
      <c r="C746" s="130"/>
      <c r="M746" s="33"/>
    </row>
    <row r="747" ht="15.75" customHeight="1">
      <c r="C747" s="130"/>
      <c r="M747" s="33"/>
    </row>
    <row r="748" ht="15.75" customHeight="1">
      <c r="C748" s="130"/>
      <c r="M748" s="33"/>
    </row>
    <row r="749" ht="15.75" customHeight="1">
      <c r="C749" s="130"/>
      <c r="M749" s="33"/>
    </row>
    <row r="750" ht="15.75" customHeight="1">
      <c r="C750" s="130"/>
      <c r="M750" s="33"/>
    </row>
    <row r="751" ht="15.75" customHeight="1">
      <c r="C751" s="130"/>
      <c r="M751" s="33"/>
    </row>
    <row r="752" ht="15.75" customHeight="1">
      <c r="C752" s="130"/>
      <c r="M752" s="33"/>
    </row>
    <row r="753" ht="15.75" customHeight="1">
      <c r="C753" s="130"/>
      <c r="M753" s="33"/>
    </row>
    <row r="754" ht="15.75" customHeight="1">
      <c r="C754" s="130"/>
      <c r="M754" s="33"/>
    </row>
    <row r="755" ht="15.75" customHeight="1">
      <c r="C755" s="130"/>
      <c r="M755" s="33"/>
    </row>
    <row r="756" ht="15.75" customHeight="1">
      <c r="C756" s="130"/>
      <c r="M756" s="33"/>
    </row>
    <row r="757" ht="15.75" customHeight="1">
      <c r="C757" s="130"/>
      <c r="M757" s="33"/>
    </row>
    <row r="758" ht="15.75" customHeight="1">
      <c r="C758" s="130"/>
      <c r="M758" s="33"/>
    </row>
    <row r="759" ht="15.75" customHeight="1">
      <c r="C759" s="130"/>
      <c r="M759" s="33"/>
    </row>
    <row r="760" ht="15.75" customHeight="1">
      <c r="C760" s="130"/>
      <c r="M760" s="33"/>
    </row>
    <row r="761" ht="15.75" customHeight="1">
      <c r="C761" s="130"/>
      <c r="M761" s="33"/>
    </row>
    <row r="762" ht="15.75" customHeight="1">
      <c r="C762" s="130"/>
      <c r="M762" s="33"/>
    </row>
    <row r="763" ht="15.75" customHeight="1">
      <c r="C763" s="130"/>
      <c r="M763" s="33"/>
    </row>
    <row r="764" ht="15.75" customHeight="1">
      <c r="C764" s="130"/>
      <c r="M764" s="33"/>
    </row>
    <row r="765" ht="15.75" customHeight="1">
      <c r="C765" s="130"/>
      <c r="M765" s="33"/>
    </row>
    <row r="766" ht="15.75" customHeight="1">
      <c r="C766" s="130"/>
      <c r="M766" s="33"/>
    </row>
    <row r="767" ht="15.75" customHeight="1">
      <c r="C767" s="130"/>
      <c r="M767" s="33"/>
    </row>
    <row r="768" ht="15.75" customHeight="1">
      <c r="C768" s="130"/>
      <c r="M768" s="33"/>
    </row>
    <row r="769" ht="15.75" customHeight="1">
      <c r="C769" s="130"/>
      <c r="M769" s="33"/>
    </row>
    <row r="770" ht="15.75" customHeight="1">
      <c r="C770" s="130"/>
      <c r="M770" s="33"/>
    </row>
    <row r="771" ht="15.75" customHeight="1">
      <c r="C771" s="130"/>
      <c r="M771" s="33"/>
    </row>
    <row r="772" ht="15.75" customHeight="1">
      <c r="C772" s="130"/>
      <c r="M772" s="33"/>
    </row>
    <row r="773" ht="15.75" customHeight="1">
      <c r="C773" s="130"/>
      <c r="M773" s="33"/>
    </row>
    <row r="774" ht="15.75" customHeight="1">
      <c r="C774" s="130"/>
      <c r="M774" s="33"/>
    </row>
    <row r="775" ht="15.75" customHeight="1">
      <c r="C775" s="130"/>
      <c r="M775" s="33"/>
    </row>
    <row r="776" ht="15.75" customHeight="1">
      <c r="C776" s="130"/>
      <c r="M776" s="33"/>
    </row>
    <row r="777" ht="15.75" customHeight="1">
      <c r="C777" s="130"/>
      <c r="M777" s="33"/>
    </row>
    <row r="778" ht="15.75" customHeight="1">
      <c r="C778" s="130"/>
      <c r="M778" s="33"/>
    </row>
    <row r="779" ht="15.75" customHeight="1">
      <c r="C779" s="130"/>
      <c r="M779" s="33"/>
    </row>
    <row r="780" ht="15.75" customHeight="1">
      <c r="C780" s="130"/>
      <c r="M780" s="33"/>
    </row>
    <row r="781" ht="15.75" customHeight="1">
      <c r="C781" s="130"/>
      <c r="M781" s="33"/>
    </row>
    <row r="782" ht="15.75" customHeight="1">
      <c r="C782" s="130"/>
      <c r="M782" s="33"/>
    </row>
    <row r="783" ht="15.75" customHeight="1">
      <c r="C783" s="130"/>
      <c r="M783" s="33"/>
    </row>
    <row r="784" ht="15.75" customHeight="1">
      <c r="C784" s="130"/>
      <c r="M784" s="33"/>
    </row>
    <row r="785" ht="15.75" customHeight="1">
      <c r="C785" s="130"/>
      <c r="M785" s="33"/>
    </row>
    <row r="786" ht="15.75" customHeight="1">
      <c r="C786" s="130"/>
      <c r="M786" s="33"/>
    </row>
    <row r="787" ht="15.75" customHeight="1">
      <c r="C787" s="130"/>
      <c r="M787" s="33"/>
    </row>
    <row r="788" ht="15.75" customHeight="1">
      <c r="C788" s="130"/>
      <c r="M788" s="33"/>
    </row>
    <row r="789" ht="15.75" customHeight="1">
      <c r="C789" s="130"/>
      <c r="M789" s="33"/>
    </row>
    <row r="790" ht="15.75" customHeight="1">
      <c r="C790" s="130"/>
      <c r="M790" s="33"/>
    </row>
    <row r="791" ht="15.75" customHeight="1">
      <c r="C791" s="130"/>
      <c r="M791" s="33"/>
    </row>
    <row r="792" ht="15.75" customHeight="1">
      <c r="C792" s="130"/>
      <c r="M792" s="33"/>
    </row>
    <row r="793" ht="15.75" customHeight="1">
      <c r="C793" s="130"/>
      <c r="M793" s="33"/>
    </row>
    <row r="794" ht="15.75" customHeight="1">
      <c r="C794" s="130"/>
      <c r="M794" s="33"/>
    </row>
    <row r="795" ht="15.75" customHeight="1">
      <c r="C795" s="130"/>
      <c r="M795" s="33"/>
    </row>
    <row r="796" ht="15.75" customHeight="1">
      <c r="C796" s="130"/>
      <c r="M796" s="33"/>
    </row>
    <row r="797" ht="15.75" customHeight="1">
      <c r="C797" s="130"/>
      <c r="M797" s="33"/>
    </row>
    <row r="798" ht="15.75" customHeight="1">
      <c r="C798" s="130"/>
      <c r="M798" s="33"/>
    </row>
    <row r="799" ht="15.75" customHeight="1">
      <c r="C799" s="130"/>
      <c r="M799" s="33"/>
    </row>
    <row r="800" ht="15.75" customHeight="1">
      <c r="C800" s="130"/>
      <c r="M800" s="33"/>
    </row>
    <row r="801" ht="15.75" customHeight="1">
      <c r="C801" s="130"/>
      <c r="M801" s="33"/>
    </row>
    <row r="802" ht="15.75" customHeight="1">
      <c r="C802" s="130"/>
      <c r="M802" s="33"/>
    </row>
    <row r="803" ht="15.75" customHeight="1">
      <c r="C803" s="130"/>
      <c r="M803" s="33"/>
    </row>
    <row r="804" ht="15.75" customHeight="1">
      <c r="C804" s="130"/>
      <c r="M804" s="33"/>
    </row>
    <row r="805" ht="15.75" customHeight="1">
      <c r="C805" s="130"/>
      <c r="M805" s="33"/>
    </row>
    <row r="806" ht="15.75" customHeight="1">
      <c r="C806" s="130"/>
      <c r="M806" s="33"/>
    </row>
    <row r="807" ht="15.75" customHeight="1">
      <c r="C807" s="130"/>
      <c r="M807" s="33"/>
    </row>
    <row r="808" ht="15.75" customHeight="1">
      <c r="C808" s="130"/>
      <c r="M808" s="33"/>
    </row>
    <row r="809" ht="15.75" customHeight="1">
      <c r="C809" s="130"/>
      <c r="M809" s="33"/>
    </row>
    <row r="810" ht="15.75" customHeight="1">
      <c r="C810" s="130"/>
      <c r="M810" s="33"/>
    </row>
    <row r="811" ht="15.75" customHeight="1">
      <c r="C811" s="130"/>
      <c r="M811" s="33"/>
    </row>
    <row r="812" ht="15.75" customHeight="1">
      <c r="C812" s="130"/>
      <c r="M812" s="33"/>
    </row>
    <row r="813" ht="15.75" customHeight="1">
      <c r="C813" s="130"/>
      <c r="M813" s="33"/>
    </row>
    <row r="814" ht="15.75" customHeight="1">
      <c r="C814" s="130"/>
      <c r="M814" s="33"/>
    </row>
    <row r="815" ht="15.75" customHeight="1">
      <c r="C815" s="130"/>
      <c r="M815" s="33"/>
    </row>
    <row r="816" ht="15.75" customHeight="1">
      <c r="C816" s="130"/>
      <c r="M816" s="33"/>
    </row>
    <row r="817" ht="15.75" customHeight="1">
      <c r="C817" s="130"/>
      <c r="M817" s="33"/>
    </row>
    <row r="818" ht="15.75" customHeight="1">
      <c r="C818" s="130"/>
      <c r="M818" s="33"/>
    </row>
    <row r="819" ht="15.75" customHeight="1">
      <c r="C819" s="130"/>
      <c r="M819" s="33"/>
    </row>
    <row r="820" ht="15.75" customHeight="1">
      <c r="C820" s="130"/>
      <c r="M820" s="33"/>
    </row>
    <row r="821" ht="15.75" customHeight="1">
      <c r="C821" s="130"/>
      <c r="M821" s="33"/>
    </row>
    <row r="822" ht="15.75" customHeight="1">
      <c r="C822" s="130"/>
      <c r="M822" s="33"/>
    </row>
    <row r="823" ht="15.75" customHeight="1">
      <c r="C823" s="130"/>
      <c r="M823" s="33"/>
    </row>
    <row r="824" ht="15.75" customHeight="1">
      <c r="C824" s="130"/>
      <c r="M824" s="33"/>
    </row>
    <row r="825" ht="15.75" customHeight="1">
      <c r="C825" s="130"/>
      <c r="M825" s="33"/>
    </row>
    <row r="826" ht="15.75" customHeight="1">
      <c r="C826" s="130"/>
      <c r="M826" s="33"/>
    </row>
    <row r="827" ht="15.75" customHeight="1">
      <c r="C827" s="130"/>
      <c r="M827" s="33"/>
    </row>
    <row r="828" ht="15.75" customHeight="1">
      <c r="C828" s="130"/>
      <c r="M828" s="33"/>
    </row>
    <row r="829" ht="15.75" customHeight="1">
      <c r="C829" s="130"/>
      <c r="M829" s="33"/>
    </row>
    <row r="830" ht="15.75" customHeight="1">
      <c r="C830" s="130"/>
      <c r="M830" s="33"/>
    </row>
    <row r="831" ht="15.75" customHeight="1">
      <c r="C831" s="130"/>
      <c r="M831" s="33"/>
    </row>
    <row r="832" ht="15.75" customHeight="1">
      <c r="C832" s="130"/>
      <c r="M832" s="33"/>
    </row>
    <row r="833" ht="15.75" customHeight="1">
      <c r="C833" s="130"/>
      <c r="M833" s="33"/>
    </row>
    <row r="834" ht="15.75" customHeight="1">
      <c r="C834" s="130"/>
      <c r="M834" s="33"/>
    </row>
    <row r="835" ht="15.75" customHeight="1">
      <c r="C835" s="130"/>
      <c r="M835" s="33"/>
    </row>
    <row r="836" ht="15.75" customHeight="1">
      <c r="C836" s="130"/>
      <c r="M836" s="33"/>
    </row>
    <row r="837" ht="15.75" customHeight="1">
      <c r="C837" s="130"/>
      <c r="M837" s="33"/>
    </row>
    <row r="838" ht="15.75" customHeight="1">
      <c r="C838" s="130"/>
      <c r="M838" s="33"/>
    </row>
    <row r="839" ht="15.75" customHeight="1">
      <c r="C839" s="130"/>
      <c r="M839" s="33"/>
    </row>
    <row r="840" ht="15.75" customHeight="1">
      <c r="C840" s="130"/>
      <c r="M840" s="33"/>
    </row>
    <row r="841" ht="15.75" customHeight="1">
      <c r="C841" s="130"/>
      <c r="M841" s="33"/>
    </row>
    <row r="842" ht="15.75" customHeight="1">
      <c r="C842" s="130"/>
      <c r="M842" s="33"/>
    </row>
    <row r="843" ht="15.75" customHeight="1">
      <c r="C843" s="130"/>
      <c r="M843" s="33"/>
    </row>
    <row r="844" ht="15.75" customHeight="1">
      <c r="C844" s="130"/>
      <c r="M844" s="33"/>
    </row>
    <row r="845" ht="15.75" customHeight="1">
      <c r="C845" s="130"/>
      <c r="M845" s="33"/>
    </row>
    <row r="846" ht="15.75" customHeight="1">
      <c r="C846" s="130"/>
      <c r="M846" s="33"/>
    </row>
    <row r="847" ht="15.75" customHeight="1">
      <c r="C847" s="130"/>
      <c r="M847" s="33"/>
    </row>
    <row r="848" ht="15.75" customHeight="1">
      <c r="C848" s="130"/>
      <c r="M848" s="33"/>
    </row>
    <row r="849" ht="15.75" customHeight="1">
      <c r="C849" s="130"/>
      <c r="M849" s="33"/>
    </row>
    <row r="850" ht="15.75" customHeight="1">
      <c r="C850" s="130"/>
      <c r="M850" s="33"/>
    </row>
    <row r="851" ht="15.75" customHeight="1">
      <c r="C851" s="130"/>
      <c r="M851" s="33"/>
    </row>
    <row r="852" ht="15.75" customHeight="1">
      <c r="C852" s="130"/>
      <c r="M852" s="33"/>
    </row>
    <row r="853" ht="15.75" customHeight="1">
      <c r="C853" s="130"/>
      <c r="M853" s="33"/>
    </row>
    <row r="854" ht="15.75" customHeight="1">
      <c r="C854" s="130"/>
      <c r="M854" s="33"/>
    </row>
    <row r="855" ht="15.75" customHeight="1">
      <c r="C855" s="130"/>
      <c r="M855" s="33"/>
    </row>
    <row r="856" ht="15.75" customHeight="1">
      <c r="C856" s="130"/>
      <c r="M856" s="33"/>
    </row>
    <row r="857" ht="15.75" customHeight="1">
      <c r="C857" s="130"/>
      <c r="M857" s="33"/>
    </row>
    <row r="858" ht="15.75" customHeight="1">
      <c r="C858" s="130"/>
      <c r="M858" s="33"/>
    </row>
    <row r="859" ht="15.75" customHeight="1">
      <c r="C859" s="130"/>
      <c r="M859" s="33"/>
    </row>
    <row r="860" ht="15.75" customHeight="1">
      <c r="C860" s="130"/>
      <c r="M860" s="33"/>
    </row>
    <row r="861" ht="15.75" customHeight="1">
      <c r="C861" s="130"/>
      <c r="M861" s="33"/>
    </row>
    <row r="862" ht="15.75" customHeight="1">
      <c r="C862" s="130"/>
      <c r="M862" s="33"/>
    </row>
    <row r="863" ht="15.75" customHeight="1">
      <c r="C863" s="130"/>
      <c r="M863" s="33"/>
    </row>
    <row r="864" ht="15.75" customHeight="1">
      <c r="C864" s="130"/>
      <c r="M864" s="33"/>
    </row>
    <row r="865" ht="15.75" customHeight="1">
      <c r="C865" s="130"/>
      <c r="M865" s="33"/>
    </row>
    <row r="866" ht="15.75" customHeight="1">
      <c r="C866" s="130"/>
      <c r="M866" s="33"/>
    </row>
    <row r="867" ht="15.75" customHeight="1">
      <c r="C867" s="130"/>
      <c r="M867" s="33"/>
    </row>
    <row r="868" ht="15.75" customHeight="1">
      <c r="C868" s="130"/>
      <c r="M868" s="33"/>
    </row>
    <row r="869" ht="15.75" customHeight="1">
      <c r="C869" s="130"/>
      <c r="M869" s="33"/>
    </row>
    <row r="870" ht="15.75" customHeight="1">
      <c r="C870" s="130"/>
      <c r="M870" s="33"/>
    </row>
    <row r="871" ht="15.75" customHeight="1">
      <c r="C871" s="130"/>
      <c r="M871" s="33"/>
    </row>
    <row r="872" ht="15.75" customHeight="1">
      <c r="C872" s="130"/>
      <c r="M872" s="33"/>
    </row>
    <row r="873" ht="15.75" customHeight="1">
      <c r="C873" s="130"/>
      <c r="M873" s="33"/>
    </row>
    <row r="874" ht="15.75" customHeight="1">
      <c r="C874" s="130"/>
      <c r="M874" s="33"/>
    </row>
    <row r="875" ht="15.75" customHeight="1">
      <c r="C875" s="130"/>
      <c r="M875" s="33"/>
    </row>
    <row r="876" ht="15.75" customHeight="1">
      <c r="C876" s="130"/>
      <c r="M876" s="33"/>
    </row>
    <row r="877" ht="15.75" customHeight="1">
      <c r="C877" s="130"/>
      <c r="M877" s="33"/>
    </row>
    <row r="878" ht="15.75" customHeight="1">
      <c r="C878" s="130"/>
      <c r="M878" s="33"/>
    </row>
    <row r="879" ht="15.75" customHeight="1">
      <c r="C879" s="130"/>
      <c r="M879" s="33"/>
    </row>
    <row r="880" ht="15.75" customHeight="1">
      <c r="C880" s="130"/>
      <c r="M880" s="33"/>
    </row>
    <row r="881" ht="15.75" customHeight="1">
      <c r="C881" s="130"/>
      <c r="M881" s="33"/>
    </row>
    <row r="882" ht="15.75" customHeight="1">
      <c r="C882" s="130"/>
      <c r="M882" s="33"/>
    </row>
    <row r="883" ht="15.75" customHeight="1">
      <c r="C883" s="130"/>
      <c r="M883" s="33"/>
    </row>
    <row r="884" ht="15.75" customHeight="1">
      <c r="C884" s="130"/>
      <c r="M884" s="33"/>
    </row>
    <row r="885" ht="15.75" customHeight="1">
      <c r="C885" s="130"/>
      <c r="M885" s="33"/>
    </row>
    <row r="886" ht="15.75" customHeight="1">
      <c r="C886" s="130"/>
      <c r="M886" s="33"/>
    </row>
    <row r="887" ht="15.75" customHeight="1">
      <c r="C887" s="130"/>
      <c r="M887" s="33"/>
    </row>
    <row r="888" ht="15.75" customHeight="1">
      <c r="C888" s="130"/>
      <c r="M888" s="33"/>
    </row>
    <row r="889" ht="15.75" customHeight="1">
      <c r="C889" s="130"/>
      <c r="M889" s="33"/>
    </row>
    <row r="890" ht="15.75" customHeight="1">
      <c r="C890" s="130"/>
      <c r="M890" s="33"/>
    </row>
    <row r="891" ht="15.75" customHeight="1">
      <c r="C891" s="130"/>
      <c r="M891" s="33"/>
    </row>
    <row r="892" ht="15.75" customHeight="1">
      <c r="C892" s="130"/>
      <c r="M892" s="33"/>
    </row>
    <row r="893" ht="15.75" customHeight="1">
      <c r="C893" s="130"/>
      <c r="M893" s="33"/>
    </row>
    <row r="894" ht="15.75" customHeight="1">
      <c r="C894" s="130"/>
      <c r="M894" s="33"/>
    </row>
    <row r="895" ht="15.75" customHeight="1">
      <c r="C895" s="130"/>
      <c r="M895" s="33"/>
    </row>
    <row r="896" ht="15.75" customHeight="1">
      <c r="C896" s="130"/>
      <c r="M896" s="33"/>
    </row>
    <row r="897" ht="15.75" customHeight="1">
      <c r="C897" s="130"/>
      <c r="M897" s="33"/>
    </row>
    <row r="898" ht="15.75" customHeight="1">
      <c r="C898" s="130"/>
      <c r="M898" s="33"/>
    </row>
    <row r="899" ht="15.75" customHeight="1">
      <c r="C899" s="130"/>
      <c r="M899" s="33"/>
    </row>
    <row r="900" ht="15.75" customHeight="1">
      <c r="C900" s="130"/>
      <c r="M900" s="33"/>
    </row>
    <row r="901" ht="15.75" customHeight="1">
      <c r="C901" s="130"/>
      <c r="M901" s="33"/>
    </row>
    <row r="902" ht="15.75" customHeight="1">
      <c r="C902" s="130"/>
      <c r="M902" s="33"/>
    </row>
    <row r="903" ht="15.75" customHeight="1">
      <c r="C903" s="130"/>
      <c r="M903" s="33"/>
    </row>
    <row r="904" ht="15.75" customHeight="1">
      <c r="C904" s="130"/>
      <c r="M904" s="33"/>
    </row>
    <row r="905" ht="15.75" customHeight="1">
      <c r="C905" s="130"/>
      <c r="M905" s="33"/>
    </row>
    <row r="906" ht="15.75" customHeight="1">
      <c r="C906" s="130"/>
      <c r="M906" s="33"/>
    </row>
    <row r="907" ht="15.75" customHeight="1">
      <c r="C907" s="130"/>
      <c r="M907" s="33"/>
    </row>
    <row r="908" ht="15.75" customHeight="1">
      <c r="C908" s="130"/>
      <c r="M908" s="33"/>
    </row>
    <row r="909" ht="15.75" customHeight="1">
      <c r="C909" s="130"/>
      <c r="M909" s="33"/>
    </row>
    <row r="910" ht="15.75" customHeight="1">
      <c r="C910" s="130"/>
      <c r="M910" s="33"/>
    </row>
    <row r="911" ht="15.75" customHeight="1">
      <c r="C911" s="130"/>
      <c r="M911" s="33"/>
    </row>
    <row r="912" ht="15.75" customHeight="1">
      <c r="C912" s="130"/>
      <c r="M912" s="33"/>
    </row>
    <row r="913" ht="15.75" customHeight="1">
      <c r="C913" s="130"/>
      <c r="M913" s="33"/>
    </row>
    <row r="914" ht="15.75" customHeight="1">
      <c r="C914" s="130"/>
      <c r="M914" s="33"/>
    </row>
    <row r="915" ht="15.75" customHeight="1">
      <c r="C915" s="130"/>
      <c r="M915" s="33"/>
    </row>
    <row r="916" ht="15.75" customHeight="1">
      <c r="C916" s="130"/>
      <c r="M916" s="33"/>
    </row>
    <row r="917" ht="15.75" customHeight="1">
      <c r="C917" s="130"/>
      <c r="M917" s="33"/>
    </row>
    <row r="918" ht="15.75" customHeight="1">
      <c r="C918" s="130"/>
      <c r="M918" s="33"/>
    </row>
    <row r="919" ht="15.75" customHeight="1">
      <c r="C919" s="130"/>
      <c r="M919" s="33"/>
    </row>
    <row r="920" ht="15.75" customHeight="1">
      <c r="C920" s="130"/>
      <c r="M920" s="33"/>
    </row>
    <row r="921" ht="15.75" customHeight="1">
      <c r="C921" s="130"/>
      <c r="M921" s="33"/>
    </row>
    <row r="922" ht="15.75" customHeight="1">
      <c r="C922" s="130"/>
      <c r="M922" s="33"/>
    </row>
    <row r="923" ht="15.75" customHeight="1">
      <c r="C923" s="130"/>
      <c r="M923" s="33"/>
    </row>
    <row r="924" ht="15.75" customHeight="1">
      <c r="C924" s="130"/>
      <c r="M924" s="33"/>
    </row>
    <row r="925" ht="15.75" customHeight="1">
      <c r="C925" s="130"/>
      <c r="M925" s="33"/>
    </row>
    <row r="926" ht="15.75" customHeight="1">
      <c r="C926" s="130"/>
      <c r="M926" s="33"/>
    </row>
    <row r="927" ht="15.75" customHeight="1">
      <c r="C927" s="130"/>
      <c r="M927" s="33"/>
    </row>
    <row r="928" ht="15.75" customHeight="1">
      <c r="C928" s="130"/>
      <c r="M928" s="33"/>
    </row>
    <row r="929" ht="15.75" customHeight="1">
      <c r="C929" s="130"/>
      <c r="M929" s="33"/>
    </row>
    <row r="930" ht="15.75" customHeight="1">
      <c r="C930" s="130"/>
      <c r="M930" s="33"/>
    </row>
    <row r="931" ht="15.75" customHeight="1">
      <c r="C931" s="130"/>
      <c r="M931" s="33"/>
    </row>
    <row r="932" ht="15.75" customHeight="1">
      <c r="C932" s="130"/>
      <c r="M932" s="33"/>
    </row>
    <row r="933" ht="15.75" customHeight="1">
      <c r="C933" s="130"/>
      <c r="M933" s="33"/>
    </row>
    <row r="934" ht="15.75" customHeight="1">
      <c r="C934" s="130"/>
      <c r="M934" s="33"/>
    </row>
    <row r="935" ht="15.75" customHeight="1">
      <c r="C935" s="130"/>
      <c r="M935" s="33"/>
    </row>
    <row r="936" ht="15.75" customHeight="1">
      <c r="C936" s="130"/>
      <c r="M936" s="33"/>
    </row>
    <row r="937" ht="15.75" customHeight="1">
      <c r="C937" s="130"/>
      <c r="M937" s="33"/>
    </row>
    <row r="938" ht="15.75" customHeight="1">
      <c r="C938" s="130"/>
      <c r="M938" s="33"/>
    </row>
    <row r="939" ht="15.75" customHeight="1">
      <c r="C939" s="130"/>
      <c r="M939" s="33"/>
    </row>
    <row r="940" ht="15.75" customHeight="1">
      <c r="C940" s="130"/>
      <c r="M940" s="33"/>
    </row>
    <row r="941" ht="15.75" customHeight="1">
      <c r="C941" s="130"/>
      <c r="M941" s="33"/>
    </row>
    <row r="942" ht="15.75" customHeight="1">
      <c r="C942" s="130"/>
      <c r="M942" s="33"/>
    </row>
    <row r="943" ht="15.75" customHeight="1">
      <c r="C943" s="130"/>
      <c r="M943" s="33"/>
    </row>
    <row r="944" ht="15.75" customHeight="1">
      <c r="C944" s="130"/>
      <c r="M944" s="33"/>
    </row>
    <row r="945" ht="15.75" customHeight="1">
      <c r="C945" s="130"/>
      <c r="M945" s="33"/>
    </row>
    <row r="946" ht="15.75" customHeight="1">
      <c r="C946" s="130"/>
      <c r="M946" s="33"/>
    </row>
    <row r="947" ht="15.75" customHeight="1">
      <c r="C947" s="130"/>
      <c r="M947" s="33"/>
    </row>
    <row r="948" ht="15.75" customHeight="1">
      <c r="C948" s="130"/>
      <c r="M948" s="33"/>
    </row>
    <row r="949" ht="15.75" customHeight="1">
      <c r="C949" s="130"/>
      <c r="M949" s="33"/>
    </row>
    <row r="950" ht="15.75" customHeight="1">
      <c r="C950" s="130"/>
      <c r="M950" s="33"/>
    </row>
    <row r="951" ht="15.75" customHeight="1">
      <c r="C951" s="130"/>
      <c r="M951" s="33"/>
    </row>
    <row r="952" ht="15.75" customHeight="1">
      <c r="C952" s="130"/>
      <c r="M952" s="33"/>
    </row>
    <row r="953" ht="15.75" customHeight="1">
      <c r="C953" s="130"/>
      <c r="M953" s="33"/>
    </row>
    <row r="954" ht="15.75" customHeight="1">
      <c r="C954" s="130"/>
      <c r="M954" s="33"/>
    </row>
    <row r="955" ht="15.75" customHeight="1">
      <c r="C955" s="130"/>
      <c r="M955" s="33"/>
    </row>
    <row r="956" ht="15.75" customHeight="1">
      <c r="C956" s="130"/>
      <c r="M956" s="33"/>
    </row>
    <row r="957" ht="15.75" customHeight="1">
      <c r="C957" s="130"/>
      <c r="M957" s="33"/>
    </row>
    <row r="958" ht="15.75" customHeight="1">
      <c r="C958" s="130"/>
      <c r="M958" s="33"/>
    </row>
    <row r="959" ht="15.75" customHeight="1">
      <c r="C959" s="130"/>
      <c r="M959" s="33"/>
    </row>
    <row r="960" ht="15.75" customHeight="1">
      <c r="C960" s="130"/>
      <c r="M960" s="33"/>
    </row>
    <row r="961" ht="15.75" customHeight="1">
      <c r="C961" s="130"/>
      <c r="M961" s="33"/>
    </row>
    <row r="962" ht="15.75" customHeight="1">
      <c r="C962" s="130"/>
      <c r="M962" s="33"/>
    </row>
    <row r="963" ht="15.75" customHeight="1">
      <c r="C963" s="130"/>
      <c r="M963" s="33"/>
    </row>
    <row r="964" ht="15.75" customHeight="1">
      <c r="C964" s="130"/>
      <c r="M964" s="33"/>
    </row>
    <row r="965" ht="15.75" customHeight="1">
      <c r="C965" s="130"/>
      <c r="M965" s="33"/>
    </row>
    <row r="966" ht="15.75" customHeight="1">
      <c r="C966" s="130"/>
      <c r="M966" s="33"/>
    </row>
    <row r="967" ht="15.75" customHeight="1">
      <c r="C967" s="130"/>
      <c r="M967" s="33"/>
    </row>
    <row r="968" ht="15.75" customHeight="1">
      <c r="C968" s="130"/>
      <c r="M968" s="33"/>
    </row>
    <row r="969" ht="15.75" customHeight="1">
      <c r="C969" s="130"/>
      <c r="M969" s="33"/>
    </row>
    <row r="970" ht="15.75" customHeight="1">
      <c r="C970" s="130"/>
      <c r="M970" s="33"/>
    </row>
    <row r="971" ht="15.75" customHeight="1">
      <c r="C971" s="130"/>
      <c r="M971" s="33"/>
    </row>
    <row r="972" ht="15.75" customHeight="1">
      <c r="C972" s="130"/>
      <c r="M972" s="33"/>
    </row>
    <row r="973" ht="15.75" customHeight="1">
      <c r="C973" s="130"/>
      <c r="M973" s="33"/>
    </row>
    <row r="974" ht="15.75" customHeight="1">
      <c r="C974" s="130"/>
      <c r="M974" s="33"/>
    </row>
    <row r="975" ht="15.75" customHeight="1">
      <c r="C975" s="130"/>
      <c r="M975" s="33"/>
    </row>
    <row r="976" ht="15.75" customHeight="1">
      <c r="C976" s="130"/>
      <c r="M976" s="33"/>
    </row>
    <row r="977" ht="15.75" customHeight="1">
      <c r="C977" s="130"/>
      <c r="M977" s="33"/>
    </row>
    <row r="978" ht="15.75" customHeight="1">
      <c r="C978" s="130"/>
      <c r="M978" s="33"/>
    </row>
    <row r="979" ht="15.75" customHeight="1">
      <c r="C979" s="130"/>
      <c r="M979" s="33"/>
    </row>
    <row r="980" ht="15.75" customHeight="1">
      <c r="C980" s="130"/>
      <c r="M980" s="33"/>
    </row>
    <row r="981" ht="15.75" customHeight="1">
      <c r="C981" s="130"/>
      <c r="M981" s="33"/>
    </row>
    <row r="982" ht="15.75" customHeight="1">
      <c r="C982" s="130"/>
      <c r="M982" s="33"/>
    </row>
    <row r="983" ht="15.75" customHeight="1">
      <c r="C983" s="130"/>
      <c r="M983" s="33"/>
    </row>
    <row r="984" ht="15.75" customHeight="1">
      <c r="C984" s="130"/>
      <c r="M984" s="33"/>
    </row>
    <row r="985" ht="15.75" customHeight="1">
      <c r="C985" s="130"/>
      <c r="M985" s="33"/>
    </row>
    <row r="986" ht="15.75" customHeight="1">
      <c r="C986" s="130"/>
      <c r="M986" s="33"/>
    </row>
    <row r="987" ht="15.75" customHeight="1">
      <c r="C987" s="130"/>
      <c r="M987" s="33"/>
    </row>
    <row r="988" ht="15.75" customHeight="1">
      <c r="C988" s="130"/>
      <c r="M988" s="33"/>
    </row>
    <row r="989" ht="15.75" customHeight="1">
      <c r="C989" s="130"/>
      <c r="M989" s="33"/>
    </row>
    <row r="990" ht="15.75" customHeight="1">
      <c r="C990" s="130"/>
      <c r="M990" s="33"/>
    </row>
    <row r="991" ht="15.75" customHeight="1">
      <c r="C991" s="130"/>
      <c r="M991" s="33"/>
    </row>
    <row r="992" ht="15.75" customHeight="1">
      <c r="C992" s="130"/>
      <c r="M992" s="33"/>
    </row>
    <row r="993" ht="15.75" customHeight="1">
      <c r="C993" s="130"/>
      <c r="M993" s="33"/>
    </row>
    <row r="994" ht="15.75" customHeight="1">
      <c r="C994" s="130"/>
      <c r="M994" s="33"/>
    </row>
    <row r="995" ht="15.75" customHeight="1">
      <c r="C995" s="130"/>
      <c r="M995" s="33"/>
    </row>
    <row r="996" ht="15.75" customHeight="1">
      <c r="C996" s="130"/>
      <c r="M996" s="33"/>
    </row>
    <row r="997" ht="15.75" customHeight="1">
      <c r="C997" s="130"/>
      <c r="M997" s="33"/>
    </row>
    <row r="998" ht="15.75" customHeight="1">
      <c r="C998" s="130"/>
      <c r="M998" s="33"/>
    </row>
    <row r="999" ht="15.75" customHeight="1">
      <c r="C999" s="130"/>
      <c r="M999" s="33"/>
    </row>
    <row r="1000" ht="15.75" customHeight="1">
      <c r="C1000" s="130"/>
      <c r="M1000" s="33"/>
    </row>
    <row r="1001" ht="15.75" customHeight="1">
      <c r="C1001" s="130"/>
      <c r="M1001" s="33"/>
    </row>
    <row r="1002" ht="15.75" customHeight="1">
      <c r="C1002" s="130"/>
      <c r="M1002" s="33"/>
    </row>
    <row r="1003" ht="15.75" customHeight="1">
      <c r="C1003" s="130"/>
      <c r="M1003" s="33"/>
    </row>
    <row r="1004" ht="15.75" customHeight="1">
      <c r="C1004" s="130"/>
      <c r="M1004" s="33"/>
    </row>
    <row r="1005" ht="15.75" customHeight="1">
      <c r="C1005" s="130"/>
      <c r="M1005" s="33"/>
    </row>
    <row r="1006" ht="15.75" customHeight="1">
      <c r="C1006" s="130"/>
      <c r="M1006" s="33"/>
    </row>
    <row r="1007" ht="15.75" customHeight="1">
      <c r="C1007" s="130"/>
      <c r="M1007" s="33"/>
    </row>
    <row r="1008" ht="15.75" customHeight="1">
      <c r="C1008" s="130"/>
      <c r="M1008" s="33"/>
    </row>
    <row r="1009" ht="15.75" customHeight="1">
      <c r="C1009" s="130"/>
      <c r="M1009" s="33"/>
    </row>
    <row r="1010" ht="15.75" customHeight="1">
      <c r="C1010" s="130"/>
      <c r="M1010" s="33"/>
    </row>
    <row r="1011" ht="15.75" customHeight="1">
      <c r="C1011" s="130"/>
      <c r="M1011" s="33"/>
    </row>
    <row r="1012" ht="15.75" customHeight="1">
      <c r="C1012" s="130"/>
      <c r="M1012" s="33"/>
    </row>
    <row r="1013" ht="15.75" customHeight="1">
      <c r="C1013" s="130"/>
      <c r="M1013" s="33"/>
    </row>
    <row r="1014" ht="15.75" customHeight="1">
      <c r="C1014" s="130"/>
      <c r="M1014" s="33"/>
    </row>
    <row r="1015" ht="15.75" customHeight="1">
      <c r="C1015" s="130"/>
      <c r="M1015" s="33"/>
    </row>
    <row r="1016" ht="15.75" customHeight="1">
      <c r="C1016" s="130"/>
      <c r="M1016" s="33"/>
    </row>
    <row r="1017" ht="15.75" customHeight="1">
      <c r="C1017" s="130"/>
      <c r="M1017" s="33"/>
    </row>
    <row r="1018" ht="15.75" customHeight="1">
      <c r="C1018" s="130"/>
      <c r="M1018" s="33"/>
    </row>
    <row r="1019" ht="15.75" customHeight="1">
      <c r="C1019" s="130"/>
      <c r="M1019" s="33"/>
    </row>
    <row r="1020" ht="15.75" customHeight="1">
      <c r="C1020" s="130"/>
      <c r="M1020" s="33"/>
    </row>
    <row r="1021" ht="15.75" customHeight="1">
      <c r="C1021" s="130"/>
      <c r="M1021" s="33"/>
    </row>
    <row r="1022" ht="15.75" customHeight="1">
      <c r="C1022" s="130"/>
      <c r="M1022" s="33"/>
    </row>
    <row r="1023" ht="15.75" customHeight="1">
      <c r="C1023" s="130"/>
      <c r="M1023" s="33"/>
    </row>
    <row r="1024" ht="15.75" customHeight="1">
      <c r="C1024" s="130"/>
      <c r="M1024" s="33"/>
    </row>
    <row r="1025" ht="15.75" customHeight="1">
      <c r="C1025" s="130"/>
      <c r="M1025" s="33"/>
    </row>
    <row r="1026" ht="15.75" customHeight="1">
      <c r="C1026" s="130"/>
      <c r="M1026" s="33"/>
    </row>
    <row r="1027" ht="15.75" customHeight="1">
      <c r="C1027" s="130"/>
      <c r="M1027" s="33"/>
    </row>
    <row r="1028" ht="15.75" customHeight="1">
      <c r="C1028" s="130"/>
      <c r="M1028" s="33"/>
    </row>
    <row r="1029" ht="15.75" customHeight="1">
      <c r="C1029" s="130"/>
      <c r="M1029" s="33"/>
    </row>
    <row r="1030" ht="15.75" customHeight="1">
      <c r="C1030" s="130"/>
      <c r="M1030" s="33"/>
    </row>
    <row r="1031" ht="15.75" customHeight="1">
      <c r="C1031" s="130"/>
      <c r="M1031" s="33"/>
    </row>
    <row r="1032" ht="15.75" customHeight="1">
      <c r="C1032" s="130"/>
      <c r="M1032" s="33"/>
    </row>
    <row r="1033" ht="15.75" customHeight="1">
      <c r="C1033" s="130"/>
      <c r="M1033" s="33"/>
    </row>
    <row r="1034" ht="15.75" customHeight="1">
      <c r="C1034" s="130"/>
      <c r="M1034" s="33"/>
    </row>
    <row r="1035" ht="15.75" customHeight="1">
      <c r="C1035" s="130"/>
      <c r="M1035" s="33"/>
    </row>
    <row r="1036" ht="15.75" customHeight="1">
      <c r="C1036" s="130"/>
      <c r="M1036" s="33"/>
    </row>
    <row r="1037" ht="15.75" customHeight="1">
      <c r="C1037" s="130"/>
      <c r="M1037" s="33"/>
    </row>
    <row r="1038" ht="15.75" customHeight="1">
      <c r="C1038" s="130"/>
      <c r="M1038" s="33"/>
    </row>
    <row r="1039" ht="15.75" customHeight="1">
      <c r="C1039" s="130"/>
      <c r="M1039" s="33"/>
    </row>
    <row r="1040" ht="15.75" customHeight="1">
      <c r="C1040" s="130"/>
      <c r="M1040" s="33"/>
    </row>
    <row r="1041" ht="15.75" customHeight="1">
      <c r="C1041" s="130"/>
      <c r="M1041" s="33"/>
    </row>
    <row r="1042" ht="15.75" customHeight="1">
      <c r="C1042" s="130"/>
      <c r="M1042" s="33"/>
    </row>
    <row r="1043" ht="15.75" customHeight="1">
      <c r="C1043" s="130"/>
      <c r="M1043" s="33"/>
    </row>
    <row r="1044" ht="15.75" customHeight="1">
      <c r="C1044" s="130"/>
      <c r="M1044" s="33"/>
    </row>
    <row r="1045" ht="15.75" customHeight="1">
      <c r="C1045" s="130"/>
      <c r="M1045" s="33"/>
    </row>
    <row r="1046" ht="15.75" customHeight="1">
      <c r="C1046" s="130"/>
      <c r="M1046" s="33"/>
    </row>
    <row r="1047" ht="15.75" customHeight="1">
      <c r="C1047" s="130"/>
      <c r="M1047" s="33"/>
    </row>
    <row r="1048" ht="15.75" customHeight="1">
      <c r="C1048" s="130"/>
      <c r="M1048" s="33"/>
    </row>
    <row r="1049" ht="15.75" customHeight="1">
      <c r="C1049" s="130"/>
      <c r="M1049" s="33"/>
    </row>
    <row r="1050" ht="15.75" customHeight="1">
      <c r="C1050" s="130"/>
      <c r="M1050" s="33"/>
    </row>
    <row r="1051" ht="15.75" customHeight="1">
      <c r="C1051" s="130"/>
      <c r="M1051" s="33"/>
    </row>
  </sheetData>
  <autoFilter ref="$B$5:$L$156"/>
  <mergeCells count="5">
    <mergeCell ref="A1:B1"/>
    <mergeCell ref="A2:B2"/>
    <mergeCell ref="E2:F4"/>
    <mergeCell ref="A4:B4"/>
    <mergeCell ref="A3:B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11.14"/>
    <col customWidth="1" min="2" max="2" width="20.43"/>
    <col customWidth="1" min="3" max="3" width="23.71"/>
    <col customWidth="1" min="4" max="4" width="51.71"/>
    <col customWidth="1" min="5" max="5" width="10.43"/>
    <col customWidth="1" min="6" max="6" width="20.43"/>
    <col customWidth="1" min="7" max="7" width="12.43"/>
    <col customWidth="1" min="8" max="8" width="20.43"/>
    <col customWidth="1" min="9" max="9" width="21.43"/>
    <col customWidth="1" min="10" max="10" width="16.0"/>
    <col customWidth="1" min="11" max="11" width="9.29"/>
    <col customWidth="1" min="12" max="12" width="13.57"/>
  </cols>
  <sheetData>
    <row r="1">
      <c r="A1" s="1" t="s">
        <v>0</v>
      </c>
      <c r="B1" s="2"/>
      <c r="C1" s="3" t="s">
        <v>1</v>
      </c>
      <c r="D1" s="4">
        <f>SUM(L5:L25)</f>
        <v>17000010</v>
      </c>
      <c r="E1" s="3" t="s">
        <v>2</v>
      </c>
      <c r="F1" s="3">
        <f>COUNTIF(E6:E953,E1)</f>
        <v>20</v>
      </c>
      <c r="G1" s="5"/>
      <c r="H1" s="3"/>
      <c r="I1" s="6"/>
      <c r="J1" s="7"/>
      <c r="K1" s="8"/>
      <c r="L1" s="6"/>
    </row>
    <row r="2">
      <c r="A2" s="1" t="s">
        <v>3</v>
      </c>
      <c r="B2" s="2"/>
      <c r="C2" s="9">
        <f>SUM(I6:I25)</f>
        <v>158</v>
      </c>
      <c r="D2" s="4"/>
      <c r="E2" s="10">
        <f>F1/(COUNTA(E6:E953)+COUNTBLANK(E6:E953)-COUNTIF(E6:E953,"-"))</f>
        <v>0.02109704641</v>
      </c>
      <c r="F2" s="11"/>
      <c r="G2" s="5"/>
      <c r="H2" s="3"/>
      <c r="I2" s="6"/>
      <c r="J2" s="7"/>
      <c r="K2" s="8"/>
      <c r="L2" s="6"/>
    </row>
    <row r="3">
      <c r="A3" s="1" t="s">
        <v>4</v>
      </c>
      <c r="B3" s="2"/>
      <c r="C3" s="12">
        <f>SUM(I7:I25)/8</f>
        <v>17.75</v>
      </c>
      <c r="D3" s="4"/>
      <c r="E3" s="13"/>
      <c r="F3" s="14"/>
      <c r="G3" s="5"/>
      <c r="H3" s="15"/>
      <c r="I3" s="15"/>
      <c r="J3" s="15"/>
      <c r="K3" s="8"/>
      <c r="L3" s="6"/>
    </row>
    <row r="4">
      <c r="A4" s="1" t="s">
        <v>5</v>
      </c>
      <c r="B4" s="2"/>
      <c r="C4" s="16">
        <v>107595.0</v>
      </c>
      <c r="D4" s="17"/>
      <c r="E4" s="18"/>
      <c r="F4" s="19"/>
      <c r="G4" s="5"/>
      <c r="H4" s="15"/>
      <c r="I4" s="15"/>
      <c r="J4" s="15"/>
      <c r="K4" s="8"/>
      <c r="L4" s="6"/>
    </row>
    <row r="5" ht="34.5">
      <c r="A5" s="20" t="s">
        <v>6</v>
      </c>
      <c r="B5" s="21" t="s">
        <v>7</v>
      </c>
      <c r="C5" s="21" t="s">
        <v>8</v>
      </c>
      <c r="D5" s="21" t="s">
        <v>9</v>
      </c>
      <c r="E5" s="21" t="s">
        <v>10</v>
      </c>
      <c r="F5" s="21" t="s">
        <v>11</v>
      </c>
      <c r="G5" s="21" t="s">
        <v>12</v>
      </c>
      <c r="H5" s="21" t="s">
        <v>13</v>
      </c>
      <c r="I5" s="21" t="s">
        <v>14</v>
      </c>
      <c r="J5" s="21" t="s">
        <v>15</v>
      </c>
      <c r="K5" s="21" t="s">
        <v>16</v>
      </c>
      <c r="L5" s="21" t="s">
        <v>17</v>
      </c>
    </row>
    <row r="6">
      <c r="A6" s="22">
        <v>1.0</v>
      </c>
      <c r="B6" s="23" t="s">
        <v>18</v>
      </c>
      <c r="C6" s="23" t="s">
        <v>19</v>
      </c>
      <c r="D6" s="23" t="s">
        <v>20</v>
      </c>
      <c r="E6" s="24" t="s">
        <v>2</v>
      </c>
      <c r="F6" s="25">
        <v>14.0</v>
      </c>
      <c r="G6" s="25">
        <v>16.0</v>
      </c>
      <c r="H6" s="25">
        <v>20.0</v>
      </c>
      <c r="I6" s="26">
        <f t="shared" ref="I6:I25" si="1">ROUND((F6+(4*G6)+H6)/6,0)</f>
        <v>16</v>
      </c>
      <c r="J6" s="26">
        <f>SUM(I6:I7)</f>
        <v>32</v>
      </c>
      <c r="K6" s="27">
        <f>J6/$C$2</f>
        <v>0.2025316456</v>
      </c>
      <c r="L6" s="28">
        <f>J6*$C$4</f>
        <v>3443040</v>
      </c>
    </row>
    <row r="7">
      <c r="A7" s="22">
        <v>2.0</v>
      </c>
      <c r="B7" s="23"/>
      <c r="C7" s="23" t="s">
        <v>21</v>
      </c>
      <c r="D7" s="23" t="s">
        <v>22</v>
      </c>
      <c r="E7" s="24" t="s">
        <v>2</v>
      </c>
      <c r="F7" s="25">
        <v>14.0</v>
      </c>
      <c r="G7" s="25">
        <v>16.0</v>
      </c>
      <c r="H7" s="25">
        <v>20.0</v>
      </c>
      <c r="I7" s="26">
        <f t="shared" si="1"/>
        <v>16</v>
      </c>
      <c r="J7" s="26"/>
      <c r="K7" s="29"/>
      <c r="L7" s="28"/>
    </row>
    <row r="8">
      <c r="A8" s="22">
        <v>26.0</v>
      </c>
      <c r="B8" s="23" t="s">
        <v>23</v>
      </c>
      <c r="C8" s="23" t="s">
        <v>24</v>
      </c>
      <c r="D8" s="23" t="s">
        <v>25</v>
      </c>
      <c r="E8" s="24" t="s">
        <v>2</v>
      </c>
      <c r="F8" s="25">
        <v>3.0</v>
      </c>
      <c r="G8" s="25">
        <v>4.0</v>
      </c>
      <c r="H8" s="25">
        <v>5.0</v>
      </c>
      <c r="I8" s="26">
        <f t="shared" si="1"/>
        <v>4</v>
      </c>
      <c r="J8" s="26">
        <f>SUM(I8:I25)</f>
        <v>126</v>
      </c>
      <c r="K8" s="27">
        <f>J8/$C$2</f>
        <v>0.7974683544</v>
      </c>
      <c r="L8" s="28">
        <f>J8*$C$4</f>
        <v>13556970</v>
      </c>
    </row>
    <row r="9">
      <c r="A9" s="22">
        <v>27.0</v>
      </c>
      <c r="B9" s="23"/>
      <c r="C9" s="23"/>
      <c r="D9" s="23" t="s">
        <v>26</v>
      </c>
      <c r="E9" s="24" t="s">
        <v>2</v>
      </c>
      <c r="F9" s="25">
        <v>3.0</v>
      </c>
      <c r="G9" s="25">
        <v>4.0</v>
      </c>
      <c r="H9" s="25">
        <v>5.0</v>
      </c>
      <c r="I9" s="26">
        <f t="shared" si="1"/>
        <v>4</v>
      </c>
      <c r="J9" s="26"/>
      <c r="K9" s="30"/>
      <c r="L9" s="31"/>
    </row>
    <row r="10">
      <c r="A10" s="22">
        <v>28.0</v>
      </c>
      <c r="B10" s="23"/>
      <c r="C10" s="23"/>
      <c r="D10" s="23" t="s">
        <v>27</v>
      </c>
      <c r="E10" s="24" t="s">
        <v>2</v>
      </c>
      <c r="F10" s="25">
        <v>3.0</v>
      </c>
      <c r="G10" s="25">
        <v>4.0</v>
      </c>
      <c r="H10" s="25">
        <v>5.0</v>
      </c>
      <c r="I10" s="26">
        <f t="shared" si="1"/>
        <v>4</v>
      </c>
      <c r="J10" s="26"/>
      <c r="K10" s="30"/>
      <c r="L10" s="31"/>
    </row>
    <row r="11">
      <c r="A11" s="22">
        <v>29.0</v>
      </c>
      <c r="B11" s="23"/>
      <c r="C11" s="23" t="s">
        <v>28</v>
      </c>
      <c r="D11" s="23" t="s">
        <v>29</v>
      </c>
      <c r="E11" s="24" t="s">
        <v>2</v>
      </c>
      <c r="F11" s="25">
        <v>2.0</v>
      </c>
      <c r="G11" s="25">
        <v>4.0</v>
      </c>
      <c r="H11" s="25">
        <v>6.0</v>
      </c>
      <c r="I11" s="26">
        <f t="shared" si="1"/>
        <v>4</v>
      </c>
      <c r="J11" s="26"/>
      <c r="K11" s="30"/>
      <c r="L11" s="31"/>
    </row>
    <row r="12">
      <c r="A12" s="22">
        <v>30.0</v>
      </c>
      <c r="B12" s="23"/>
      <c r="C12" s="23"/>
      <c r="D12" s="23" t="s">
        <v>30</v>
      </c>
      <c r="E12" s="24" t="s">
        <v>2</v>
      </c>
      <c r="F12" s="25">
        <v>6.0</v>
      </c>
      <c r="G12" s="25">
        <v>8.0</v>
      </c>
      <c r="H12" s="25">
        <v>10.0</v>
      </c>
      <c r="I12" s="26">
        <f t="shared" si="1"/>
        <v>8</v>
      </c>
      <c r="J12" s="26"/>
      <c r="K12" s="30"/>
      <c r="L12" s="31"/>
    </row>
    <row r="13">
      <c r="A13" s="22">
        <v>31.0</v>
      </c>
      <c r="B13" s="23"/>
      <c r="C13" s="23" t="s">
        <v>31</v>
      </c>
      <c r="D13" s="23" t="s">
        <v>29</v>
      </c>
      <c r="E13" s="24" t="s">
        <v>2</v>
      </c>
      <c r="F13" s="25">
        <v>2.0</v>
      </c>
      <c r="G13" s="25">
        <v>4.0</v>
      </c>
      <c r="H13" s="25">
        <v>6.0</v>
      </c>
      <c r="I13" s="26">
        <f t="shared" si="1"/>
        <v>4</v>
      </c>
      <c r="J13" s="26"/>
      <c r="K13" s="30"/>
      <c r="L13" s="31"/>
    </row>
    <row r="14">
      <c r="A14" s="22">
        <v>32.0</v>
      </c>
      <c r="B14" s="23"/>
      <c r="C14" s="23"/>
      <c r="D14" s="23" t="s">
        <v>30</v>
      </c>
      <c r="E14" s="24" t="s">
        <v>2</v>
      </c>
      <c r="F14" s="25">
        <v>6.0</v>
      </c>
      <c r="G14" s="25">
        <v>8.0</v>
      </c>
      <c r="H14" s="25">
        <v>10.0</v>
      </c>
      <c r="I14" s="26">
        <f t="shared" si="1"/>
        <v>8</v>
      </c>
      <c r="J14" s="26"/>
      <c r="K14" s="30"/>
      <c r="L14" s="31"/>
    </row>
    <row r="15">
      <c r="A15" s="22">
        <v>33.0</v>
      </c>
      <c r="B15" s="23"/>
      <c r="C15" s="23" t="s">
        <v>32</v>
      </c>
      <c r="D15" s="23" t="s">
        <v>33</v>
      </c>
      <c r="E15" s="24" t="s">
        <v>2</v>
      </c>
      <c r="F15" s="25">
        <v>2.0</v>
      </c>
      <c r="G15" s="25">
        <v>4.0</v>
      </c>
      <c r="H15" s="25">
        <v>6.0</v>
      </c>
      <c r="I15" s="26">
        <f t="shared" si="1"/>
        <v>4</v>
      </c>
      <c r="J15" s="26"/>
      <c r="K15" s="30"/>
      <c r="L15" s="31"/>
    </row>
    <row r="16">
      <c r="A16" s="22">
        <v>34.0</v>
      </c>
      <c r="B16" s="23"/>
      <c r="C16" s="23"/>
      <c r="D16" s="23" t="s">
        <v>34</v>
      </c>
      <c r="E16" s="24" t="s">
        <v>2</v>
      </c>
      <c r="F16" s="25">
        <v>2.0</v>
      </c>
      <c r="G16" s="25">
        <v>4.0</v>
      </c>
      <c r="H16" s="25">
        <v>6.0</v>
      </c>
      <c r="I16" s="26">
        <f t="shared" si="1"/>
        <v>4</v>
      </c>
      <c r="J16" s="26"/>
      <c r="K16" s="30"/>
      <c r="L16" s="31"/>
    </row>
    <row r="17">
      <c r="A17" s="22">
        <v>35.0</v>
      </c>
      <c r="B17" s="23"/>
      <c r="C17" s="23"/>
      <c r="D17" s="23" t="s">
        <v>35</v>
      </c>
      <c r="E17" s="24" t="s">
        <v>2</v>
      </c>
      <c r="F17" s="25">
        <v>2.0</v>
      </c>
      <c r="G17" s="25">
        <v>4.0</v>
      </c>
      <c r="H17" s="25">
        <v>6.0</v>
      </c>
      <c r="I17" s="26">
        <f t="shared" si="1"/>
        <v>4</v>
      </c>
      <c r="J17" s="26"/>
      <c r="K17" s="30"/>
      <c r="L17" s="31"/>
    </row>
    <row r="18">
      <c r="A18" s="22">
        <v>36.0</v>
      </c>
      <c r="B18" s="23"/>
      <c r="C18" s="23"/>
      <c r="D18" s="23" t="s">
        <v>36</v>
      </c>
      <c r="E18" s="24" t="s">
        <v>2</v>
      </c>
      <c r="F18" s="25">
        <v>4.0</v>
      </c>
      <c r="G18" s="25">
        <v>6.0</v>
      </c>
      <c r="H18" s="25">
        <v>8.0</v>
      </c>
      <c r="I18" s="26">
        <f t="shared" si="1"/>
        <v>6</v>
      </c>
      <c r="J18" s="26"/>
      <c r="K18" s="30"/>
      <c r="L18" s="31"/>
    </row>
    <row r="19">
      <c r="A19" s="22">
        <v>37.0</v>
      </c>
      <c r="B19" s="23"/>
      <c r="C19" s="23"/>
      <c r="D19" s="23" t="s">
        <v>37</v>
      </c>
      <c r="E19" s="24" t="s">
        <v>2</v>
      </c>
      <c r="F19" s="25">
        <v>4.0</v>
      </c>
      <c r="G19" s="25">
        <v>6.0</v>
      </c>
      <c r="H19" s="25">
        <v>8.0</v>
      </c>
      <c r="I19" s="26">
        <f t="shared" si="1"/>
        <v>6</v>
      </c>
      <c r="J19" s="26"/>
      <c r="K19" s="30"/>
      <c r="L19" s="31"/>
    </row>
    <row r="20">
      <c r="A20" s="22">
        <v>38.0</v>
      </c>
      <c r="B20" s="23"/>
      <c r="C20" s="23"/>
      <c r="D20" s="23" t="s">
        <v>30</v>
      </c>
      <c r="E20" s="24" t="s">
        <v>2</v>
      </c>
      <c r="F20" s="25">
        <v>16.0</v>
      </c>
      <c r="G20" s="25">
        <v>20.0</v>
      </c>
      <c r="H20" s="25">
        <v>24.0</v>
      </c>
      <c r="I20" s="26">
        <f t="shared" si="1"/>
        <v>20</v>
      </c>
      <c r="J20" s="26"/>
      <c r="K20" s="30"/>
      <c r="L20" s="31"/>
    </row>
    <row r="21">
      <c r="A21" s="22">
        <v>39.0</v>
      </c>
      <c r="B21" s="23"/>
      <c r="C21" s="23" t="s">
        <v>38</v>
      </c>
      <c r="D21" s="23" t="s">
        <v>34</v>
      </c>
      <c r="E21" s="24" t="s">
        <v>2</v>
      </c>
      <c r="F21" s="25">
        <v>2.0</v>
      </c>
      <c r="G21" s="25">
        <v>4.0</v>
      </c>
      <c r="H21" s="25">
        <v>6.0</v>
      </c>
      <c r="I21" s="26">
        <f t="shared" si="1"/>
        <v>4</v>
      </c>
      <c r="J21" s="26"/>
      <c r="K21" s="30"/>
      <c r="L21" s="31"/>
    </row>
    <row r="22">
      <c r="A22" s="22">
        <v>40.0</v>
      </c>
      <c r="B22" s="23"/>
      <c r="C22" s="23"/>
      <c r="D22" s="23" t="s">
        <v>39</v>
      </c>
      <c r="E22" s="24" t="s">
        <v>2</v>
      </c>
      <c r="F22" s="25">
        <v>6.0</v>
      </c>
      <c r="G22" s="25">
        <v>8.0</v>
      </c>
      <c r="H22" s="25">
        <v>10.0</v>
      </c>
      <c r="I22" s="26">
        <f t="shared" si="1"/>
        <v>8</v>
      </c>
      <c r="J22" s="26"/>
      <c r="K22" s="30"/>
      <c r="L22" s="31"/>
    </row>
    <row r="23">
      <c r="A23" s="22">
        <v>41.0</v>
      </c>
      <c r="B23" s="23"/>
      <c r="C23" s="23"/>
      <c r="D23" s="23" t="s">
        <v>40</v>
      </c>
      <c r="E23" s="24" t="s">
        <v>2</v>
      </c>
      <c r="F23" s="25">
        <v>6.0</v>
      </c>
      <c r="G23" s="25">
        <v>8.0</v>
      </c>
      <c r="H23" s="25">
        <v>10.0</v>
      </c>
      <c r="I23" s="26">
        <f t="shared" si="1"/>
        <v>8</v>
      </c>
      <c r="J23" s="26"/>
      <c r="K23" s="30"/>
      <c r="L23" s="31"/>
    </row>
    <row r="24">
      <c r="A24" s="22">
        <v>42.0</v>
      </c>
      <c r="B24" s="23"/>
      <c r="C24" s="23"/>
      <c r="D24" s="23" t="s">
        <v>41</v>
      </c>
      <c r="E24" s="24" t="s">
        <v>2</v>
      </c>
      <c r="F24" s="25">
        <v>6.0</v>
      </c>
      <c r="G24" s="25">
        <v>8.0</v>
      </c>
      <c r="H24" s="25">
        <v>10.0</v>
      </c>
      <c r="I24" s="26">
        <f t="shared" si="1"/>
        <v>8</v>
      </c>
      <c r="J24" s="26"/>
      <c r="K24" s="30"/>
      <c r="L24" s="31"/>
    </row>
    <row r="25">
      <c r="A25" s="22">
        <v>43.0</v>
      </c>
      <c r="B25" s="23"/>
      <c r="C25" s="23"/>
      <c r="D25" s="23" t="s">
        <v>30</v>
      </c>
      <c r="E25" s="24" t="s">
        <v>2</v>
      </c>
      <c r="F25" s="25">
        <v>14.0</v>
      </c>
      <c r="G25" s="25">
        <v>18.0</v>
      </c>
      <c r="H25" s="25">
        <v>22.0</v>
      </c>
      <c r="I25" s="26">
        <f t="shared" si="1"/>
        <v>18</v>
      </c>
      <c r="J25" s="26"/>
      <c r="K25" s="30"/>
      <c r="L25" s="31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5:$L$25"/>
  <mergeCells count="5">
    <mergeCell ref="A1:B1"/>
    <mergeCell ref="A2:B2"/>
    <mergeCell ref="E2:F4"/>
    <mergeCell ref="A4:B4"/>
    <mergeCell ref="A3:B3"/>
  </mergeCells>
  <drawing r:id="rId1"/>
</worksheet>
</file>