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8" windowWidth="15132" windowHeight="8136" activeTab="2"/>
  </bookViews>
  <sheets>
    <sheet name="Rekap Ibadah" sheetId="1" r:id="rId1"/>
    <sheet name="Rekap Keterlambatan" sheetId="3" r:id="rId2"/>
    <sheet name="KPI Personal" sheetId="5" r:id="rId3"/>
    <sheet name="Sheet3" sheetId="8" r:id="rId4"/>
  </sheets>
  <definedNames>
    <definedName name="_xlnm.Print_Area" localSheetId="2">'KPI Personal'!$A$1:$S$78</definedName>
  </definedNames>
  <calcPr calcId="144525"/>
</workbook>
</file>

<file path=xl/calcChain.xml><?xml version="1.0" encoding="utf-8"?>
<calcChain xmlns="http://schemas.openxmlformats.org/spreadsheetml/2006/main">
  <c r="H9" i="5" l="1"/>
  <c r="H33" i="8" l="1"/>
  <c r="G44" i="8"/>
  <c r="H44" i="8" s="1"/>
  <c r="H42" i="8"/>
  <c r="H45" i="8" s="1"/>
  <c r="H46" i="8" s="1"/>
  <c r="C41" i="8"/>
  <c r="G35" i="8"/>
  <c r="H35" i="8" s="1"/>
  <c r="C32" i="8"/>
  <c r="G26" i="8"/>
  <c r="H26" i="8" s="1"/>
  <c r="H24" i="8"/>
  <c r="C23" i="8"/>
  <c r="G17" i="8"/>
  <c r="H17" i="8" s="1"/>
  <c r="H15" i="8"/>
  <c r="C14" i="8"/>
  <c r="G8" i="8"/>
  <c r="H8" i="8" s="1"/>
  <c r="H6" i="8"/>
  <c r="C5" i="8"/>
  <c r="H36" i="8" l="1"/>
  <c r="H37" i="8" s="1"/>
  <c r="H27" i="8"/>
  <c r="H28" i="8" s="1"/>
  <c r="H18" i="8"/>
  <c r="H19" i="8" s="1"/>
  <c r="H9" i="8"/>
  <c r="H10" i="8" s="1"/>
  <c r="D18" i="5"/>
  <c r="F18" i="5"/>
  <c r="I18" i="5"/>
  <c r="F20" i="5"/>
  <c r="H20" i="5"/>
  <c r="I20" i="5"/>
  <c r="F21" i="5"/>
  <c r="G21" i="5"/>
  <c r="H21" i="5"/>
  <c r="I21" i="5" s="1"/>
  <c r="H22" i="5"/>
  <c r="I22" i="5" s="1"/>
  <c r="I23" i="5"/>
  <c r="G24" i="5"/>
  <c r="H24" i="5"/>
  <c r="I24" i="5" s="1"/>
  <c r="D7" i="1"/>
  <c r="I25" i="5" l="1"/>
  <c r="I9" i="5"/>
  <c r="G7" i="1" l="1"/>
  <c r="E6" i="1"/>
  <c r="B2" i="3"/>
  <c r="I41" i="5"/>
  <c r="I53" i="5" s="1"/>
  <c r="I30" i="5"/>
  <c r="F33" i="5" l="1"/>
  <c r="F44" i="5" s="1"/>
  <c r="F56" i="5" s="1"/>
  <c r="F32" i="5" l="1"/>
  <c r="F43" i="5" s="1"/>
  <c r="F55" i="5" s="1"/>
  <c r="G33" i="5"/>
  <c r="G44" i="5" s="1"/>
  <c r="G56" i="5" s="1"/>
  <c r="I8" i="1"/>
  <c r="G6" i="1"/>
  <c r="I6" i="1"/>
  <c r="K6" i="1"/>
  <c r="L6" i="1" l="1"/>
  <c r="M6" i="1" s="1"/>
  <c r="H13" i="5" s="1"/>
  <c r="I58" i="5" l="1"/>
  <c r="H57" i="5"/>
  <c r="I57" i="5" s="1"/>
  <c r="D53" i="5"/>
  <c r="I46" i="5"/>
  <c r="H45" i="5"/>
  <c r="I45" i="5" s="1"/>
  <c r="D41" i="5"/>
  <c r="I35" i="5"/>
  <c r="H34" i="5"/>
  <c r="I34" i="5" s="1"/>
  <c r="D30" i="5"/>
  <c r="H33" i="5"/>
  <c r="F30" i="5"/>
  <c r="F41" i="5" s="1"/>
  <c r="F53" i="5" s="1"/>
  <c r="I13" i="5"/>
  <c r="I12" i="5"/>
  <c r="Q12" i="5" s="1"/>
  <c r="H11" i="5"/>
  <c r="I11" i="5" s="1"/>
  <c r="I10" i="5"/>
  <c r="Q10" i="5" s="1"/>
  <c r="D7" i="5"/>
  <c r="Q11" i="5" l="1"/>
  <c r="H44" i="5"/>
  <c r="I33" i="5"/>
  <c r="I14" i="5"/>
  <c r="R14" i="5" s="1"/>
  <c r="Q9" i="5"/>
  <c r="Q13" i="5"/>
  <c r="H32" i="5"/>
  <c r="I32" i="5" s="1"/>
  <c r="K10" i="1"/>
  <c r="I10" i="1"/>
  <c r="G10" i="1"/>
  <c r="E10" i="1"/>
  <c r="K9" i="1"/>
  <c r="I9" i="1"/>
  <c r="G9" i="1"/>
  <c r="E9" i="1"/>
  <c r="K8" i="1"/>
  <c r="G8" i="1"/>
  <c r="E8" i="1"/>
  <c r="K7" i="1"/>
  <c r="I7" i="1"/>
  <c r="E7" i="1"/>
  <c r="L7" i="1" l="1"/>
  <c r="M7" i="1" s="1"/>
  <c r="L8" i="1"/>
  <c r="L9" i="1"/>
  <c r="M9" i="1" s="1"/>
  <c r="L10" i="1"/>
  <c r="H55" i="5"/>
  <c r="I55" i="5" s="1"/>
  <c r="H56" i="5"/>
  <c r="I44" i="5"/>
  <c r="H43" i="5"/>
  <c r="I43" i="5" s="1"/>
  <c r="H59" i="5" l="1"/>
  <c r="I59" i="5" s="1"/>
  <c r="M8" i="1"/>
  <c r="G36" i="5" s="1"/>
  <c r="H36" i="5" s="1"/>
  <c r="I36" i="5" s="1"/>
  <c r="I37" i="5" s="1"/>
  <c r="R37" i="5" s="1"/>
  <c r="R25" i="5"/>
  <c r="G47" i="5"/>
  <c r="H47" i="5" s="1"/>
  <c r="I47" i="5" s="1"/>
  <c r="I48" i="5" s="1"/>
  <c r="R48" i="5" s="1"/>
  <c r="I56" i="5"/>
  <c r="I60" i="5" l="1"/>
  <c r="R60" i="5" s="1"/>
</calcChain>
</file>

<file path=xl/comments1.xml><?xml version="1.0" encoding="utf-8"?>
<comments xmlns="http://schemas.openxmlformats.org/spreadsheetml/2006/main">
  <authors>
    <author>Akunting LP2ES</author>
  </authors>
  <commentList>
    <comment ref="F21" authorId="0">
      <text>
        <r>
          <rPr>
            <b/>
            <sz val="8"/>
            <color indexed="81"/>
            <rFont val="Tahoma"/>
            <family val="2"/>
          </rPr>
          <t>Akunting LP2ES:</t>
        </r>
        <r>
          <rPr>
            <sz val="8"/>
            <color indexed="81"/>
            <rFont val="Tahoma"/>
            <family val="2"/>
          </rPr>
          <t xml:space="preserve">
real nya target -50</t>
        </r>
      </text>
    </comment>
    <comment ref="F33" authorId="0">
      <text>
        <r>
          <rPr>
            <b/>
            <sz val="8"/>
            <color indexed="81"/>
            <rFont val="Tahoma"/>
            <family val="2"/>
          </rPr>
          <t>Akunting LP2ES:</t>
        </r>
        <r>
          <rPr>
            <sz val="8"/>
            <color indexed="81"/>
            <rFont val="Tahoma"/>
            <family val="2"/>
          </rPr>
          <t xml:space="preserve">
real nya target -50</t>
        </r>
      </text>
    </comment>
    <comment ref="G33" authorId="0">
      <text>
        <r>
          <rPr>
            <b/>
            <sz val="8"/>
            <color indexed="81"/>
            <rFont val="Tahoma"/>
            <family val="2"/>
          </rPr>
          <t>Akunting LP2ES:</t>
        </r>
        <r>
          <rPr>
            <sz val="8"/>
            <color indexed="81"/>
            <rFont val="Tahoma"/>
            <family val="2"/>
          </rPr>
          <t xml:space="preserve">
real nya target -50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Akunting LP2ES:</t>
        </r>
        <r>
          <rPr>
            <sz val="8"/>
            <color indexed="81"/>
            <rFont val="Tahoma"/>
            <family val="2"/>
          </rPr>
          <t xml:space="preserve">
real nya target -50</t>
        </r>
      </text>
    </comment>
    <comment ref="G44" authorId="0">
      <text>
        <r>
          <rPr>
            <b/>
            <sz val="8"/>
            <color indexed="81"/>
            <rFont val="Tahoma"/>
            <family val="2"/>
          </rPr>
          <t>Akunting LP2ES:</t>
        </r>
        <r>
          <rPr>
            <sz val="8"/>
            <color indexed="81"/>
            <rFont val="Tahoma"/>
            <family val="2"/>
          </rPr>
          <t xml:space="preserve">
real nya target -50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Akunting LP2ES:</t>
        </r>
        <r>
          <rPr>
            <sz val="8"/>
            <color indexed="81"/>
            <rFont val="Tahoma"/>
            <family val="2"/>
          </rPr>
          <t xml:space="preserve">
real nya target -50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>Akunting LP2ES:</t>
        </r>
        <r>
          <rPr>
            <sz val="8"/>
            <color indexed="81"/>
            <rFont val="Tahoma"/>
            <family val="2"/>
          </rPr>
          <t xml:space="preserve">
real nya target -50</t>
        </r>
      </text>
    </comment>
  </commentList>
</comments>
</file>

<file path=xl/sharedStrings.xml><?xml version="1.0" encoding="utf-8"?>
<sst xmlns="http://schemas.openxmlformats.org/spreadsheetml/2006/main" count="283" uniqueCount="81">
  <si>
    <t>REKAP IBADAH HARIAN</t>
  </si>
  <si>
    <t>No</t>
  </si>
  <si>
    <t>Nama</t>
  </si>
  <si>
    <t>Amanah</t>
  </si>
  <si>
    <t xml:space="preserve"> Tahajjud</t>
  </si>
  <si>
    <t>B. Al-Qur'an</t>
  </si>
  <si>
    <t>Shodaqoh</t>
  </si>
  <si>
    <t>Shaum</t>
  </si>
  <si>
    <t>Realisasi</t>
  </si>
  <si>
    <t>%</t>
  </si>
  <si>
    <t>Tomy Satyagraha</t>
  </si>
  <si>
    <t>Direktur Utama</t>
  </si>
  <si>
    <t>Abdul Rohim</t>
  </si>
  <si>
    <t>Direktur Operasional</t>
  </si>
  <si>
    <t>Doddy Ekapriades Topan</t>
  </si>
  <si>
    <t>Direktur Marketing</t>
  </si>
  <si>
    <t>Budi Permana</t>
  </si>
  <si>
    <t>Manager Operasional</t>
  </si>
  <si>
    <t>Ahmad Haris Mufti</t>
  </si>
  <si>
    <t>Manager Program</t>
  </si>
  <si>
    <t>Sulestiono</t>
  </si>
  <si>
    <t>Manager Marketing</t>
  </si>
  <si>
    <t>Marhaban SH</t>
  </si>
  <si>
    <t>Spv. Ops. Marketing</t>
  </si>
  <si>
    <t>Nurhayati</t>
  </si>
  <si>
    <t>Terlambat</t>
  </si>
  <si>
    <t>Jumlah</t>
  </si>
  <si>
    <t>PT DUTA TRANSFORMASI INSANI</t>
  </si>
  <si>
    <t>KPI PERSONAL</t>
  </si>
  <si>
    <t>RENCANA MUTU</t>
  </si>
  <si>
    <t>KEY PERFORMANCE INDICATORS</t>
  </si>
  <si>
    <t>BOBOT</t>
  </si>
  <si>
    <t>UOM</t>
  </si>
  <si>
    <t xml:space="preserve">TARGET </t>
  </si>
  <si>
    <t>REALISASI</t>
  </si>
  <si>
    <t>PENCAPAIAN</t>
  </si>
  <si>
    <t xml:space="preserve">INSENTIF </t>
  </si>
  <si>
    <t>JUN</t>
  </si>
  <si>
    <t>JUL</t>
  </si>
  <si>
    <t>AGT</t>
  </si>
  <si>
    <t>SEP</t>
  </si>
  <si>
    <t>OKT</t>
  </si>
  <si>
    <t>NOV</t>
  </si>
  <si>
    <t>DES</t>
  </si>
  <si>
    <t>GENERAL</t>
  </si>
  <si>
    <t>1.1  Pendapatan / Omzet</t>
  </si>
  <si>
    <t>Rp Juta</t>
  </si>
  <si>
    <t>1.2 Laba Bersih</t>
  </si>
  <si>
    <t>UNIT KERJA</t>
  </si>
  <si>
    <t>Unit Kerja</t>
  </si>
  <si>
    <t>PERSONAL</t>
  </si>
  <si>
    <t>4.3 Tingkat Pengamalan Ibadah</t>
  </si>
  <si>
    <t>Marhaban</t>
  </si>
  <si>
    <t>Yang Membuat,</t>
  </si>
  <si>
    <t>Kepala Sekretariat</t>
  </si>
  <si>
    <t>Range Prosentasi Keterlambatan</t>
  </si>
  <si>
    <t>Nilai %</t>
  </si>
  <si>
    <t>1 - 3</t>
  </si>
  <si>
    <t>4 - 6</t>
  </si>
  <si>
    <t xml:space="preserve"> 7 - 9</t>
  </si>
  <si>
    <t>&gt; 9</t>
  </si>
  <si>
    <t>TOTAL (%)</t>
  </si>
  <si>
    <t>DATA KETERLAMBATAN</t>
  </si>
  <si>
    <t>*</t>
  </si>
  <si>
    <t>.</t>
  </si>
  <si>
    <t>MARET</t>
  </si>
  <si>
    <t>PERIODE: 1 - 31 MARET 2014</t>
  </si>
  <si>
    <t>KPI APRIL</t>
  </si>
  <si>
    <t>BULAN MARET 2014 (Untuk penggajian April 2014)</t>
  </si>
  <si>
    <t>Bandung,   April 2014</t>
  </si>
  <si>
    <t>Mengetahui,</t>
  </si>
  <si>
    <t>Manager Sekretariat</t>
  </si>
  <si>
    <t>Spv. Operasional Marketing</t>
  </si>
  <si>
    <t>Jumlah Terlambat</t>
  </si>
  <si>
    <t>4.2 Tingkat Kedisiplinan Karyawan</t>
  </si>
  <si>
    <t xml:space="preserve">     TOTAL </t>
  </si>
  <si>
    <t xml:space="preserve">TOTAL </t>
  </si>
  <si>
    <t>TOTAL</t>
  </si>
  <si>
    <t>Tingkat Pengamalan Ibadah</t>
  </si>
  <si>
    <t>Tingkat Kedisiplinan Karyawan</t>
  </si>
  <si>
    <t>GAJI BONUS TOTAL  ( 15% *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</si>
</sst>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/>
    <xf numFmtId="164" fontId="0" fillId="0" borderId="0" xfId="1" applyNumberFormat="1" applyFont="1"/>
    <xf numFmtId="41" fontId="0" fillId="0" borderId="0" xfId="0" applyNumberFormat="1"/>
    <xf numFmtId="9" fontId="0" fillId="0" borderId="0" xfId="2" applyFont="1"/>
    <xf numFmtId="164" fontId="3" fillId="2" borderId="1" xfId="1" applyNumberFormat="1" applyFont="1" applyFill="1" applyBorder="1" applyAlignment="1">
      <alignment horizontal="center" vertical="center"/>
    </xf>
    <xf numFmtId="41" fontId="3" fillId="2" borderId="1" xfId="0" applyNumberFormat="1" applyFont="1" applyFill="1" applyBorder="1" applyAlignment="1">
      <alignment horizontal="center" vertical="center"/>
    </xf>
    <xf numFmtId="41" fontId="3" fillId="2" borderId="1" xfId="1" applyNumberFormat="1" applyFont="1" applyFill="1" applyBorder="1" applyAlignment="1">
      <alignment horizontal="center" vertical="center"/>
    </xf>
    <xf numFmtId="9" fontId="3" fillId="2" borderId="1" xfId="2" applyFont="1" applyFill="1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6" fillId="0" borderId="0" xfId="0" quotePrefix="1" applyFont="1" applyBorder="1"/>
    <xf numFmtId="0" fontId="3" fillId="0" borderId="0" xfId="0" applyFont="1" applyBorder="1"/>
    <xf numFmtId="0" fontId="3" fillId="0" borderId="0" xfId="0" applyFont="1"/>
    <xf numFmtId="0" fontId="6" fillId="0" borderId="0" xfId="0" quotePrefix="1" applyFont="1"/>
    <xf numFmtId="0" fontId="7" fillId="0" borderId="0" xfId="0" applyFont="1"/>
    <xf numFmtId="0" fontId="8" fillId="0" borderId="0" xfId="0" applyFont="1"/>
    <xf numFmtId="9" fontId="8" fillId="0" borderId="0" xfId="2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7" fillId="0" borderId="0" xfId="0" applyFont="1" applyBorder="1"/>
    <xf numFmtId="9" fontId="7" fillId="0" borderId="0" xfId="2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9" fontId="10" fillId="3" borderId="3" xfId="2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9" fontId="10" fillId="3" borderId="4" xfId="2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10" fillId="0" borderId="1" xfId="2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9" fontId="7" fillId="0" borderId="1" xfId="2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3" fontId="7" fillId="0" borderId="1" xfId="0" applyNumberFormat="1" applyFont="1" applyBorder="1" applyAlignment="1">
      <alignment horizontal="center" vertical="top"/>
    </xf>
    <xf numFmtId="165" fontId="7" fillId="0" borderId="1" xfId="0" applyNumberFormat="1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center" vertical="top"/>
    </xf>
    <xf numFmtId="9" fontId="7" fillId="0" borderId="0" xfId="2" applyFont="1" applyAlignment="1">
      <alignment horizontal="center" vertical="center"/>
    </xf>
    <xf numFmtId="9" fontId="10" fillId="4" borderId="0" xfId="0" applyNumberFormat="1" applyFont="1" applyFill="1" applyAlignment="1">
      <alignment horizontal="center"/>
    </xf>
    <xf numFmtId="166" fontId="7" fillId="0" borderId="0" xfId="2" applyNumberFormat="1" applyFont="1"/>
    <xf numFmtId="16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5" fontId="4" fillId="0" borderId="0" xfId="0" applyNumberFormat="1" applyFont="1"/>
    <xf numFmtId="10" fontId="0" fillId="0" borderId="0" xfId="2" applyNumberFormat="1" applyFont="1"/>
    <xf numFmtId="43" fontId="0" fillId="0" borderId="0" xfId="2" applyNumberFormat="1" applyFont="1"/>
    <xf numFmtId="43" fontId="3" fillId="2" borderId="1" xfId="2" applyNumberFormat="1" applyFont="1" applyFill="1" applyBorder="1" applyAlignment="1">
      <alignment horizontal="center" vertical="center"/>
    </xf>
    <xf numFmtId="41" fontId="6" fillId="0" borderId="0" xfId="2" applyNumberFormat="1" applyFont="1" applyAlignment="1">
      <alignment horizontal="center"/>
    </xf>
    <xf numFmtId="41" fontId="6" fillId="2" borderId="1" xfId="2" applyNumberFormat="1" applyFont="1" applyFill="1" applyBorder="1" applyAlignment="1">
      <alignment horizontal="center"/>
    </xf>
    <xf numFmtId="43" fontId="7" fillId="0" borderId="1" xfId="0" applyNumberFormat="1" applyFont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center"/>
    </xf>
    <xf numFmtId="43" fontId="7" fillId="0" borderId="1" xfId="1" applyFont="1" applyBorder="1" applyAlignment="1">
      <alignment horizontal="center" vertical="top"/>
    </xf>
    <xf numFmtId="43" fontId="7" fillId="0" borderId="0" xfId="0" applyNumberFormat="1" applyFont="1" applyAlignment="1">
      <alignment horizontal="center" vertical="center"/>
    </xf>
    <xf numFmtId="9" fontId="7" fillId="0" borderId="0" xfId="2" applyFont="1"/>
    <xf numFmtId="0" fontId="10" fillId="3" borderId="1" xfId="0" applyFont="1" applyFill="1" applyBorder="1" applyAlignment="1">
      <alignment horizontal="center" vertical="center"/>
    </xf>
    <xf numFmtId="41" fontId="7" fillId="0" borderId="1" xfId="1" applyNumberFormat="1" applyFont="1" applyBorder="1" applyAlignment="1">
      <alignment horizontal="center" vertical="top"/>
    </xf>
    <xf numFmtId="43" fontId="7" fillId="0" borderId="1" xfId="1" applyFont="1" applyBorder="1" applyAlignment="1">
      <alignment horizontal="left" vertical="top"/>
    </xf>
    <xf numFmtId="9" fontId="7" fillId="0" borderId="1" xfId="0" applyNumberFormat="1" applyFont="1" applyBorder="1" applyAlignment="1">
      <alignment horizontal="center" vertical="top"/>
    </xf>
    <xf numFmtId="1" fontId="7" fillId="0" borderId="1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quotePrefix="1" applyFont="1" applyBorder="1" applyAlignment="1">
      <alignment horizontal="center" vertical="center"/>
    </xf>
    <xf numFmtId="16" fontId="6" fillId="0" borderId="0" xfId="0" quotePrefix="1" applyNumberFormat="1" applyFont="1" applyAlignment="1">
      <alignment horizontal="center" vertical="center"/>
    </xf>
    <xf numFmtId="16" fontId="6" fillId="0" borderId="0" xfId="0" quotePrefix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0" quotePrefix="1" applyNumberFormat="1" applyFont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9" fontId="6" fillId="0" borderId="0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9" fontId="6" fillId="0" borderId="1" xfId="2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9" fontId="7" fillId="4" borderId="1" xfId="2" applyFont="1" applyFill="1" applyBorder="1" applyAlignment="1">
      <alignment horizontal="center" vertical="center"/>
    </xf>
    <xf numFmtId="9" fontId="10" fillId="3" borderId="1" xfId="2" applyFont="1" applyFill="1" applyBorder="1" applyAlignment="1">
      <alignment horizontal="center" vertical="center" wrapText="1"/>
    </xf>
    <xf numFmtId="9" fontId="10" fillId="3" borderId="1" xfId="2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164" fontId="4" fillId="0" borderId="1" xfId="1" applyNumberFormat="1" applyFont="1" applyBorder="1" applyAlignment="1">
      <alignment horizontal="center" vertical="center"/>
    </xf>
    <xf numFmtId="9" fontId="4" fillId="0" borderId="1" xfId="2" applyFont="1" applyBorder="1" applyAlignment="1">
      <alignment horizontal="center" vertical="center"/>
    </xf>
    <xf numFmtId="41" fontId="4" fillId="0" borderId="1" xfId="1" applyNumberFormat="1" applyFont="1" applyBorder="1" applyAlignment="1">
      <alignment horizontal="center" vertical="center"/>
    </xf>
    <xf numFmtId="9" fontId="4" fillId="0" borderId="1" xfId="2" applyNumberFormat="1" applyFont="1" applyBorder="1" applyAlignment="1">
      <alignment horizontal="center" vertical="center"/>
    </xf>
    <xf numFmtId="43" fontId="4" fillId="0" borderId="1" xfId="2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3" fillId="2" borderId="1" xfId="2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Alignment="1">
      <alignment horizontal="left" vertical="top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2" applyFont="1" applyAlignment="1">
      <alignment horizontal="center"/>
    </xf>
    <xf numFmtId="9" fontId="7" fillId="0" borderId="3" xfId="2" applyFont="1" applyBorder="1" applyAlignment="1">
      <alignment horizontal="center" vertical="center"/>
    </xf>
    <xf numFmtId="9" fontId="7" fillId="0" borderId="4" xfId="2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NumberFormat="1" applyFont="1" applyBorder="1" applyAlignment="1">
      <alignment horizontal="center" vertical="center"/>
    </xf>
    <xf numFmtId="0" fontId="7" fillId="0" borderId="4" xfId="0" applyNumberFormat="1" applyFon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7" fillId="0" borderId="4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4"/>
  <sheetViews>
    <sheetView zoomScale="85" zoomScaleNormal="85" workbookViewId="0">
      <selection activeCell="J9" sqref="J9"/>
    </sheetView>
  </sheetViews>
  <sheetFormatPr defaultRowHeight="14.4" x14ac:dyDescent="0.3"/>
  <cols>
    <col min="1" max="1" width="4" customWidth="1"/>
    <col min="2" max="2" width="20.5546875" bestFit="1" customWidth="1"/>
    <col min="3" max="3" width="25.33203125" bestFit="1" customWidth="1"/>
    <col min="4" max="4" width="10.6640625" style="2" customWidth="1"/>
    <col min="6" max="6" width="11.6640625" style="3" bestFit="1" customWidth="1"/>
    <col min="8" max="8" width="9.33203125" style="3" customWidth="1"/>
    <col min="9" max="9" width="7.44140625" customWidth="1"/>
    <col min="10" max="10" width="9.109375" style="3"/>
    <col min="11" max="11" width="9.109375" style="4"/>
    <col min="12" max="12" width="9.109375" style="51"/>
    <col min="13" max="13" width="15.33203125" style="52" bestFit="1" customWidth="1"/>
  </cols>
  <sheetData>
    <row r="1" spans="1:14" ht="18" x14ac:dyDescent="0.35">
      <c r="A1" s="1" t="s">
        <v>0</v>
      </c>
    </row>
    <row r="2" spans="1:14" ht="18" x14ac:dyDescent="0.35">
      <c r="A2" s="1" t="s">
        <v>66</v>
      </c>
      <c r="I2" s="3"/>
    </row>
    <row r="4" spans="1:14" x14ac:dyDescent="0.3">
      <c r="A4" s="101" t="s">
        <v>1</v>
      </c>
      <c r="B4" s="101" t="s">
        <v>2</v>
      </c>
      <c r="C4" s="101" t="s">
        <v>3</v>
      </c>
      <c r="D4" s="5" t="s">
        <v>4</v>
      </c>
      <c r="E4" s="66">
        <v>31</v>
      </c>
      <c r="F4" s="6" t="s">
        <v>5</v>
      </c>
      <c r="G4" s="66">
        <v>31</v>
      </c>
      <c r="H4" s="6" t="s">
        <v>6</v>
      </c>
      <c r="I4" s="66">
        <v>31</v>
      </c>
      <c r="J4" s="6" t="s">
        <v>7</v>
      </c>
      <c r="K4" s="66">
        <v>8</v>
      </c>
      <c r="L4" s="102" t="s">
        <v>61</v>
      </c>
      <c r="M4" s="53" t="s">
        <v>63</v>
      </c>
    </row>
    <row r="5" spans="1:14" x14ac:dyDescent="0.3">
      <c r="A5" s="101"/>
      <c r="B5" s="101"/>
      <c r="C5" s="101"/>
      <c r="D5" s="5" t="s">
        <v>8</v>
      </c>
      <c r="E5" s="66" t="s">
        <v>9</v>
      </c>
      <c r="F5" s="7" t="s">
        <v>8</v>
      </c>
      <c r="G5" s="66" t="s">
        <v>9</v>
      </c>
      <c r="H5" s="7" t="s">
        <v>8</v>
      </c>
      <c r="I5" s="66" t="s">
        <v>9</v>
      </c>
      <c r="J5" s="7" t="s">
        <v>8</v>
      </c>
      <c r="K5" s="8" t="s">
        <v>9</v>
      </c>
      <c r="L5" s="102"/>
      <c r="M5" s="53">
        <v>100</v>
      </c>
    </row>
    <row r="6" spans="1:14" s="9" customFormat="1" ht="12" x14ac:dyDescent="0.25">
      <c r="A6" s="77">
        <v>1</v>
      </c>
      <c r="B6" s="78" t="s">
        <v>16</v>
      </c>
      <c r="C6" s="79" t="s">
        <v>17</v>
      </c>
      <c r="D6" s="96">
        <v>31</v>
      </c>
      <c r="E6" s="97">
        <f>D6/$E$4</f>
        <v>1</v>
      </c>
      <c r="F6" s="98">
        <v>31</v>
      </c>
      <c r="G6" s="97">
        <f t="shared" ref="G6:G10" si="0">F6/$G$4</f>
        <v>1</v>
      </c>
      <c r="H6" s="98">
        <v>0</v>
      </c>
      <c r="I6" s="97">
        <f>H6/$I$4</f>
        <v>0</v>
      </c>
      <c r="J6" s="98">
        <v>0</v>
      </c>
      <c r="K6" s="97">
        <f>J6/$K$4</f>
        <v>0</v>
      </c>
      <c r="L6" s="99">
        <f>(E6+G6+I6+K6)/4</f>
        <v>0.5</v>
      </c>
      <c r="M6" s="100">
        <f t="shared" ref="M6:M9" si="1">L6*$M$5</f>
        <v>50</v>
      </c>
      <c r="N6" s="50"/>
    </row>
    <row r="7" spans="1:14" s="9" customFormat="1" ht="12" x14ac:dyDescent="0.25">
      <c r="A7" s="77">
        <v>2</v>
      </c>
      <c r="B7" s="78" t="s">
        <v>24</v>
      </c>
      <c r="C7" s="79" t="s">
        <v>19</v>
      </c>
      <c r="D7" s="96">
        <f>31-5</f>
        <v>26</v>
      </c>
      <c r="E7" s="97">
        <f t="shared" ref="E7:E10" si="2">D7/$E$4</f>
        <v>0.83870967741935487</v>
      </c>
      <c r="F7" s="98">
        <v>31</v>
      </c>
      <c r="G7" s="97">
        <f t="shared" si="0"/>
        <v>1</v>
      </c>
      <c r="H7" s="98">
        <v>31</v>
      </c>
      <c r="I7" s="97">
        <f>H7/$I$4</f>
        <v>1</v>
      </c>
      <c r="J7" s="98">
        <v>6</v>
      </c>
      <c r="K7" s="97">
        <f>J7/$K$4</f>
        <v>0.75</v>
      </c>
      <c r="L7" s="99">
        <f>(E7+G7+I7+K7)/4</f>
        <v>0.89717741935483875</v>
      </c>
      <c r="M7" s="100">
        <f t="shared" si="1"/>
        <v>89.717741935483872</v>
      </c>
      <c r="N7" s="50"/>
    </row>
    <row r="8" spans="1:14" s="9" customFormat="1" ht="12" x14ac:dyDescent="0.25">
      <c r="A8" s="77">
        <v>3</v>
      </c>
      <c r="B8" s="78" t="s">
        <v>20</v>
      </c>
      <c r="C8" s="79" t="s">
        <v>21</v>
      </c>
      <c r="D8" s="96">
        <v>2</v>
      </c>
      <c r="E8" s="97">
        <f t="shared" si="2"/>
        <v>6.4516129032258063E-2</v>
      </c>
      <c r="F8" s="98">
        <v>28</v>
      </c>
      <c r="G8" s="97">
        <f t="shared" si="0"/>
        <v>0.90322580645161288</v>
      </c>
      <c r="H8" s="98">
        <v>28</v>
      </c>
      <c r="I8" s="97">
        <f>H8/$I$4</f>
        <v>0.90322580645161288</v>
      </c>
      <c r="J8" s="98">
        <v>1</v>
      </c>
      <c r="K8" s="97">
        <f>J8/$K$4</f>
        <v>0.125</v>
      </c>
      <c r="L8" s="99">
        <f>(E8+G8+I8+K8)/4</f>
        <v>0.498991935483871</v>
      </c>
      <c r="M8" s="100">
        <f t="shared" si="1"/>
        <v>49.899193548387103</v>
      </c>
    </row>
    <row r="9" spans="1:14" s="9" customFormat="1" ht="12" x14ac:dyDescent="0.25">
      <c r="A9" s="77">
        <v>4</v>
      </c>
      <c r="B9" s="80" t="s">
        <v>18</v>
      </c>
      <c r="C9" s="79" t="s">
        <v>71</v>
      </c>
      <c r="D9" s="96">
        <v>31</v>
      </c>
      <c r="E9" s="97">
        <f t="shared" si="2"/>
        <v>1</v>
      </c>
      <c r="F9" s="98">
        <v>31</v>
      </c>
      <c r="G9" s="97">
        <f t="shared" si="0"/>
        <v>1</v>
      </c>
      <c r="H9" s="98">
        <v>29</v>
      </c>
      <c r="I9" s="97">
        <f>H9/$I$4</f>
        <v>0.93548387096774188</v>
      </c>
      <c r="J9" s="98">
        <v>4</v>
      </c>
      <c r="K9" s="97">
        <f>J9/$K$4</f>
        <v>0.5</v>
      </c>
      <c r="L9" s="99">
        <f>(E9+G9+I9+K9)/4</f>
        <v>0.8588709677419355</v>
      </c>
      <c r="M9" s="100">
        <f t="shared" si="1"/>
        <v>85.887096774193552</v>
      </c>
      <c r="N9" s="50"/>
    </row>
    <row r="10" spans="1:14" s="9" customFormat="1" ht="12" x14ac:dyDescent="0.25">
      <c r="A10" s="77">
        <v>5</v>
      </c>
      <c r="B10" s="78" t="s">
        <v>22</v>
      </c>
      <c r="C10" s="79" t="s">
        <v>72</v>
      </c>
      <c r="D10" s="96">
        <v>0</v>
      </c>
      <c r="E10" s="97">
        <f t="shared" si="2"/>
        <v>0</v>
      </c>
      <c r="F10" s="98">
        <v>0</v>
      </c>
      <c r="G10" s="97">
        <f t="shared" si="0"/>
        <v>0</v>
      </c>
      <c r="H10" s="98">
        <v>0</v>
      </c>
      <c r="I10" s="97">
        <f>H10/$I$4</f>
        <v>0</v>
      </c>
      <c r="J10" s="98">
        <v>0</v>
      </c>
      <c r="K10" s="97">
        <f>J10/$K$4</f>
        <v>0</v>
      </c>
      <c r="L10" s="99">
        <f>(E10+G10+I10+K10)/4</f>
        <v>0</v>
      </c>
      <c r="M10" s="99">
        <v>0</v>
      </c>
      <c r="N10" s="50"/>
    </row>
    <row r="21" spans="9:9" x14ac:dyDescent="0.3">
      <c r="I21" s="4"/>
    </row>
    <row r="902" spans="6:6" x14ac:dyDescent="0.3">
      <c r="F902" s="3" t="s">
        <v>64</v>
      </c>
    </row>
    <row r="904" spans="6:6" x14ac:dyDescent="0.3">
      <c r="F904" s="3" t="s">
        <v>64</v>
      </c>
    </row>
  </sheetData>
  <mergeCells count="4">
    <mergeCell ref="A4:A5"/>
    <mergeCell ref="B4:B5"/>
    <mergeCell ref="C4:C5"/>
    <mergeCell ref="L4:L5"/>
  </mergeCells>
  <pageMargins left="0.5" right="0.5" top="0.5" bottom="0.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0"/>
  <sheetViews>
    <sheetView workbookViewId="0">
      <selection activeCell="C14" sqref="C14"/>
    </sheetView>
  </sheetViews>
  <sheetFormatPr defaultRowHeight="13.8" x14ac:dyDescent="0.3"/>
  <cols>
    <col min="1" max="1" width="2" style="10" customWidth="1"/>
    <col min="2" max="2" width="10.21875" style="10" customWidth="1"/>
    <col min="3" max="3" width="19.44140625" style="10" customWidth="1"/>
    <col min="4" max="4" width="21.109375" style="10" customWidth="1"/>
    <col min="5" max="5" width="6.5546875" style="10" customWidth="1"/>
    <col min="6" max="6" width="8.109375" style="10" customWidth="1"/>
    <col min="7" max="7" width="10" style="54" bestFit="1" customWidth="1"/>
    <col min="8" max="255" width="9.109375" style="10"/>
    <col min="256" max="256" width="2" style="10" customWidth="1"/>
    <col min="257" max="257" width="7.5546875" style="10" customWidth="1"/>
    <col min="258" max="258" width="19.44140625" style="10" customWidth="1"/>
    <col min="259" max="259" width="21.109375" style="10" customWidth="1"/>
    <col min="260" max="260" width="16.109375" style="10" customWidth="1"/>
    <col min="261" max="261" width="10" style="10" bestFit="1" customWidth="1"/>
    <col min="262" max="262" width="11.6640625" style="10" bestFit="1" customWidth="1"/>
    <col min="263" max="511" width="9.109375" style="10"/>
    <col min="512" max="512" width="2" style="10" customWidth="1"/>
    <col min="513" max="513" width="7.5546875" style="10" customWidth="1"/>
    <col min="514" max="514" width="19.44140625" style="10" customWidth="1"/>
    <col min="515" max="515" width="21.109375" style="10" customWidth="1"/>
    <col min="516" max="516" width="16.109375" style="10" customWidth="1"/>
    <col min="517" max="517" width="10" style="10" bestFit="1" customWidth="1"/>
    <col min="518" max="518" width="11.6640625" style="10" bestFit="1" customWidth="1"/>
    <col min="519" max="767" width="9.109375" style="10"/>
    <col min="768" max="768" width="2" style="10" customWidth="1"/>
    <col min="769" max="769" width="7.5546875" style="10" customWidth="1"/>
    <col min="770" max="770" width="19.44140625" style="10" customWidth="1"/>
    <col min="771" max="771" width="21.109375" style="10" customWidth="1"/>
    <col min="772" max="772" width="16.109375" style="10" customWidth="1"/>
    <col min="773" max="773" width="10" style="10" bestFit="1" customWidth="1"/>
    <col min="774" max="774" width="11.6640625" style="10" bestFit="1" customWidth="1"/>
    <col min="775" max="1023" width="9.109375" style="10"/>
    <col min="1024" max="1024" width="2" style="10" customWidth="1"/>
    <col min="1025" max="1025" width="7.5546875" style="10" customWidth="1"/>
    <col min="1026" max="1026" width="19.44140625" style="10" customWidth="1"/>
    <col min="1027" max="1027" width="21.109375" style="10" customWidth="1"/>
    <col min="1028" max="1028" width="16.109375" style="10" customWidth="1"/>
    <col min="1029" max="1029" width="10" style="10" bestFit="1" customWidth="1"/>
    <col min="1030" max="1030" width="11.6640625" style="10" bestFit="1" customWidth="1"/>
    <col min="1031" max="1279" width="9.109375" style="10"/>
    <col min="1280" max="1280" width="2" style="10" customWidth="1"/>
    <col min="1281" max="1281" width="7.5546875" style="10" customWidth="1"/>
    <col min="1282" max="1282" width="19.44140625" style="10" customWidth="1"/>
    <col min="1283" max="1283" width="21.109375" style="10" customWidth="1"/>
    <col min="1284" max="1284" width="16.109375" style="10" customWidth="1"/>
    <col min="1285" max="1285" width="10" style="10" bestFit="1" customWidth="1"/>
    <col min="1286" max="1286" width="11.6640625" style="10" bestFit="1" customWidth="1"/>
    <col min="1287" max="1535" width="9.109375" style="10"/>
    <col min="1536" max="1536" width="2" style="10" customWidth="1"/>
    <col min="1537" max="1537" width="7.5546875" style="10" customWidth="1"/>
    <col min="1538" max="1538" width="19.44140625" style="10" customWidth="1"/>
    <col min="1539" max="1539" width="21.109375" style="10" customWidth="1"/>
    <col min="1540" max="1540" width="16.109375" style="10" customWidth="1"/>
    <col min="1541" max="1541" width="10" style="10" bestFit="1" customWidth="1"/>
    <col min="1542" max="1542" width="11.6640625" style="10" bestFit="1" customWidth="1"/>
    <col min="1543" max="1791" width="9.109375" style="10"/>
    <col min="1792" max="1792" width="2" style="10" customWidth="1"/>
    <col min="1793" max="1793" width="7.5546875" style="10" customWidth="1"/>
    <col min="1794" max="1794" width="19.44140625" style="10" customWidth="1"/>
    <col min="1795" max="1795" width="21.109375" style="10" customWidth="1"/>
    <col min="1796" max="1796" width="16.109375" style="10" customWidth="1"/>
    <col min="1797" max="1797" width="10" style="10" bestFit="1" customWidth="1"/>
    <col min="1798" max="1798" width="11.6640625" style="10" bestFit="1" customWidth="1"/>
    <col min="1799" max="2047" width="9.109375" style="10"/>
    <col min="2048" max="2048" width="2" style="10" customWidth="1"/>
    <col min="2049" max="2049" width="7.5546875" style="10" customWidth="1"/>
    <col min="2050" max="2050" width="19.44140625" style="10" customWidth="1"/>
    <col min="2051" max="2051" width="21.109375" style="10" customWidth="1"/>
    <col min="2052" max="2052" width="16.109375" style="10" customWidth="1"/>
    <col min="2053" max="2053" width="10" style="10" bestFit="1" customWidth="1"/>
    <col min="2054" max="2054" width="11.6640625" style="10" bestFit="1" customWidth="1"/>
    <col min="2055" max="2303" width="9.109375" style="10"/>
    <col min="2304" max="2304" width="2" style="10" customWidth="1"/>
    <col min="2305" max="2305" width="7.5546875" style="10" customWidth="1"/>
    <col min="2306" max="2306" width="19.44140625" style="10" customWidth="1"/>
    <col min="2307" max="2307" width="21.109375" style="10" customWidth="1"/>
    <col min="2308" max="2308" width="16.109375" style="10" customWidth="1"/>
    <col min="2309" max="2309" width="10" style="10" bestFit="1" customWidth="1"/>
    <col min="2310" max="2310" width="11.6640625" style="10" bestFit="1" customWidth="1"/>
    <col min="2311" max="2559" width="9.109375" style="10"/>
    <col min="2560" max="2560" width="2" style="10" customWidth="1"/>
    <col min="2561" max="2561" width="7.5546875" style="10" customWidth="1"/>
    <col min="2562" max="2562" width="19.44140625" style="10" customWidth="1"/>
    <col min="2563" max="2563" width="21.109375" style="10" customWidth="1"/>
    <col min="2564" max="2564" width="16.109375" style="10" customWidth="1"/>
    <col min="2565" max="2565" width="10" style="10" bestFit="1" customWidth="1"/>
    <col min="2566" max="2566" width="11.6640625" style="10" bestFit="1" customWidth="1"/>
    <col min="2567" max="2815" width="9.109375" style="10"/>
    <col min="2816" max="2816" width="2" style="10" customWidth="1"/>
    <col min="2817" max="2817" width="7.5546875" style="10" customWidth="1"/>
    <col min="2818" max="2818" width="19.44140625" style="10" customWidth="1"/>
    <col min="2819" max="2819" width="21.109375" style="10" customWidth="1"/>
    <col min="2820" max="2820" width="16.109375" style="10" customWidth="1"/>
    <col min="2821" max="2821" width="10" style="10" bestFit="1" customWidth="1"/>
    <col min="2822" max="2822" width="11.6640625" style="10" bestFit="1" customWidth="1"/>
    <col min="2823" max="3071" width="9.109375" style="10"/>
    <col min="3072" max="3072" width="2" style="10" customWidth="1"/>
    <col min="3073" max="3073" width="7.5546875" style="10" customWidth="1"/>
    <col min="3074" max="3074" width="19.44140625" style="10" customWidth="1"/>
    <col min="3075" max="3075" width="21.109375" style="10" customWidth="1"/>
    <col min="3076" max="3076" width="16.109375" style="10" customWidth="1"/>
    <col min="3077" max="3077" width="10" style="10" bestFit="1" customWidth="1"/>
    <col min="3078" max="3078" width="11.6640625" style="10" bestFit="1" customWidth="1"/>
    <col min="3079" max="3327" width="9.109375" style="10"/>
    <col min="3328" max="3328" width="2" style="10" customWidth="1"/>
    <col min="3329" max="3329" width="7.5546875" style="10" customWidth="1"/>
    <col min="3330" max="3330" width="19.44140625" style="10" customWidth="1"/>
    <col min="3331" max="3331" width="21.109375" style="10" customWidth="1"/>
    <col min="3332" max="3332" width="16.109375" style="10" customWidth="1"/>
    <col min="3333" max="3333" width="10" style="10" bestFit="1" customWidth="1"/>
    <col min="3334" max="3334" width="11.6640625" style="10" bestFit="1" customWidth="1"/>
    <col min="3335" max="3583" width="9.109375" style="10"/>
    <col min="3584" max="3584" width="2" style="10" customWidth="1"/>
    <col min="3585" max="3585" width="7.5546875" style="10" customWidth="1"/>
    <col min="3586" max="3586" width="19.44140625" style="10" customWidth="1"/>
    <col min="3587" max="3587" width="21.109375" style="10" customWidth="1"/>
    <col min="3588" max="3588" width="16.109375" style="10" customWidth="1"/>
    <col min="3589" max="3589" width="10" style="10" bestFit="1" customWidth="1"/>
    <col min="3590" max="3590" width="11.6640625" style="10" bestFit="1" customWidth="1"/>
    <col min="3591" max="3839" width="9.109375" style="10"/>
    <col min="3840" max="3840" width="2" style="10" customWidth="1"/>
    <col min="3841" max="3841" width="7.5546875" style="10" customWidth="1"/>
    <col min="3842" max="3842" width="19.44140625" style="10" customWidth="1"/>
    <col min="3843" max="3843" width="21.109375" style="10" customWidth="1"/>
    <col min="3844" max="3844" width="16.109375" style="10" customWidth="1"/>
    <col min="3845" max="3845" width="10" style="10" bestFit="1" customWidth="1"/>
    <col min="3846" max="3846" width="11.6640625" style="10" bestFit="1" customWidth="1"/>
    <col min="3847" max="4095" width="9.109375" style="10"/>
    <col min="4096" max="4096" width="2" style="10" customWidth="1"/>
    <col min="4097" max="4097" width="7.5546875" style="10" customWidth="1"/>
    <col min="4098" max="4098" width="19.44140625" style="10" customWidth="1"/>
    <col min="4099" max="4099" width="21.109375" style="10" customWidth="1"/>
    <col min="4100" max="4100" width="16.109375" style="10" customWidth="1"/>
    <col min="4101" max="4101" width="10" style="10" bestFit="1" customWidth="1"/>
    <col min="4102" max="4102" width="11.6640625" style="10" bestFit="1" customWidth="1"/>
    <col min="4103" max="4351" width="9.109375" style="10"/>
    <col min="4352" max="4352" width="2" style="10" customWidth="1"/>
    <col min="4353" max="4353" width="7.5546875" style="10" customWidth="1"/>
    <col min="4354" max="4354" width="19.44140625" style="10" customWidth="1"/>
    <col min="4355" max="4355" width="21.109375" style="10" customWidth="1"/>
    <col min="4356" max="4356" width="16.109375" style="10" customWidth="1"/>
    <col min="4357" max="4357" width="10" style="10" bestFit="1" customWidth="1"/>
    <col min="4358" max="4358" width="11.6640625" style="10" bestFit="1" customWidth="1"/>
    <col min="4359" max="4607" width="9.109375" style="10"/>
    <col min="4608" max="4608" width="2" style="10" customWidth="1"/>
    <col min="4609" max="4609" width="7.5546875" style="10" customWidth="1"/>
    <col min="4610" max="4610" width="19.44140625" style="10" customWidth="1"/>
    <col min="4611" max="4611" width="21.109375" style="10" customWidth="1"/>
    <col min="4612" max="4612" width="16.109375" style="10" customWidth="1"/>
    <col min="4613" max="4613" width="10" style="10" bestFit="1" customWidth="1"/>
    <col min="4614" max="4614" width="11.6640625" style="10" bestFit="1" customWidth="1"/>
    <col min="4615" max="4863" width="9.109375" style="10"/>
    <col min="4864" max="4864" width="2" style="10" customWidth="1"/>
    <col min="4865" max="4865" width="7.5546875" style="10" customWidth="1"/>
    <col min="4866" max="4866" width="19.44140625" style="10" customWidth="1"/>
    <col min="4867" max="4867" width="21.109375" style="10" customWidth="1"/>
    <col min="4868" max="4868" width="16.109375" style="10" customWidth="1"/>
    <col min="4869" max="4869" width="10" style="10" bestFit="1" customWidth="1"/>
    <col min="4870" max="4870" width="11.6640625" style="10" bestFit="1" customWidth="1"/>
    <col min="4871" max="5119" width="9.109375" style="10"/>
    <col min="5120" max="5120" width="2" style="10" customWidth="1"/>
    <col min="5121" max="5121" width="7.5546875" style="10" customWidth="1"/>
    <col min="5122" max="5122" width="19.44140625" style="10" customWidth="1"/>
    <col min="5123" max="5123" width="21.109375" style="10" customWidth="1"/>
    <col min="5124" max="5124" width="16.109375" style="10" customWidth="1"/>
    <col min="5125" max="5125" width="10" style="10" bestFit="1" customWidth="1"/>
    <col min="5126" max="5126" width="11.6640625" style="10" bestFit="1" customWidth="1"/>
    <col min="5127" max="5375" width="9.109375" style="10"/>
    <col min="5376" max="5376" width="2" style="10" customWidth="1"/>
    <col min="5377" max="5377" width="7.5546875" style="10" customWidth="1"/>
    <col min="5378" max="5378" width="19.44140625" style="10" customWidth="1"/>
    <col min="5379" max="5379" width="21.109375" style="10" customWidth="1"/>
    <col min="5380" max="5380" width="16.109375" style="10" customWidth="1"/>
    <col min="5381" max="5381" width="10" style="10" bestFit="1" customWidth="1"/>
    <col min="5382" max="5382" width="11.6640625" style="10" bestFit="1" customWidth="1"/>
    <col min="5383" max="5631" width="9.109375" style="10"/>
    <col min="5632" max="5632" width="2" style="10" customWidth="1"/>
    <col min="5633" max="5633" width="7.5546875" style="10" customWidth="1"/>
    <col min="5634" max="5634" width="19.44140625" style="10" customWidth="1"/>
    <col min="5635" max="5635" width="21.109375" style="10" customWidth="1"/>
    <col min="5636" max="5636" width="16.109375" style="10" customWidth="1"/>
    <col min="5637" max="5637" width="10" style="10" bestFit="1" customWidth="1"/>
    <col min="5638" max="5638" width="11.6640625" style="10" bestFit="1" customWidth="1"/>
    <col min="5639" max="5887" width="9.109375" style="10"/>
    <col min="5888" max="5888" width="2" style="10" customWidth="1"/>
    <col min="5889" max="5889" width="7.5546875" style="10" customWidth="1"/>
    <col min="5890" max="5890" width="19.44140625" style="10" customWidth="1"/>
    <col min="5891" max="5891" width="21.109375" style="10" customWidth="1"/>
    <col min="5892" max="5892" width="16.109375" style="10" customWidth="1"/>
    <col min="5893" max="5893" width="10" style="10" bestFit="1" customWidth="1"/>
    <col min="5894" max="5894" width="11.6640625" style="10" bestFit="1" customWidth="1"/>
    <col min="5895" max="6143" width="9.109375" style="10"/>
    <col min="6144" max="6144" width="2" style="10" customWidth="1"/>
    <col min="6145" max="6145" width="7.5546875" style="10" customWidth="1"/>
    <col min="6146" max="6146" width="19.44140625" style="10" customWidth="1"/>
    <col min="6147" max="6147" width="21.109375" style="10" customWidth="1"/>
    <col min="6148" max="6148" width="16.109375" style="10" customWidth="1"/>
    <col min="6149" max="6149" width="10" style="10" bestFit="1" customWidth="1"/>
    <col min="6150" max="6150" width="11.6640625" style="10" bestFit="1" customWidth="1"/>
    <col min="6151" max="6399" width="9.109375" style="10"/>
    <col min="6400" max="6400" width="2" style="10" customWidth="1"/>
    <col min="6401" max="6401" width="7.5546875" style="10" customWidth="1"/>
    <col min="6402" max="6402" width="19.44140625" style="10" customWidth="1"/>
    <col min="6403" max="6403" width="21.109375" style="10" customWidth="1"/>
    <col min="6404" max="6404" width="16.109375" style="10" customWidth="1"/>
    <col min="6405" max="6405" width="10" style="10" bestFit="1" customWidth="1"/>
    <col min="6406" max="6406" width="11.6640625" style="10" bestFit="1" customWidth="1"/>
    <col min="6407" max="6655" width="9.109375" style="10"/>
    <col min="6656" max="6656" width="2" style="10" customWidth="1"/>
    <col min="6657" max="6657" width="7.5546875" style="10" customWidth="1"/>
    <col min="6658" max="6658" width="19.44140625" style="10" customWidth="1"/>
    <col min="6659" max="6659" width="21.109375" style="10" customWidth="1"/>
    <col min="6660" max="6660" width="16.109375" style="10" customWidth="1"/>
    <col min="6661" max="6661" width="10" style="10" bestFit="1" customWidth="1"/>
    <col min="6662" max="6662" width="11.6640625" style="10" bestFit="1" customWidth="1"/>
    <col min="6663" max="6911" width="9.109375" style="10"/>
    <col min="6912" max="6912" width="2" style="10" customWidth="1"/>
    <col min="6913" max="6913" width="7.5546875" style="10" customWidth="1"/>
    <col min="6914" max="6914" width="19.44140625" style="10" customWidth="1"/>
    <col min="6915" max="6915" width="21.109375" style="10" customWidth="1"/>
    <col min="6916" max="6916" width="16.109375" style="10" customWidth="1"/>
    <col min="6917" max="6917" width="10" style="10" bestFit="1" customWidth="1"/>
    <col min="6918" max="6918" width="11.6640625" style="10" bestFit="1" customWidth="1"/>
    <col min="6919" max="7167" width="9.109375" style="10"/>
    <col min="7168" max="7168" width="2" style="10" customWidth="1"/>
    <col min="7169" max="7169" width="7.5546875" style="10" customWidth="1"/>
    <col min="7170" max="7170" width="19.44140625" style="10" customWidth="1"/>
    <col min="7171" max="7171" width="21.109375" style="10" customWidth="1"/>
    <col min="7172" max="7172" width="16.109375" style="10" customWidth="1"/>
    <col min="7173" max="7173" width="10" style="10" bestFit="1" customWidth="1"/>
    <col min="7174" max="7174" width="11.6640625" style="10" bestFit="1" customWidth="1"/>
    <col min="7175" max="7423" width="9.109375" style="10"/>
    <col min="7424" max="7424" width="2" style="10" customWidth="1"/>
    <col min="7425" max="7425" width="7.5546875" style="10" customWidth="1"/>
    <col min="7426" max="7426" width="19.44140625" style="10" customWidth="1"/>
    <col min="7427" max="7427" width="21.109375" style="10" customWidth="1"/>
    <col min="7428" max="7428" width="16.109375" style="10" customWidth="1"/>
    <col min="7429" max="7429" width="10" style="10" bestFit="1" customWidth="1"/>
    <col min="7430" max="7430" width="11.6640625" style="10" bestFit="1" customWidth="1"/>
    <col min="7431" max="7679" width="9.109375" style="10"/>
    <col min="7680" max="7680" width="2" style="10" customWidth="1"/>
    <col min="7681" max="7681" width="7.5546875" style="10" customWidth="1"/>
    <col min="7682" max="7682" width="19.44140625" style="10" customWidth="1"/>
    <col min="7683" max="7683" width="21.109375" style="10" customWidth="1"/>
    <col min="7684" max="7684" width="16.109375" style="10" customWidth="1"/>
    <col min="7685" max="7685" width="10" style="10" bestFit="1" customWidth="1"/>
    <col min="7686" max="7686" width="11.6640625" style="10" bestFit="1" customWidth="1"/>
    <col min="7687" max="7935" width="9.109375" style="10"/>
    <col min="7936" max="7936" width="2" style="10" customWidth="1"/>
    <col min="7937" max="7937" width="7.5546875" style="10" customWidth="1"/>
    <col min="7938" max="7938" width="19.44140625" style="10" customWidth="1"/>
    <col min="7939" max="7939" width="21.109375" style="10" customWidth="1"/>
    <col min="7940" max="7940" width="16.109375" style="10" customWidth="1"/>
    <col min="7941" max="7941" width="10" style="10" bestFit="1" customWidth="1"/>
    <col min="7942" max="7942" width="11.6640625" style="10" bestFit="1" customWidth="1"/>
    <col min="7943" max="8191" width="9.109375" style="10"/>
    <col min="8192" max="8192" width="2" style="10" customWidth="1"/>
    <col min="8193" max="8193" width="7.5546875" style="10" customWidth="1"/>
    <col min="8194" max="8194" width="19.44140625" style="10" customWidth="1"/>
    <col min="8195" max="8195" width="21.109375" style="10" customWidth="1"/>
    <col min="8196" max="8196" width="16.109375" style="10" customWidth="1"/>
    <col min="8197" max="8197" width="10" style="10" bestFit="1" customWidth="1"/>
    <col min="8198" max="8198" width="11.6640625" style="10" bestFit="1" customWidth="1"/>
    <col min="8199" max="8447" width="9.109375" style="10"/>
    <col min="8448" max="8448" width="2" style="10" customWidth="1"/>
    <col min="8449" max="8449" width="7.5546875" style="10" customWidth="1"/>
    <col min="8450" max="8450" width="19.44140625" style="10" customWidth="1"/>
    <col min="8451" max="8451" width="21.109375" style="10" customWidth="1"/>
    <col min="8452" max="8452" width="16.109375" style="10" customWidth="1"/>
    <col min="8453" max="8453" width="10" style="10" bestFit="1" customWidth="1"/>
    <col min="8454" max="8454" width="11.6640625" style="10" bestFit="1" customWidth="1"/>
    <col min="8455" max="8703" width="9.109375" style="10"/>
    <col min="8704" max="8704" width="2" style="10" customWidth="1"/>
    <col min="8705" max="8705" width="7.5546875" style="10" customWidth="1"/>
    <col min="8706" max="8706" width="19.44140625" style="10" customWidth="1"/>
    <col min="8707" max="8707" width="21.109375" style="10" customWidth="1"/>
    <col min="8708" max="8708" width="16.109375" style="10" customWidth="1"/>
    <col min="8709" max="8709" width="10" style="10" bestFit="1" customWidth="1"/>
    <col min="8710" max="8710" width="11.6640625" style="10" bestFit="1" customWidth="1"/>
    <col min="8711" max="8959" width="9.109375" style="10"/>
    <col min="8960" max="8960" width="2" style="10" customWidth="1"/>
    <col min="8961" max="8961" width="7.5546875" style="10" customWidth="1"/>
    <col min="8962" max="8962" width="19.44140625" style="10" customWidth="1"/>
    <col min="8963" max="8963" width="21.109375" style="10" customWidth="1"/>
    <col min="8964" max="8964" width="16.109375" style="10" customWidth="1"/>
    <col min="8965" max="8965" width="10" style="10" bestFit="1" customWidth="1"/>
    <col min="8966" max="8966" width="11.6640625" style="10" bestFit="1" customWidth="1"/>
    <col min="8967" max="9215" width="9.109375" style="10"/>
    <col min="9216" max="9216" width="2" style="10" customWidth="1"/>
    <col min="9217" max="9217" width="7.5546875" style="10" customWidth="1"/>
    <col min="9218" max="9218" width="19.44140625" style="10" customWidth="1"/>
    <col min="9219" max="9219" width="21.109375" style="10" customWidth="1"/>
    <col min="9220" max="9220" width="16.109375" style="10" customWidth="1"/>
    <col min="9221" max="9221" width="10" style="10" bestFit="1" customWidth="1"/>
    <col min="9222" max="9222" width="11.6640625" style="10" bestFit="1" customWidth="1"/>
    <col min="9223" max="9471" width="9.109375" style="10"/>
    <col min="9472" max="9472" width="2" style="10" customWidth="1"/>
    <col min="9473" max="9473" width="7.5546875" style="10" customWidth="1"/>
    <col min="9474" max="9474" width="19.44140625" style="10" customWidth="1"/>
    <col min="9475" max="9475" width="21.109375" style="10" customWidth="1"/>
    <col min="9476" max="9476" width="16.109375" style="10" customWidth="1"/>
    <col min="9477" max="9477" width="10" style="10" bestFit="1" customWidth="1"/>
    <col min="9478" max="9478" width="11.6640625" style="10" bestFit="1" customWidth="1"/>
    <col min="9479" max="9727" width="9.109375" style="10"/>
    <col min="9728" max="9728" width="2" style="10" customWidth="1"/>
    <col min="9729" max="9729" width="7.5546875" style="10" customWidth="1"/>
    <col min="9730" max="9730" width="19.44140625" style="10" customWidth="1"/>
    <col min="9731" max="9731" width="21.109375" style="10" customWidth="1"/>
    <col min="9732" max="9732" width="16.109375" style="10" customWidth="1"/>
    <col min="9733" max="9733" width="10" style="10" bestFit="1" customWidth="1"/>
    <col min="9734" max="9734" width="11.6640625" style="10" bestFit="1" customWidth="1"/>
    <col min="9735" max="9983" width="9.109375" style="10"/>
    <col min="9984" max="9984" width="2" style="10" customWidth="1"/>
    <col min="9985" max="9985" width="7.5546875" style="10" customWidth="1"/>
    <col min="9986" max="9986" width="19.44140625" style="10" customWidth="1"/>
    <col min="9987" max="9987" width="21.109375" style="10" customWidth="1"/>
    <col min="9988" max="9988" width="16.109375" style="10" customWidth="1"/>
    <col min="9989" max="9989" width="10" style="10" bestFit="1" customWidth="1"/>
    <col min="9990" max="9990" width="11.6640625" style="10" bestFit="1" customWidth="1"/>
    <col min="9991" max="10239" width="9.109375" style="10"/>
    <col min="10240" max="10240" width="2" style="10" customWidth="1"/>
    <col min="10241" max="10241" width="7.5546875" style="10" customWidth="1"/>
    <col min="10242" max="10242" width="19.44140625" style="10" customWidth="1"/>
    <col min="10243" max="10243" width="21.109375" style="10" customWidth="1"/>
    <col min="10244" max="10244" width="16.109375" style="10" customWidth="1"/>
    <col min="10245" max="10245" width="10" style="10" bestFit="1" customWidth="1"/>
    <col min="10246" max="10246" width="11.6640625" style="10" bestFit="1" customWidth="1"/>
    <col min="10247" max="10495" width="9.109375" style="10"/>
    <col min="10496" max="10496" width="2" style="10" customWidth="1"/>
    <col min="10497" max="10497" width="7.5546875" style="10" customWidth="1"/>
    <col min="10498" max="10498" width="19.44140625" style="10" customWidth="1"/>
    <col min="10499" max="10499" width="21.109375" style="10" customWidth="1"/>
    <col min="10500" max="10500" width="16.109375" style="10" customWidth="1"/>
    <col min="10501" max="10501" width="10" style="10" bestFit="1" customWidth="1"/>
    <col min="10502" max="10502" width="11.6640625" style="10" bestFit="1" customWidth="1"/>
    <col min="10503" max="10751" width="9.109375" style="10"/>
    <col min="10752" max="10752" width="2" style="10" customWidth="1"/>
    <col min="10753" max="10753" width="7.5546875" style="10" customWidth="1"/>
    <col min="10754" max="10754" width="19.44140625" style="10" customWidth="1"/>
    <col min="10755" max="10755" width="21.109375" style="10" customWidth="1"/>
    <col min="10756" max="10756" width="16.109375" style="10" customWidth="1"/>
    <col min="10757" max="10757" width="10" style="10" bestFit="1" customWidth="1"/>
    <col min="10758" max="10758" width="11.6640625" style="10" bestFit="1" customWidth="1"/>
    <col min="10759" max="11007" width="9.109375" style="10"/>
    <col min="11008" max="11008" width="2" style="10" customWidth="1"/>
    <col min="11009" max="11009" width="7.5546875" style="10" customWidth="1"/>
    <col min="11010" max="11010" width="19.44140625" style="10" customWidth="1"/>
    <col min="11011" max="11011" width="21.109375" style="10" customWidth="1"/>
    <col min="11012" max="11012" width="16.109375" style="10" customWidth="1"/>
    <col min="11013" max="11013" width="10" style="10" bestFit="1" customWidth="1"/>
    <col min="11014" max="11014" width="11.6640625" style="10" bestFit="1" customWidth="1"/>
    <col min="11015" max="11263" width="9.109375" style="10"/>
    <col min="11264" max="11264" width="2" style="10" customWidth="1"/>
    <col min="11265" max="11265" width="7.5546875" style="10" customWidth="1"/>
    <col min="11266" max="11266" width="19.44140625" style="10" customWidth="1"/>
    <col min="11267" max="11267" width="21.109375" style="10" customWidth="1"/>
    <col min="11268" max="11268" width="16.109375" style="10" customWidth="1"/>
    <col min="11269" max="11269" width="10" style="10" bestFit="1" customWidth="1"/>
    <col min="11270" max="11270" width="11.6640625" style="10" bestFit="1" customWidth="1"/>
    <col min="11271" max="11519" width="9.109375" style="10"/>
    <col min="11520" max="11520" width="2" style="10" customWidth="1"/>
    <col min="11521" max="11521" width="7.5546875" style="10" customWidth="1"/>
    <col min="11522" max="11522" width="19.44140625" style="10" customWidth="1"/>
    <col min="11523" max="11523" width="21.109375" style="10" customWidth="1"/>
    <col min="11524" max="11524" width="16.109375" style="10" customWidth="1"/>
    <col min="11525" max="11525" width="10" style="10" bestFit="1" customWidth="1"/>
    <col min="11526" max="11526" width="11.6640625" style="10" bestFit="1" customWidth="1"/>
    <col min="11527" max="11775" width="9.109375" style="10"/>
    <col min="11776" max="11776" width="2" style="10" customWidth="1"/>
    <col min="11777" max="11777" width="7.5546875" style="10" customWidth="1"/>
    <col min="11778" max="11778" width="19.44140625" style="10" customWidth="1"/>
    <col min="11779" max="11779" width="21.109375" style="10" customWidth="1"/>
    <col min="11780" max="11780" width="16.109375" style="10" customWidth="1"/>
    <col min="11781" max="11781" width="10" style="10" bestFit="1" customWidth="1"/>
    <col min="11782" max="11782" width="11.6640625" style="10" bestFit="1" customWidth="1"/>
    <col min="11783" max="12031" width="9.109375" style="10"/>
    <col min="12032" max="12032" width="2" style="10" customWidth="1"/>
    <col min="12033" max="12033" width="7.5546875" style="10" customWidth="1"/>
    <col min="12034" max="12034" width="19.44140625" style="10" customWidth="1"/>
    <col min="12035" max="12035" width="21.109375" style="10" customWidth="1"/>
    <col min="12036" max="12036" width="16.109375" style="10" customWidth="1"/>
    <col min="12037" max="12037" width="10" style="10" bestFit="1" customWidth="1"/>
    <col min="12038" max="12038" width="11.6640625" style="10" bestFit="1" customWidth="1"/>
    <col min="12039" max="12287" width="9.109375" style="10"/>
    <col min="12288" max="12288" width="2" style="10" customWidth="1"/>
    <col min="12289" max="12289" width="7.5546875" style="10" customWidth="1"/>
    <col min="12290" max="12290" width="19.44140625" style="10" customWidth="1"/>
    <col min="12291" max="12291" width="21.109375" style="10" customWidth="1"/>
    <col min="12292" max="12292" width="16.109375" style="10" customWidth="1"/>
    <col min="12293" max="12293" width="10" style="10" bestFit="1" customWidth="1"/>
    <col min="12294" max="12294" width="11.6640625" style="10" bestFit="1" customWidth="1"/>
    <col min="12295" max="12543" width="9.109375" style="10"/>
    <col min="12544" max="12544" width="2" style="10" customWidth="1"/>
    <col min="12545" max="12545" width="7.5546875" style="10" customWidth="1"/>
    <col min="12546" max="12546" width="19.44140625" style="10" customWidth="1"/>
    <col min="12547" max="12547" width="21.109375" style="10" customWidth="1"/>
    <col min="12548" max="12548" width="16.109375" style="10" customWidth="1"/>
    <col min="12549" max="12549" width="10" style="10" bestFit="1" customWidth="1"/>
    <col min="12550" max="12550" width="11.6640625" style="10" bestFit="1" customWidth="1"/>
    <col min="12551" max="12799" width="9.109375" style="10"/>
    <col min="12800" max="12800" width="2" style="10" customWidth="1"/>
    <col min="12801" max="12801" width="7.5546875" style="10" customWidth="1"/>
    <col min="12802" max="12802" width="19.44140625" style="10" customWidth="1"/>
    <col min="12803" max="12803" width="21.109375" style="10" customWidth="1"/>
    <col min="12804" max="12804" width="16.109375" style="10" customWidth="1"/>
    <col min="12805" max="12805" width="10" style="10" bestFit="1" customWidth="1"/>
    <col min="12806" max="12806" width="11.6640625" style="10" bestFit="1" customWidth="1"/>
    <col min="12807" max="13055" width="9.109375" style="10"/>
    <col min="13056" max="13056" width="2" style="10" customWidth="1"/>
    <col min="13057" max="13057" width="7.5546875" style="10" customWidth="1"/>
    <col min="13058" max="13058" width="19.44140625" style="10" customWidth="1"/>
    <col min="13059" max="13059" width="21.109375" style="10" customWidth="1"/>
    <col min="13060" max="13060" width="16.109375" style="10" customWidth="1"/>
    <col min="13061" max="13061" width="10" style="10" bestFit="1" customWidth="1"/>
    <col min="13062" max="13062" width="11.6640625" style="10" bestFit="1" customWidth="1"/>
    <col min="13063" max="13311" width="9.109375" style="10"/>
    <col min="13312" max="13312" width="2" style="10" customWidth="1"/>
    <col min="13313" max="13313" width="7.5546875" style="10" customWidth="1"/>
    <col min="13314" max="13314" width="19.44140625" style="10" customWidth="1"/>
    <col min="13315" max="13315" width="21.109375" style="10" customWidth="1"/>
    <col min="13316" max="13316" width="16.109375" style="10" customWidth="1"/>
    <col min="13317" max="13317" width="10" style="10" bestFit="1" customWidth="1"/>
    <col min="13318" max="13318" width="11.6640625" style="10" bestFit="1" customWidth="1"/>
    <col min="13319" max="13567" width="9.109375" style="10"/>
    <col min="13568" max="13568" width="2" style="10" customWidth="1"/>
    <col min="13569" max="13569" width="7.5546875" style="10" customWidth="1"/>
    <col min="13570" max="13570" width="19.44140625" style="10" customWidth="1"/>
    <col min="13571" max="13571" width="21.109375" style="10" customWidth="1"/>
    <col min="13572" max="13572" width="16.109375" style="10" customWidth="1"/>
    <col min="13573" max="13573" width="10" style="10" bestFit="1" customWidth="1"/>
    <col min="13574" max="13574" width="11.6640625" style="10" bestFit="1" customWidth="1"/>
    <col min="13575" max="13823" width="9.109375" style="10"/>
    <col min="13824" max="13824" width="2" style="10" customWidth="1"/>
    <col min="13825" max="13825" width="7.5546875" style="10" customWidth="1"/>
    <col min="13826" max="13826" width="19.44140625" style="10" customWidth="1"/>
    <col min="13827" max="13827" width="21.109375" style="10" customWidth="1"/>
    <col min="13828" max="13828" width="16.109375" style="10" customWidth="1"/>
    <col min="13829" max="13829" width="10" style="10" bestFit="1" customWidth="1"/>
    <col min="13830" max="13830" width="11.6640625" style="10" bestFit="1" customWidth="1"/>
    <col min="13831" max="14079" width="9.109375" style="10"/>
    <col min="14080" max="14080" width="2" style="10" customWidth="1"/>
    <col min="14081" max="14081" width="7.5546875" style="10" customWidth="1"/>
    <col min="14082" max="14082" width="19.44140625" style="10" customWidth="1"/>
    <col min="14083" max="14083" width="21.109375" style="10" customWidth="1"/>
    <col min="14084" max="14084" width="16.109375" style="10" customWidth="1"/>
    <col min="14085" max="14085" width="10" style="10" bestFit="1" customWidth="1"/>
    <col min="14086" max="14086" width="11.6640625" style="10" bestFit="1" customWidth="1"/>
    <col min="14087" max="14335" width="9.109375" style="10"/>
    <col min="14336" max="14336" width="2" style="10" customWidth="1"/>
    <col min="14337" max="14337" width="7.5546875" style="10" customWidth="1"/>
    <col min="14338" max="14338" width="19.44140625" style="10" customWidth="1"/>
    <col min="14339" max="14339" width="21.109375" style="10" customWidth="1"/>
    <col min="14340" max="14340" width="16.109375" style="10" customWidth="1"/>
    <col min="14341" max="14341" width="10" style="10" bestFit="1" customWidth="1"/>
    <col min="14342" max="14342" width="11.6640625" style="10" bestFit="1" customWidth="1"/>
    <col min="14343" max="14591" width="9.109375" style="10"/>
    <col min="14592" max="14592" width="2" style="10" customWidth="1"/>
    <col min="14593" max="14593" width="7.5546875" style="10" customWidth="1"/>
    <col min="14594" max="14594" width="19.44140625" style="10" customWidth="1"/>
    <col min="14595" max="14595" width="21.109375" style="10" customWidth="1"/>
    <col min="14596" max="14596" width="16.109375" style="10" customWidth="1"/>
    <col min="14597" max="14597" width="10" style="10" bestFit="1" customWidth="1"/>
    <col min="14598" max="14598" width="11.6640625" style="10" bestFit="1" customWidth="1"/>
    <col min="14599" max="14847" width="9.109375" style="10"/>
    <col min="14848" max="14848" width="2" style="10" customWidth="1"/>
    <col min="14849" max="14849" width="7.5546875" style="10" customWidth="1"/>
    <col min="14850" max="14850" width="19.44140625" style="10" customWidth="1"/>
    <col min="14851" max="14851" width="21.109375" style="10" customWidth="1"/>
    <col min="14852" max="14852" width="16.109375" style="10" customWidth="1"/>
    <col min="14853" max="14853" width="10" style="10" bestFit="1" customWidth="1"/>
    <col min="14854" max="14854" width="11.6640625" style="10" bestFit="1" customWidth="1"/>
    <col min="14855" max="15103" width="9.109375" style="10"/>
    <col min="15104" max="15104" width="2" style="10" customWidth="1"/>
    <col min="15105" max="15105" width="7.5546875" style="10" customWidth="1"/>
    <col min="15106" max="15106" width="19.44140625" style="10" customWidth="1"/>
    <col min="15107" max="15107" width="21.109375" style="10" customWidth="1"/>
    <col min="15108" max="15108" width="16.109375" style="10" customWidth="1"/>
    <col min="15109" max="15109" width="10" style="10" bestFit="1" customWidth="1"/>
    <col min="15110" max="15110" width="11.6640625" style="10" bestFit="1" customWidth="1"/>
    <col min="15111" max="15359" width="9.109375" style="10"/>
    <col min="15360" max="15360" width="2" style="10" customWidth="1"/>
    <col min="15361" max="15361" width="7.5546875" style="10" customWidth="1"/>
    <col min="15362" max="15362" width="19.44140625" style="10" customWidth="1"/>
    <col min="15363" max="15363" width="21.109375" style="10" customWidth="1"/>
    <col min="15364" max="15364" width="16.109375" style="10" customWidth="1"/>
    <col min="15365" max="15365" width="10" style="10" bestFit="1" customWidth="1"/>
    <col min="15366" max="15366" width="11.6640625" style="10" bestFit="1" customWidth="1"/>
    <col min="15367" max="15615" width="9.109375" style="10"/>
    <col min="15616" max="15616" width="2" style="10" customWidth="1"/>
    <col min="15617" max="15617" width="7.5546875" style="10" customWidth="1"/>
    <col min="15618" max="15618" width="19.44140625" style="10" customWidth="1"/>
    <col min="15619" max="15619" width="21.109375" style="10" customWidth="1"/>
    <col min="15620" max="15620" width="16.109375" style="10" customWidth="1"/>
    <col min="15621" max="15621" width="10" style="10" bestFit="1" customWidth="1"/>
    <col min="15622" max="15622" width="11.6640625" style="10" bestFit="1" customWidth="1"/>
    <col min="15623" max="15871" width="9.109375" style="10"/>
    <col min="15872" max="15872" width="2" style="10" customWidth="1"/>
    <col min="15873" max="15873" width="7.5546875" style="10" customWidth="1"/>
    <col min="15874" max="15874" width="19.44140625" style="10" customWidth="1"/>
    <col min="15875" max="15875" width="21.109375" style="10" customWidth="1"/>
    <col min="15876" max="15876" width="16.109375" style="10" customWidth="1"/>
    <col min="15877" max="15877" width="10" style="10" bestFit="1" customWidth="1"/>
    <col min="15878" max="15878" width="11.6640625" style="10" bestFit="1" customWidth="1"/>
    <col min="15879" max="16127" width="9.109375" style="10"/>
    <col min="16128" max="16128" width="2" style="10" customWidth="1"/>
    <col min="16129" max="16129" width="7.5546875" style="10" customWidth="1"/>
    <col min="16130" max="16130" width="19.44140625" style="10" customWidth="1"/>
    <col min="16131" max="16131" width="21.109375" style="10" customWidth="1"/>
    <col min="16132" max="16132" width="16.109375" style="10" customWidth="1"/>
    <col min="16133" max="16133" width="10" style="10" bestFit="1" customWidth="1"/>
    <col min="16134" max="16134" width="11.6640625" style="10" bestFit="1" customWidth="1"/>
    <col min="16135" max="16384" width="9.109375" style="10"/>
  </cols>
  <sheetData>
    <row r="1" spans="2:7" ht="18" x14ac:dyDescent="0.35">
      <c r="B1" s="1" t="s">
        <v>62</v>
      </c>
    </row>
    <row r="2" spans="2:7" ht="18" x14ac:dyDescent="0.35">
      <c r="B2" s="1" t="str">
        <f>'Rekap Ibadah'!A2</f>
        <v>PERIODE: 1 - 31 MARET 2014</v>
      </c>
    </row>
    <row r="3" spans="2:7" x14ac:dyDescent="0.3">
      <c r="B3" s="101" t="s">
        <v>1</v>
      </c>
      <c r="C3" s="101" t="s">
        <v>2</v>
      </c>
      <c r="D3" s="101" t="s">
        <v>3</v>
      </c>
      <c r="E3" s="101" t="s">
        <v>25</v>
      </c>
      <c r="F3" s="101"/>
      <c r="G3" s="101"/>
    </row>
    <row r="4" spans="2:7" ht="14.4" customHeight="1" x14ac:dyDescent="0.3">
      <c r="B4" s="101"/>
      <c r="C4" s="101"/>
      <c r="D4" s="101"/>
      <c r="E4" s="103" t="s">
        <v>26</v>
      </c>
      <c r="F4" s="104"/>
      <c r="G4" s="55" t="s">
        <v>9</v>
      </c>
    </row>
    <row r="5" spans="2:7" ht="14.4" customHeight="1" x14ac:dyDescent="0.3">
      <c r="B5" s="81">
        <v>1</v>
      </c>
      <c r="C5" s="82" t="s">
        <v>16</v>
      </c>
      <c r="D5" s="83" t="s">
        <v>17</v>
      </c>
      <c r="E5" s="105">
        <v>0</v>
      </c>
      <c r="F5" s="106"/>
      <c r="G5" s="84">
        <v>1</v>
      </c>
    </row>
    <row r="6" spans="2:7" ht="14.4" customHeight="1" x14ac:dyDescent="0.3">
      <c r="B6" s="81">
        <v>2</v>
      </c>
      <c r="C6" s="82" t="s">
        <v>24</v>
      </c>
      <c r="D6" s="83" t="s">
        <v>19</v>
      </c>
      <c r="E6" s="105">
        <v>10</v>
      </c>
      <c r="F6" s="106"/>
      <c r="G6" s="84">
        <v>0</v>
      </c>
    </row>
    <row r="7" spans="2:7" ht="14.4" customHeight="1" x14ac:dyDescent="0.3">
      <c r="B7" s="81">
        <v>3</v>
      </c>
      <c r="C7" s="82" t="s">
        <v>20</v>
      </c>
      <c r="D7" s="83" t="s">
        <v>21</v>
      </c>
      <c r="E7" s="105">
        <v>9</v>
      </c>
      <c r="F7" s="106"/>
      <c r="G7" s="84">
        <v>0</v>
      </c>
    </row>
    <row r="8" spans="2:7" ht="14.4" customHeight="1" x14ac:dyDescent="0.3">
      <c r="B8" s="81">
        <v>4</v>
      </c>
      <c r="C8" s="82" t="s">
        <v>18</v>
      </c>
      <c r="D8" s="83" t="s">
        <v>71</v>
      </c>
      <c r="E8" s="105">
        <v>4</v>
      </c>
      <c r="F8" s="106"/>
      <c r="G8" s="84">
        <v>0.5</v>
      </c>
    </row>
    <row r="9" spans="2:7" ht="14.4" customHeight="1" x14ac:dyDescent="0.3">
      <c r="B9" s="81">
        <v>5</v>
      </c>
      <c r="C9" s="82" t="s">
        <v>22</v>
      </c>
      <c r="D9" s="83" t="s">
        <v>23</v>
      </c>
      <c r="E9" s="105">
        <v>3</v>
      </c>
      <c r="F9" s="106"/>
      <c r="G9" s="84">
        <v>0.75</v>
      </c>
    </row>
    <row r="10" spans="2:7" x14ac:dyDescent="0.3">
      <c r="B10" s="11"/>
      <c r="C10" s="11"/>
      <c r="D10" s="11"/>
      <c r="F10" s="67"/>
    </row>
    <row r="11" spans="2:7" x14ac:dyDescent="0.3">
      <c r="B11" s="11" t="s">
        <v>55</v>
      </c>
      <c r="C11" s="11"/>
      <c r="D11" s="12"/>
    </row>
    <row r="12" spans="2:7" ht="27.6" x14ac:dyDescent="0.3">
      <c r="B12" s="85" t="s">
        <v>73</v>
      </c>
      <c r="C12" s="73" t="s">
        <v>56</v>
      </c>
    </row>
    <row r="13" spans="2:7" x14ac:dyDescent="0.3">
      <c r="B13" s="70">
        <v>0</v>
      </c>
      <c r="C13" s="74">
        <v>1</v>
      </c>
    </row>
    <row r="14" spans="2:7" x14ac:dyDescent="0.3">
      <c r="B14" s="71" t="s">
        <v>57</v>
      </c>
      <c r="C14" s="75">
        <v>0.75</v>
      </c>
    </row>
    <row r="15" spans="2:7" x14ac:dyDescent="0.3">
      <c r="B15" s="72" t="s">
        <v>58</v>
      </c>
      <c r="C15" s="74">
        <v>0.5</v>
      </c>
    </row>
    <row r="16" spans="2:7" x14ac:dyDescent="0.3">
      <c r="B16" s="70" t="s">
        <v>59</v>
      </c>
      <c r="C16" s="76">
        <v>0.25</v>
      </c>
    </row>
    <row r="17" spans="2:6" x14ac:dyDescent="0.3">
      <c r="B17" s="73" t="s">
        <v>60</v>
      </c>
      <c r="C17" s="76">
        <v>0</v>
      </c>
    </row>
    <row r="18" spans="2:6" x14ac:dyDescent="0.3">
      <c r="B18" s="11"/>
      <c r="C18" s="11"/>
      <c r="D18" s="12"/>
    </row>
    <row r="19" spans="2:6" x14ac:dyDescent="0.3">
      <c r="B19" s="11"/>
      <c r="C19" s="11"/>
      <c r="D19" s="12"/>
    </row>
    <row r="20" spans="2:6" x14ac:dyDescent="0.3">
      <c r="B20" s="11"/>
      <c r="C20" s="11"/>
      <c r="D20" s="12"/>
    </row>
    <row r="21" spans="2:6" x14ac:dyDescent="0.3">
      <c r="B21" s="11"/>
      <c r="C21" s="11"/>
      <c r="D21" s="12"/>
    </row>
    <row r="22" spans="2:6" x14ac:dyDescent="0.3">
      <c r="B22" s="13"/>
      <c r="C22" s="11"/>
      <c r="D22" s="12"/>
      <c r="E22" s="14"/>
      <c r="F22" s="14"/>
    </row>
    <row r="23" spans="2:6" x14ac:dyDescent="0.3">
      <c r="B23" s="13"/>
      <c r="C23" s="11"/>
      <c r="D23" s="12"/>
      <c r="E23" s="14"/>
      <c r="F23" s="14"/>
    </row>
    <row r="24" spans="2:6" x14ac:dyDescent="0.3">
      <c r="B24" s="13"/>
      <c r="C24" s="11"/>
      <c r="D24" s="11"/>
      <c r="E24" s="14"/>
      <c r="F24" s="14"/>
    </row>
    <row r="25" spans="2:6" x14ac:dyDescent="0.3">
      <c r="B25" s="13"/>
      <c r="C25" s="11"/>
      <c r="D25" s="12"/>
      <c r="E25" s="14"/>
      <c r="F25" s="14"/>
    </row>
    <row r="26" spans="2:6" x14ac:dyDescent="0.3">
      <c r="B26" s="13"/>
      <c r="C26" s="11"/>
      <c r="D26" s="12"/>
      <c r="E26" s="14"/>
      <c r="F26" s="14"/>
    </row>
    <row r="27" spans="2:6" x14ac:dyDescent="0.3">
      <c r="B27" s="13"/>
      <c r="C27" s="11"/>
      <c r="D27" s="12"/>
      <c r="E27" s="14"/>
      <c r="F27" s="14"/>
    </row>
    <row r="28" spans="2:6" x14ac:dyDescent="0.3">
      <c r="B28" s="13"/>
      <c r="C28" s="11"/>
      <c r="D28" s="11"/>
      <c r="E28" s="14"/>
      <c r="F28" s="14"/>
    </row>
    <row r="29" spans="2:6" x14ac:dyDescent="0.3">
      <c r="B29" s="13"/>
      <c r="C29" s="11"/>
      <c r="D29" s="12"/>
      <c r="E29" s="14"/>
      <c r="F29" s="14"/>
    </row>
    <row r="30" spans="2:6" x14ac:dyDescent="0.3">
      <c r="B30" s="13"/>
      <c r="C30" s="11"/>
      <c r="D30" s="12"/>
      <c r="E30" s="14"/>
      <c r="F30" s="14"/>
    </row>
    <row r="31" spans="2:6" x14ac:dyDescent="0.3">
      <c r="B31" s="13"/>
      <c r="C31" s="11"/>
      <c r="D31" s="12"/>
      <c r="E31" s="14"/>
      <c r="F31" s="14"/>
    </row>
    <row r="32" spans="2:6" x14ac:dyDescent="0.3">
      <c r="B32" s="13"/>
      <c r="C32" s="11"/>
      <c r="D32" s="11"/>
      <c r="E32" s="14"/>
      <c r="F32" s="14"/>
    </row>
    <row r="33" spans="2:6" x14ac:dyDescent="0.3">
      <c r="B33" s="13"/>
      <c r="C33" s="11"/>
      <c r="D33" s="12"/>
      <c r="E33" s="14"/>
      <c r="F33" s="14"/>
    </row>
    <row r="34" spans="2:6" x14ac:dyDescent="0.3">
      <c r="D34" s="15"/>
      <c r="E34" s="14"/>
      <c r="F34" s="14"/>
    </row>
    <row r="35" spans="2:6" x14ac:dyDescent="0.3">
      <c r="B35" s="14"/>
      <c r="E35" s="14"/>
      <c r="F35" s="14"/>
    </row>
    <row r="36" spans="2:6" x14ac:dyDescent="0.3">
      <c r="D36" s="15"/>
    </row>
    <row r="37" spans="2:6" x14ac:dyDescent="0.3">
      <c r="D37" s="15"/>
    </row>
    <row r="38" spans="2:6" x14ac:dyDescent="0.3">
      <c r="D38" s="15"/>
    </row>
    <row r="39" spans="2:6" x14ac:dyDescent="0.3">
      <c r="D39" s="15"/>
    </row>
    <row r="40" spans="2:6" x14ac:dyDescent="0.3">
      <c r="D40" s="15"/>
    </row>
    <row r="42" spans="2:6" x14ac:dyDescent="0.3">
      <c r="D42" s="15"/>
    </row>
    <row r="44" spans="2:6" x14ac:dyDescent="0.3">
      <c r="D44" s="15"/>
    </row>
    <row r="45" spans="2:6" x14ac:dyDescent="0.3">
      <c r="D45" s="15"/>
    </row>
    <row r="46" spans="2:6" x14ac:dyDescent="0.3">
      <c r="D46" s="15"/>
    </row>
    <row r="47" spans="2:6" x14ac:dyDescent="0.3">
      <c r="D47" s="15"/>
    </row>
    <row r="48" spans="2:6" x14ac:dyDescent="0.3">
      <c r="D48" s="15"/>
    </row>
    <row r="49" spans="4:4" x14ac:dyDescent="0.3">
      <c r="D49" s="15"/>
    </row>
    <row r="50" spans="4:4" x14ac:dyDescent="0.3">
      <c r="D50" s="15"/>
    </row>
  </sheetData>
  <mergeCells count="10">
    <mergeCell ref="E5:F5"/>
    <mergeCell ref="E6:F6"/>
    <mergeCell ref="E7:F7"/>
    <mergeCell ref="E8:F8"/>
    <mergeCell ref="E9:F9"/>
    <mergeCell ref="B3:B4"/>
    <mergeCell ref="C3:C4"/>
    <mergeCell ref="D3:D4"/>
    <mergeCell ref="E3:G3"/>
    <mergeCell ref="E4:F4"/>
  </mergeCells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0"/>
  <sheetViews>
    <sheetView tabSelected="1" view="pageBreakPreview" topLeftCell="A56" zoomScaleSheetLayoutView="100" workbookViewId="0">
      <selection activeCell="H73" sqref="H73"/>
    </sheetView>
  </sheetViews>
  <sheetFormatPr defaultColWidth="36" defaultRowHeight="14.4" x14ac:dyDescent="0.3"/>
  <cols>
    <col min="1" max="1" width="3.5546875" style="16" customWidth="1"/>
    <col min="2" max="2" width="18" style="16" customWidth="1"/>
    <col min="3" max="3" width="34.5546875" style="16" customWidth="1"/>
    <col min="4" max="4" width="9.44140625" style="43" customWidth="1"/>
    <col min="5" max="5" width="9" style="24" customWidth="1"/>
    <col min="6" max="6" width="9.6640625" style="24" customWidth="1"/>
    <col min="7" max="7" width="10" style="16" customWidth="1"/>
    <col min="8" max="8" width="13.44140625" style="16" customWidth="1"/>
    <col min="9" max="9" width="15.109375" style="16" bestFit="1" customWidth="1"/>
    <col min="10" max="17" width="36" style="16" hidden="1" customWidth="1"/>
    <col min="18" max="18" width="9.33203125" style="16" customWidth="1"/>
    <col min="19" max="19" width="9.109375" style="16" customWidth="1"/>
    <col min="20" max="20" width="9.6640625" style="16" bestFit="1" customWidth="1"/>
    <col min="21" max="252" width="9.109375" style="16" customWidth="1"/>
    <col min="253" max="253" width="3.5546875" style="16" customWidth="1"/>
    <col min="254" max="254" width="16" style="16" customWidth="1"/>
    <col min="255" max="255" width="28.33203125" style="16" customWidth="1"/>
    <col min="256" max="256" width="36" style="16"/>
    <col min="257" max="257" width="3.5546875" style="16" customWidth="1"/>
    <col min="258" max="258" width="19.6640625" style="16" customWidth="1"/>
    <col min="259" max="259" width="34.5546875" style="16" customWidth="1"/>
    <col min="260" max="260" width="9.44140625" style="16" customWidth="1"/>
    <col min="261" max="261" width="9" style="16" customWidth="1"/>
    <col min="262" max="263" width="9.6640625" style="16" customWidth="1"/>
    <col min="264" max="264" width="11" style="16" customWidth="1"/>
    <col min="265" max="265" width="12" style="16" customWidth="1"/>
    <col min="266" max="273" width="0" style="16" hidden="1" customWidth="1"/>
    <col min="274" max="274" width="9.44140625" style="16" customWidth="1"/>
    <col min="275" max="508" width="9.109375" style="16" customWidth="1"/>
    <col min="509" max="509" width="3.5546875" style="16" customWidth="1"/>
    <col min="510" max="510" width="16" style="16" customWidth="1"/>
    <col min="511" max="511" width="28.33203125" style="16" customWidth="1"/>
    <col min="512" max="512" width="36" style="16"/>
    <col min="513" max="513" width="3.5546875" style="16" customWidth="1"/>
    <col min="514" max="514" width="19.6640625" style="16" customWidth="1"/>
    <col min="515" max="515" width="34.5546875" style="16" customWidth="1"/>
    <col min="516" max="516" width="9.44140625" style="16" customWidth="1"/>
    <col min="517" max="517" width="9" style="16" customWidth="1"/>
    <col min="518" max="519" width="9.6640625" style="16" customWidth="1"/>
    <col min="520" max="520" width="11" style="16" customWidth="1"/>
    <col min="521" max="521" width="12" style="16" customWidth="1"/>
    <col min="522" max="529" width="0" style="16" hidden="1" customWidth="1"/>
    <col min="530" max="530" width="9.44140625" style="16" customWidth="1"/>
    <col min="531" max="764" width="9.109375" style="16" customWidth="1"/>
    <col min="765" max="765" width="3.5546875" style="16" customWidth="1"/>
    <col min="766" max="766" width="16" style="16" customWidth="1"/>
    <col min="767" max="767" width="28.33203125" style="16" customWidth="1"/>
    <col min="768" max="768" width="36" style="16"/>
    <col min="769" max="769" width="3.5546875" style="16" customWidth="1"/>
    <col min="770" max="770" width="19.6640625" style="16" customWidth="1"/>
    <col min="771" max="771" width="34.5546875" style="16" customWidth="1"/>
    <col min="772" max="772" width="9.44140625" style="16" customWidth="1"/>
    <col min="773" max="773" width="9" style="16" customWidth="1"/>
    <col min="774" max="775" width="9.6640625" style="16" customWidth="1"/>
    <col min="776" max="776" width="11" style="16" customWidth="1"/>
    <col min="777" max="777" width="12" style="16" customWidth="1"/>
    <col min="778" max="785" width="0" style="16" hidden="1" customWidth="1"/>
    <col min="786" max="786" width="9.44140625" style="16" customWidth="1"/>
    <col min="787" max="1020" width="9.109375" style="16" customWidth="1"/>
    <col min="1021" max="1021" width="3.5546875" style="16" customWidth="1"/>
    <col min="1022" max="1022" width="16" style="16" customWidth="1"/>
    <col min="1023" max="1023" width="28.33203125" style="16" customWidth="1"/>
    <col min="1024" max="1024" width="36" style="16"/>
    <col min="1025" max="1025" width="3.5546875" style="16" customWidth="1"/>
    <col min="1026" max="1026" width="19.6640625" style="16" customWidth="1"/>
    <col min="1027" max="1027" width="34.5546875" style="16" customWidth="1"/>
    <col min="1028" max="1028" width="9.44140625" style="16" customWidth="1"/>
    <col min="1029" max="1029" width="9" style="16" customWidth="1"/>
    <col min="1030" max="1031" width="9.6640625" style="16" customWidth="1"/>
    <col min="1032" max="1032" width="11" style="16" customWidth="1"/>
    <col min="1033" max="1033" width="12" style="16" customWidth="1"/>
    <col min="1034" max="1041" width="0" style="16" hidden="1" customWidth="1"/>
    <col min="1042" max="1042" width="9.44140625" style="16" customWidth="1"/>
    <col min="1043" max="1276" width="9.109375" style="16" customWidth="1"/>
    <col min="1277" max="1277" width="3.5546875" style="16" customWidth="1"/>
    <col min="1278" max="1278" width="16" style="16" customWidth="1"/>
    <col min="1279" max="1279" width="28.33203125" style="16" customWidth="1"/>
    <col min="1280" max="1280" width="36" style="16"/>
    <col min="1281" max="1281" width="3.5546875" style="16" customWidth="1"/>
    <col min="1282" max="1282" width="19.6640625" style="16" customWidth="1"/>
    <col min="1283" max="1283" width="34.5546875" style="16" customWidth="1"/>
    <col min="1284" max="1284" width="9.44140625" style="16" customWidth="1"/>
    <col min="1285" max="1285" width="9" style="16" customWidth="1"/>
    <col min="1286" max="1287" width="9.6640625" style="16" customWidth="1"/>
    <col min="1288" max="1288" width="11" style="16" customWidth="1"/>
    <col min="1289" max="1289" width="12" style="16" customWidth="1"/>
    <col min="1290" max="1297" width="0" style="16" hidden="1" customWidth="1"/>
    <col min="1298" max="1298" width="9.44140625" style="16" customWidth="1"/>
    <col min="1299" max="1532" width="9.109375" style="16" customWidth="1"/>
    <col min="1533" max="1533" width="3.5546875" style="16" customWidth="1"/>
    <col min="1534" max="1534" width="16" style="16" customWidth="1"/>
    <col min="1535" max="1535" width="28.33203125" style="16" customWidth="1"/>
    <col min="1536" max="1536" width="36" style="16"/>
    <col min="1537" max="1537" width="3.5546875" style="16" customWidth="1"/>
    <col min="1538" max="1538" width="19.6640625" style="16" customWidth="1"/>
    <col min="1539" max="1539" width="34.5546875" style="16" customWidth="1"/>
    <col min="1540" max="1540" width="9.44140625" style="16" customWidth="1"/>
    <col min="1541" max="1541" width="9" style="16" customWidth="1"/>
    <col min="1542" max="1543" width="9.6640625" style="16" customWidth="1"/>
    <col min="1544" max="1544" width="11" style="16" customWidth="1"/>
    <col min="1545" max="1545" width="12" style="16" customWidth="1"/>
    <col min="1546" max="1553" width="0" style="16" hidden="1" customWidth="1"/>
    <col min="1554" max="1554" width="9.44140625" style="16" customWidth="1"/>
    <col min="1555" max="1788" width="9.109375" style="16" customWidth="1"/>
    <col min="1789" max="1789" width="3.5546875" style="16" customWidth="1"/>
    <col min="1790" max="1790" width="16" style="16" customWidth="1"/>
    <col min="1791" max="1791" width="28.33203125" style="16" customWidth="1"/>
    <col min="1792" max="1792" width="36" style="16"/>
    <col min="1793" max="1793" width="3.5546875" style="16" customWidth="1"/>
    <col min="1794" max="1794" width="19.6640625" style="16" customWidth="1"/>
    <col min="1795" max="1795" width="34.5546875" style="16" customWidth="1"/>
    <col min="1796" max="1796" width="9.44140625" style="16" customWidth="1"/>
    <col min="1797" max="1797" width="9" style="16" customWidth="1"/>
    <col min="1798" max="1799" width="9.6640625" style="16" customWidth="1"/>
    <col min="1800" max="1800" width="11" style="16" customWidth="1"/>
    <col min="1801" max="1801" width="12" style="16" customWidth="1"/>
    <col min="1802" max="1809" width="0" style="16" hidden="1" customWidth="1"/>
    <col min="1810" max="1810" width="9.44140625" style="16" customWidth="1"/>
    <col min="1811" max="2044" width="9.109375" style="16" customWidth="1"/>
    <col min="2045" max="2045" width="3.5546875" style="16" customWidth="1"/>
    <col min="2046" max="2046" width="16" style="16" customWidth="1"/>
    <col min="2047" max="2047" width="28.33203125" style="16" customWidth="1"/>
    <col min="2048" max="2048" width="36" style="16"/>
    <col min="2049" max="2049" width="3.5546875" style="16" customWidth="1"/>
    <col min="2050" max="2050" width="19.6640625" style="16" customWidth="1"/>
    <col min="2051" max="2051" width="34.5546875" style="16" customWidth="1"/>
    <col min="2052" max="2052" width="9.44140625" style="16" customWidth="1"/>
    <col min="2053" max="2053" width="9" style="16" customWidth="1"/>
    <col min="2054" max="2055" width="9.6640625" style="16" customWidth="1"/>
    <col min="2056" max="2056" width="11" style="16" customWidth="1"/>
    <col min="2057" max="2057" width="12" style="16" customWidth="1"/>
    <col min="2058" max="2065" width="0" style="16" hidden="1" customWidth="1"/>
    <col min="2066" max="2066" width="9.44140625" style="16" customWidth="1"/>
    <col min="2067" max="2300" width="9.109375" style="16" customWidth="1"/>
    <col min="2301" max="2301" width="3.5546875" style="16" customWidth="1"/>
    <col min="2302" max="2302" width="16" style="16" customWidth="1"/>
    <col min="2303" max="2303" width="28.33203125" style="16" customWidth="1"/>
    <col min="2304" max="2304" width="36" style="16"/>
    <col min="2305" max="2305" width="3.5546875" style="16" customWidth="1"/>
    <col min="2306" max="2306" width="19.6640625" style="16" customWidth="1"/>
    <col min="2307" max="2307" width="34.5546875" style="16" customWidth="1"/>
    <col min="2308" max="2308" width="9.44140625" style="16" customWidth="1"/>
    <col min="2309" max="2309" width="9" style="16" customWidth="1"/>
    <col min="2310" max="2311" width="9.6640625" style="16" customWidth="1"/>
    <col min="2312" max="2312" width="11" style="16" customWidth="1"/>
    <col min="2313" max="2313" width="12" style="16" customWidth="1"/>
    <col min="2314" max="2321" width="0" style="16" hidden="1" customWidth="1"/>
    <col min="2322" max="2322" width="9.44140625" style="16" customWidth="1"/>
    <col min="2323" max="2556" width="9.109375" style="16" customWidth="1"/>
    <col min="2557" max="2557" width="3.5546875" style="16" customWidth="1"/>
    <col min="2558" max="2558" width="16" style="16" customWidth="1"/>
    <col min="2559" max="2559" width="28.33203125" style="16" customWidth="1"/>
    <col min="2560" max="2560" width="36" style="16"/>
    <col min="2561" max="2561" width="3.5546875" style="16" customWidth="1"/>
    <col min="2562" max="2562" width="19.6640625" style="16" customWidth="1"/>
    <col min="2563" max="2563" width="34.5546875" style="16" customWidth="1"/>
    <col min="2564" max="2564" width="9.44140625" style="16" customWidth="1"/>
    <col min="2565" max="2565" width="9" style="16" customWidth="1"/>
    <col min="2566" max="2567" width="9.6640625" style="16" customWidth="1"/>
    <col min="2568" max="2568" width="11" style="16" customWidth="1"/>
    <col min="2569" max="2569" width="12" style="16" customWidth="1"/>
    <col min="2570" max="2577" width="0" style="16" hidden="1" customWidth="1"/>
    <col min="2578" max="2578" width="9.44140625" style="16" customWidth="1"/>
    <col min="2579" max="2812" width="9.109375" style="16" customWidth="1"/>
    <col min="2813" max="2813" width="3.5546875" style="16" customWidth="1"/>
    <col min="2814" max="2814" width="16" style="16" customWidth="1"/>
    <col min="2815" max="2815" width="28.33203125" style="16" customWidth="1"/>
    <col min="2816" max="2816" width="36" style="16"/>
    <col min="2817" max="2817" width="3.5546875" style="16" customWidth="1"/>
    <col min="2818" max="2818" width="19.6640625" style="16" customWidth="1"/>
    <col min="2819" max="2819" width="34.5546875" style="16" customWidth="1"/>
    <col min="2820" max="2820" width="9.44140625" style="16" customWidth="1"/>
    <col min="2821" max="2821" width="9" style="16" customWidth="1"/>
    <col min="2822" max="2823" width="9.6640625" style="16" customWidth="1"/>
    <col min="2824" max="2824" width="11" style="16" customWidth="1"/>
    <col min="2825" max="2825" width="12" style="16" customWidth="1"/>
    <col min="2826" max="2833" width="0" style="16" hidden="1" customWidth="1"/>
    <col min="2834" max="2834" width="9.44140625" style="16" customWidth="1"/>
    <col min="2835" max="3068" width="9.109375" style="16" customWidth="1"/>
    <col min="3069" max="3069" width="3.5546875" style="16" customWidth="1"/>
    <col min="3070" max="3070" width="16" style="16" customWidth="1"/>
    <col min="3071" max="3071" width="28.33203125" style="16" customWidth="1"/>
    <col min="3072" max="3072" width="36" style="16"/>
    <col min="3073" max="3073" width="3.5546875" style="16" customWidth="1"/>
    <col min="3074" max="3074" width="19.6640625" style="16" customWidth="1"/>
    <col min="3075" max="3075" width="34.5546875" style="16" customWidth="1"/>
    <col min="3076" max="3076" width="9.44140625" style="16" customWidth="1"/>
    <col min="3077" max="3077" width="9" style="16" customWidth="1"/>
    <col min="3078" max="3079" width="9.6640625" style="16" customWidth="1"/>
    <col min="3080" max="3080" width="11" style="16" customWidth="1"/>
    <col min="3081" max="3081" width="12" style="16" customWidth="1"/>
    <col min="3082" max="3089" width="0" style="16" hidden="1" customWidth="1"/>
    <col min="3090" max="3090" width="9.44140625" style="16" customWidth="1"/>
    <col min="3091" max="3324" width="9.109375" style="16" customWidth="1"/>
    <col min="3325" max="3325" width="3.5546875" style="16" customWidth="1"/>
    <col min="3326" max="3326" width="16" style="16" customWidth="1"/>
    <col min="3327" max="3327" width="28.33203125" style="16" customWidth="1"/>
    <col min="3328" max="3328" width="36" style="16"/>
    <col min="3329" max="3329" width="3.5546875" style="16" customWidth="1"/>
    <col min="3330" max="3330" width="19.6640625" style="16" customWidth="1"/>
    <col min="3331" max="3331" width="34.5546875" style="16" customWidth="1"/>
    <col min="3332" max="3332" width="9.44140625" style="16" customWidth="1"/>
    <col min="3333" max="3333" width="9" style="16" customWidth="1"/>
    <col min="3334" max="3335" width="9.6640625" style="16" customWidth="1"/>
    <col min="3336" max="3336" width="11" style="16" customWidth="1"/>
    <col min="3337" max="3337" width="12" style="16" customWidth="1"/>
    <col min="3338" max="3345" width="0" style="16" hidden="1" customWidth="1"/>
    <col min="3346" max="3346" width="9.44140625" style="16" customWidth="1"/>
    <col min="3347" max="3580" width="9.109375" style="16" customWidth="1"/>
    <col min="3581" max="3581" width="3.5546875" style="16" customWidth="1"/>
    <col min="3582" max="3582" width="16" style="16" customWidth="1"/>
    <col min="3583" max="3583" width="28.33203125" style="16" customWidth="1"/>
    <col min="3584" max="3584" width="36" style="16"/>
    <col min="3585" max="3585" width="3.5546875" style="16" customWidth="1"/>
    <col min="3586" max="3586" width="19.6640625" style="16" customWidth="1"/>
    <col min="3587" max="3587" width="34.5546875" style="16" customWidth="1"/>
    <col min="3588" max="3588" width="9.44140625" style="16" customWidth="1"/>
    <col min="3589" max="3589" width="9" style="16" customWidth="1"/>
    <col min="3590" max="3591" width="9.6640625" style="16" customWidth="1"/>
    <col min="3592" max="3592" width="11" style="16" customWidth="1"/>
    <col min="3593" max="3593" width="12" style="16" customWidth="1"/>
    <col min="3594" max="3601" width="0" style="16" hidden="1" customWidth="1"/>
    <col min="3602" max="3602" width="9.44140625" style="16" customWidth="1"/>
    <col min="3603" max="3836" width="9.109375" style="16" customWidth="1"/>
    <col min="3837" max="3837" width="3.5546875" style="16" customWidth="1"/>
    <col min="3838" max="3838" width="16" style="16" customWidth="1"/>
    <col min="3839" max="3839" width="28.33203125" style="16" customWidth="1"/>
    <col min="3840" max="3840" width="36" style="16"/>
    <col min="3841" max="3841" width="3.5546875" style="16" customWidth="1"/>
    <col min="3842" max="3842" width="19.6640625" style="16" customWidth="1"/>
    <col min="3843" max="3843" width="34.5546875" style="16" customWidth="1"/>
    <col min="3844" max="3844" width="9.44140625" style="16" customWidth="1"/>
    <col min="3845" max="3845" width="9" style="16" customWidth="1"/>
    <col min="3846" max="3847" width="9.6640625" style="16" customWidth="1"/>
    <col min="3848" max="3848" width="11" style="16" customWidth="1"/>
    <col min="3849" max="3849" width="12" style="16" customWidth="1"/>
    <col min="3850" max="3857" width="0" style="16" hidden="1" customWidth="1"/>
    <col min="3858" max="3858" width="9.44140625" style="16" customWidth="1"/>
    <col min="3859" max="4092" width="9.109375" style="16" customWidth="1"/>
    <col min="4093" max="4093" width="3.5546875" style="16" customWidth="1"/>
    <col min="4094" max="4094" width="16" style="16" customWidth="1"/>
    <col min="4095" max="4095" width="28.33203125" style="16" customWidth="1"/>
    <col min="4096" max="4096" width="36" style="16"/>
    <col min="4097" max="4097" width="3.5546875" style="16" customWidth="1"/>
    <col min="4098" max="4098" width="19.6640625" style="16" customWidth="1"/>
    <col min="4099" max="4099" width="34.5546875" style="16" customWidth="1"/>
    <col min="4100" max="4100" width="9.44140625" style="16" customWidth="1"/>
    <col min="4101" max="4101" width="9" style="16" customWidth="1"/>
    <col min="4102" max="4103" width="9.6640625" style="16" customWidth="1"/>
    <col min="4104" max="4104" width="11" style="16" customWidth="1"/>
    <col min="4105" max="4105" width="12" style="16" customWidth="1"/>
    <col min="4106" max="4113" width="0" style="16" hidden="1" customWidth="1"/>
    <col min="4114" max="4114" width="9.44140625" style="16" customWidth="1"/>
    <col min="4115" max="4348" width="9.109375" style="16" customWidth="1"/>
    <col min="4349" max="4349" width="3.5546875" style="16" customWidth="1"/>
    <col min="4350" max="4350" width="16" style="16" customWidth="1"/>
    <col min="4351" max="4351" width="28.33203125" style="16" customWidth="1"/>
    <col min="4352" max="4352" width="36" style="16"/>
    <col min="4353" max="4353" width="3.5546875" style="16" customWidth="1"/>
    <col min="4354" max="4354" width="19.6640625" style="16" customWidth="1"/>
    <col min="4355" max="4355" width="34.5546875" style="16" customWidth="1"/>
    <col min="4356" max="4356" width="9.44140625" style="16" customWidth="1"/>
    <col min="4357" max="4357" width="9" style="16" customWidth="1"/>
    <col min="4358" max="4359" width="9.6640625" style="16" customWidth="1"/>
    <col min="4360" max="4360" width="11" style="16" customWidth="1"/>
    <col min="4361" max="4361" width="12" style="16" customWidth="1"/>
    <col min="4362" max="4369" width="0" style="16" hidden="1" customWidth="1"/>
    <col min="4370" max="4370" width="9.44140625" style="16" customWidth="1"/>
    <col min="4371" max="4604" width="9.109375" style="16" customWidth="1"/>
    <col min="4605" max="4605" width="3.5546875" style="16" customWidth="1"/>
    <col min="4606" max="4606" width="16" style="16" customWidth="1"/>
    <col min="4607" max="4607" width="28.33203125" style="16" customWidth="1"/>
    <col min="4608" max="4608" width="36" style="16"/>
    <col min="4609" max="4609" width="3.5546875" style="16" customWidth="1"/>
    <col min="4610" max="4610" width="19.6640625" style="16" customWidth="1"/>
    <col min="4611" max="4611" width="34.5546875" style="16" customWidth="1"/>
    <col min="4612" max="4612" width="9.44140625" style="16" customWidth="1"/>
    <col min="4613" max="4613" width="9" style="16" customWidth="1"/>
    <col min="4614" max="4615" width="9.6640625" style="16" customWidth="1"/>
    <col min="4616" max="4616" width="11" style="16" customWidth="1"/>
    <col min="4617" max="4617" width="12" style="16" customWidth="1"/>
    <col min="4618" max="4625" width="0" style="16" hidden="1" customWidth="1"/>
    <col min="4626" max="4626" width="9.44140625" style="16" customWidth="1"/>
    <col min="4627" max="4860" width="9.109375" style="16" customWidth="1"/>
    <col min="4861" max="4861" width="3.5546875" style="16" customWidth="1"/>
    <col min="4862" max="4862" width="16" style="16" customWidth="1"/>
    <col min="4863" max="4863" width="28.33203125" style="16" customWidth="1"/>
    <col min="4864" max="4864" width="36" style="16"/>
    <col min="4865" max="4865" width="3.5546875" style="16" customWidth="1"/>
    <col min="4866" max="4866" width="19.6640625" style="16" customWidth="1"/>
    <col min="4867" max="4867" width="34.5546875" style="16" customWidth="1"/>
    <col min="4868" max="4868" width="9.44140625" style="16" customWidth="1"/>
    <col min="4869" max="4869" width="9" style="16" customWidth="1"/>
    <col min="4870" max="4871" width="9.6640625" style="16" customWidth="1"/>
    <col min="4872" max="4872" width="11" style="16" customWidth="1"/>
    <col min="4873" max="4873" width="12" style="16" customWidth="1"/>
    <col min="4874" max="4881" width="0" style="16" hidden="1" customWidth="1"/>
    <col min="4882" max="4882" width="9.44140625" style="16" customWidth="1"/>
    <col min="4883" max="5116" width="9.109375" style="16" customWidth="1"/>
    <col min="5117" max="5117" width="3.5546875" style="16" customWidth="1"/>
    <col min="5118" max="5118" width="16" style="16" customWidth="1"/>
    <col min="5119" max="5119" width="28.33203125" style="16" customWidth="1"/>
    <col min="5120" max="5120" width="36" style="16"/>
    <col min="5121" max="5121" width="3.5546875" style="16" customWidth="1"/>
    <col min="5122" max="5122" width="19.6640625" style="16" customWidth="1"/>
    <col min="5123" max="5123" width="34.5546875" style="16" customWidth="1"/>
    <col min="5124" max="5124" width="9.44140625" style="16" customWidth="1"/>
    <col min="5125" max="5125" width="9" style="16" customWidth="1"/>
    <col min="5126" max="5127" width="9.6640625" style="16" customWidth="1"/>
    <col min="5128" max="5128" width="11" style="16" customWidth="1"/>
    <col min="5129" max="5129" width="12" style="16" customWidth="1"/>
    <col min="5130" max="5137" width="0" style="16" hidden="1" customWidth="1"/>
    <col min="5138" max="5138" width="9.44140625" style="16" customWidth="1"/>
    <col min="5139" max="5372" width="9.109375" style="16" customWidth="1"/>
    <col min="5373" max="5373" width="3.5546875" style="16" customWidth="1"/>
    <col min="5374" max="5374" width="16" style="16" customWidth="1"/>
    <col min="5375" max="5375" width="28.33203125" style="16" customWidth="1"/>
    <col min="5376" max="5376" width="36" style="16"/>
    <col min="5377" max="5377" width="3.5546875" style="16" customWidth="1"/>
    <col min="5378" max="5378" width="19.6640625" style="16" customWidth="1"/>
    <col min="5379" max="5379" width="34.5546875" style="16" customWidth="1"/>
    <col min="5380" max="5380" width="9.44140625" style="16" customWidth="1"/>
    <col min="5381" max="5381" width="9" style="16" customWidth="1"/>
    <col min="5382" max="5383" width="9.6640625" style="16" customWidth="1"/>
    <col min="5384" max="5384" width="11" style="16" customWidth="1"/>
    <col min="5385" max="5385" width="12" style="16" customWidth="1"/>
    <col min="5386" max="5393" width="0" style="16" hidden="1" customWidth="1"/>
    <col min="5394" max="5394" width="9.44140625" style="16" customWidth="1"/>
    <col min="5395" max="5628" width="9.109375" style="16" customWidth="1"/>
    <col min="5629" max="5629" width="3.5546875" style="16" customWidth="1"/>
    <col min="5630" max="5630" width="16" style="16" customWidth="1"/>
    <col min="5631" max="5631" width="28.33203125" style="16" customWidth="1"/>
    <col min="5632" max="5632" width="36" style="16"/>
    <col min="5633" max="5633" width="3.5546875" style="16" customWidth="1"/>
    <col min="5634" max="5634" width="19.6640625" style="16" customWidth="1"/>
    <col min="5635" max="5635" width="34.5546875" style="16" customWidth="1"/>
    <col min="5636" max="5636" width="9.44140625" style="16" customWidth="1"/>
    <col min="5637" max="5637" width="9" style="16" customWidth="1"/>
    <col min="5638" max="5639" width="9.6640625" style="16" customWidth="1"/>
    <col min="5640" max="5640" width="11" style="16" customWidth="1"/>
    <col min="5641" max="5641" width="12" style="16" customWidth="1"/>
    <col min="5642" max="5649" width="0" style="16" hidden="1" customWidth="1"/>
    <col min="5650" max="5650" width="9.44140625" style="16" customWidth="1"/>
    <col min="5651" max="5884" width="9.109375" style="16" customWidth="1"/>
    <col min="5885" max="5885" width="3.5546875" style="16" customWidth="1"/>
    <col min="5886" max="5886" width="16" style="16" customWidth="1"/>
    <col min="5887" max="5887" width="28.33203125" style="16" customWidth="1"/>
    <col min="5888" max="5888" width="36" style="16"/>
    <col min="5889" max="5889" width="3.5546875" style="16" customWidth="1"/>
    <col min="5890" max="5890" width="19.6640625" style="16" customWidth="1"/>
    <col min="5891" max="5891" width="34.5546875" style="16" customWidth="1"/>
    <col min="5892" max="5892" width="9.44140625" style="16" customWidth="1"/>
    <col min="5893" max="5893" width="9" style="16" customWidth="1"/>
    <col min="5894" max="5895" width="9.6640625" style="16" customWidth="1"/>
    <col min="5896" max="5896" width="11" style="16" customWidth="1"/>
    <col min="5897" max="5897" width="12" style="16" customWidth="1"/>
    <col min="5898" max="5905" width="0" style="16" hidden="1" customWidth="1"/>
    <col min="5906" max="5906" width="9.44140625" style="16" customWidth="1"/>
    <col min="5907" max="6140" width="9.109375" style="16" customWidth="1"/>
    <col min="6141" max="6141" width="3.5546875" style="16" customWidth="1"/>
    <col min="6142" max="6142" width="16" style="16" customWidth="1"/>
    <col min="6143" max="6143" width="28.33203125" style="16" customWidth="1"/>
    <col min="6144" max="6144" width="36" style="16"/>
    <col min="6145" max="6145" width="3.5546875" style="16" customWidth="1"/>
    <col min="6146" max="6146" width="19.6640625" style="16" customWidth="1"/>
    <col min="6147" max="6147" width="34.5546875" style="16" customWidth="1"/>
    <col min="6148" max="6148" width="9.44140625" style="16" customWidth="1"/>
    <col min="6149" max="6149" width="9" style="16" customWidth="1"/>
    <col min="6150" max="6151" width="9.6640625" style="16" customWidth="1"/>
    <col min="6152" max="6152" width="11" style="16" customWidth="1"/>
    <col min="6153" max="6153" width="12" style="16" customWidth="1"/>
    <col min="6154" max="6161" width="0" style="16" hidden="1" customWidth="1"/>
    <col min="6162" max="6162" width="9.44140625" style="16" customWidth="1"/>
    <col min="6163" max="6396" width="9.109375" style="16" customWidth="1"/>
    <col min="6397" max="6397" width="3.5546875" style="16" customWidth="1"/>
    <col min="6398" max="6398" width="16" style="16" customWidth="1"/>
    <col min="6399" max="6399" width="28.33203125" style="16" customWidth="1"/>
    <col min="6400" max="6400" width="36" style="16"/>
    <col min="6401" max="6401" width="3.5546875" style="16" customWidth="1"/>
    <col min="6402" max="6402" width="19.6640625" style="16" customWidth="1"/>
    <col min="6403" max="6403" width="34.5546875" style="16" customWidth="1"/>
    <col min="6404" max="6404" width="9.44140625" style="16" customWidth="1"/>
    <col min="6405" max="6405" width="9" style="16" customWidth="1"/>
    <col min="6406" max="6407" width="9.6640625" style="16" customWidth="1"/>
    <col min="6408" max="6408" width="11" style="16" customWidth="1"/>
    <col min="6409" max="6409" width="12" style="16" customWidth="1"/>
    <col min="6410" max="6417" width="0" style="16" hidden="1" customWidth="1"/>
    <col min="6418" max="6418" width="9.44140625" style="16" customWidth="1"/>
    <col min="6419" max="6652" width="9.109375" style="16" customWidth="1"/>
    <col min="6653" max="6653" width="3.5546875" style="16" customWidth="1"/>
    <col min="6654" max="6654" width="16" style="16" customWidth="1"/>
    <col min="6655" max="6655" width="28.33203125" style="16" customWidth="1"/>
    <col min="6656" max="6656" width="36" style="16"/>
    <col min="6657" max="6657" width="3.5546875" style="16" customWidth="1"/>
    <col min="6658" max="6658" width="19.6640625" style="16" customWidth="1"/>
    <col min="6659" max="6659" width="34.5546875" style="16" customWidth="1"/>
    <col min="6660" max="6660" width="9.44140625" style="16" customWidth="1"/>
    <col min="6661" max="6661" width="9" style="16" customWidth="1"/>
    <col min="6662" max="6663" width="9.6640625" style="16" customWidth="1"/>
    <col min="6664" max="6664" width="11" style="16" customWidth="1"/>
    <col min="6665" max="6665" width="12" style="16" customWidth="1"/>
    <col min="6666" max="6673" width="0" style="16" hidden="1" customWidth="1"/>
    <col min="6674" max="6674" width="9.44140625" style="16" customWidth="1"/>
    <col min="6675" max="6908" width="9.109375" style="16" customWidth="1"/>
    <col min="6909" max="6909" width="3.5546875" style="16" customWidth="1"/>
    <col min="6910" max="6910" width="16" style="16" customWidth="1"/>
    <col min="6911" max="6911" width="28.33203125" style="16" customWidth="1"/>
    <col min="6912" max="6912" width="36" style="16"/>
    <col min="6913" max="6913" width="3.5546875" style="16" customWidth="1"/>
    <col min="6914" max="6914" width="19.6640625" style="16" customWidth="1"/>
    <col min="6915" max="6915" width="34.5546875" style="16" customWidth="1"/>
    <col min="6916" max="6916" width="9.44140625" style="16" customWidth="1"/>
    <col min="6917" max="6917" width="9" style="16" customWidth="1"/>
    <col min="6918" max="6919" width="9.6640625" style="16" customWidth="1"/>
    <col min="6920" max="6920" width="11" style="16" customWidth="1"/>
    <col min="6921" max="6921" width="12" style="16" customWidth="1"/>
    <col min="6922" max="6929" width="0" style="16" hidden="1" customWidth="1"/>
    <col min="6930" max="6930" width="9.44140625" style="16" customWidth="1"/>
    <col min="6931" max="7164" width="9.109375" style="16" customWidth="1"/>
    <col min="7165" max="7165" width="3.5546875" style="16" customWidth="1"/>
    <col min="7166" max="7166" width="16" style="16" customWidth="1"/>
    <col min="7167" max="7167" width="28.33203125" style="16" customWidth="1"/>
    <col min="7168" max="7168" width="36" style="16"/>
    <col min="7169" max="7169" width="3.5546875" style="16" customWidth="1"/>
    <col min="7170" max="7170" width="19.6640625" style="16" customWidth="1"/>
    <col min="7171" max="7171" width="34.5546875" style="16" customWidth="1"/>
    <col min="7172" max="7172" width="9.44140625" style="16" customWidth="1"/>
    <col min="7173" max="7173" width="9" style="16" customWidth="1"/>
    <col min="7174" max="7175" width="9.6640625" style="16" customWidth="1"/>
    <col min="7176" max="7176" width="11" style="16" customWidth="1"/>
    <col min="7177" max="7177" width="12" style="16" customWidth="1"/>
    <col min="7178" max="7185" width="0" style="16" hidden="1" customWidth="1"/>
    <col min="7186" max="7186" width="9.44140625" style="16" customWidth="1"/>
    <col min="7187" max="7420" width="9.109375" style="16" customWidth="1"/>
    <col min="7421" max="7421" width="3.5546875" style="16" customWidth="1"/>
    <col min="7422" max="7422" width="16" style="16" customWidth="1"/>
    <col min="7423" max="7423" width="28.33203125" style="16" customWidth="1"/>
    <col min="7424" max="7424" width="36" style="16"/>
    <col min="7425" max="7425" width="3.5546875" style="16" customWidth="1"/>
    <col min="7426" max="7426" width="19.6640625" style="16" customWidth="1"/>
    <col min="7427" max="7427" width="34.5546875" style="16" customWidth="1"/>
    <col min="7428" max="7428" width="9.44140625" style="16" customWidth="1"/>
    <col min="7429" max="7429" width="9" style="16" customWidth="1"/>
    <col min="7430" max="7431" width="9.6640625" style="16" customWidth="1"/>
    <col min="7432" max="7432" width="11" style="16" customWidth="1"/>
    <col min="7433" max="7433" width="12" style="16" customWidth="1"/>
    <col min="7434" max="7441" width="0" style="16" hidden="1" customWidth="1"/>
    <col min="7442" max="7442" width="9.44140625" style="16" customWidth="1"/>
    <col min="7443" max="7676" width="9.109375" style="16" customWidth="1"/>
    <col min="7677" max="7677" width="3.5546875" style="16" customWidth="1"/>
    <col min="7678" max="7678" width="16" style="16" customWidth="1"/>
    <col min="7679" max="7679" width="28.33203125" style="16" customWidth="1"/>
    <col min="7680" max="7680" width="36" style="16"/>
    <col min="7681" max="7681" width="3.5546875" style="16" customWidth="1"/>
    <col min="7682" max="7682" width="19.6640625" style="16" customWidth="1"/>
    <col min="7683" max="7683" width="34.5546875" style="16" customWidth="1"/>
    <col min="7684" max="7684" width="9.44140625" style="16" customWidth="1"/>
    <col min="7685" max="7685" width="9" style="16" customWidth="1"/>
    <col min="7686" max="7687" width="9.6640625" style="16" customWidth="1"/>
    <col min="7688" max="7688" width="11" style="16" customWidth="1"/>
    <col min="7689" max="7689" width="12" style="16" customWidth="1"/>
    <col min="7690" max="7697" width="0" style="16" hidden="1" customWidth="1"/>
    <col min="7698" max="7698" width="9.44140625" style="16" customWidth="1"/>
    <col min="7699" max="7932" width="9.109375" style="16" customWidth="1"/>
    <col min="7933" max="7933" width="3.5546875" style="16" customWidth="1"/>
    <col min="7934" max="7934" width="16" style="16" customWidth="1"/>
    <col min="7935" max="7935" width="28.33203125" style="16" customWidth="1"/>
    <col min="7936" max="7936" width="36" style="16"/>
    <col min="7937" max="7937" width="3.5546875" style="16" customWidth="1"/>
    <col min="7938" max="7938" width="19.6640625" style="16" customWidth="1"/>
    <col min="7939" max="7939" width="34.5546875" style="16" customWidth="1"/>
    <col min="7940" max="7940" width="9.44140625" style="16" customWidth="1"/>
    <col min="7941" max="7941" width="9" style="16" customWidth="1"/>
    <col min="7942" max="7943" width="9.6640625" style="16" customWidth="1"/>
    <col min="7944" max="7944" width="11" style="16" customWidth="1"/>
    <col min="7945" max="7945" width="12" style="16" customWidth="1"/>
    <col min="7946" max="7953" width="0" style="16" hidden="1" customWidth="1"/>
    <col min="7954" max="7954" width="9.44140625" style="16" customWidth="1"/>
    <col min="7955" max="8188" width="9.109375" style="16" customWidth="1"/>
    <col min="8189" max="8189" width="3.5546875" style="16" customWidth="1"/>
    <col min="8190" max="8190" width="16" style="16" customWidth="1"/>
    <col min="8191" max="8191" width="28.33203125" style="16" customWidth="1"/>
    <col min="8192" max="8192" width="36" style="16"/>
    <col min="8193" max="8193" width="3.5546875" style="16" customWidth="1"/>
    <col min="8194" max="8194" width="19.6640625" style="16" customWidth="1"/>
    <col min="8195" max="8195" width="34.5546875" style="16" customWidth="1"/>
    <col min="8196" max="8196" width="9.44140625" style="16" customWidth="1"/>
    <col min="8197" max="8197" width="9" style="16" customWidth="1"/>
    <col min="8198" max="8199" width="9.6640625" style="16" customWidth="1"/>
    <col min="8200" max="8200" width="11" style="16" customWidth="1"/>
    <col min="8201" max="8201" width="12" style="16" customWidth="1"/>
    <col min="8202" max="8209" width="0" style="16" hidden="1" customWidth="1"/>
    <col min="8210" max="8210" width="9.44140625" style="16" customWidth="1"/>
    <col min="8211" max="8444" width="9.109375" style="16" customWidth="1"/>
    <col min="8445" max="8445" width="3.5546875" style="16" customWidth="1"/>
    <col min="8446" max="8446" width="16" style="16" customWidth="1"/>
    <col min="8447" max="8447" width="28.33203125" style="16" customWidth="1"/>
    <col min="8448" max="8448" width="36" style="16"/>
    <col min="8449" max="8449" width="3.5546875" style="16" customWidth="1"/>
    <col min="8450" max="8450" width="19.6640625" style="16" customWidth="1"/>
    <col min="8451" max="8451" width="34.5546875" style="16" customWidth="1"/>
    <col min="8452" max="8452" width="9.44140625" style="16" customWidth="1"/>
    <col min="8453" max="8453" width="9" style="16" customWidth="1"/>
    <col min="8454" max="8455" width="9.6640625" style="16" customWidth="1"/>
    <col min="8456" max="8456" width="11" style="16" customWidth="1"/>
    <col min="8457" max="8457" width="12" style="16" customWidth="1"/>
    <col min="8458" max="8465" width="0" style="16" hidden="1" customWidth="1"/>
    <col min="8466" max="8466" width="9.44140625" style="16" customWidth="1"/>
    <col min="8467" max="8700" width="9.109375" style="16" customWidth="1"/>
    <col min="8701" max="8701" width="3.5546875" style="16" customWidth="1"/>
    <col min="8702" max="8702" width="16" style="16" customWidth="1"/>
    <col min="8703" max="8703" width="28.33203125" style="16" customWidth="1"/>
    <col min="8704" max="8704" width="36" style="16"/>
    <col min="8705" max="8705" width="3.5546875" style="16" customWidth="1"/>
    <col min="8706" max="8706" width="19.6640625" style="16" customWidth="1"/>
    <col min="8707" max="8707" width="34.5546875" style="16" customWidth="1"/>
    <col min="8708" max="8708" width="9.44140625" style="16" customWidth="1"/>
    <col min="8709" max="8709" width="9" style="16" customWidth="1"/>
    <col min="8710" max="8711" width="9.6640625" style="16" customWidth="1"/>
    <col min="8712" max="8712" width="11" style="16" customWidth="1"/>
    <col min="8713" max="8713" width="12" style="16" customWidth="1"/>
    <col min="8714" max="8721" width="0" style="16" hidden="1" customWidth="1"/>
    <col min="8722" max="8722" width="9.44140625" style="16" customWidth="1"/>
    <col min="8723" max="8956" width="9.109375" style="16" customWidth="1"/>
    <col min="8957" max="8957" width="3.5546875" style="16" customWidth="1"/>
    <col min="8958" max="8958" width="16" style="16" customWidth="1"/>
    <col min="8959" max="8959" width="28.33203125" style="16" customWidth="1"/>
    <col min="8960" max="8960" width="36" style="16"/>
    <col min="8961" max="8961" width="3.5546875" style="16" customWidth="1"/>
    <col min="8962" max="8962" width="19.6640625" style="16" customWidth="1"/>
    <col min="8963" max="8963" width="34.5546875" style="16" customWidth="1"/>
    <col min="8964" max="8964" width="9.44140625" style="16" customWidth="1"/>
    <col min="8965" max="8965" width="9" style="16" customWidth="1"/>
    <col min="8966" max="8967" width="9.6640625" style="16" customWidth="1"/>
    <col min="8968" max="8968" width="11" style="16" customWidth="1"/>
    <col min="8969" max="8969" width="12" style="16" customWidth="1"/>
    <col min="8970" max="8977" width="0" style="16" hidden="1" customWidth="1"/>
    <col min="8978" max="8978" width="9.44140625" style="16" customWidth="1"/>
    <col min="8979" max="9212" width="9.109375" style="16" customWidth="1"/>
    <col min="9213" max="9213" width="3.5546875" style="16" customWidth="1"/>
    <col min="9214" max="9214" width="16" style="16" customWidth="1"/>
    <col min="9215" max="9215" width="28.33203125" style="16" customWidth="1"/>
    <col min="9216" max="9216" width="36" style="16"/>
    <col min="9217" max="9217" width="3.5546875" style="16" customWidth="1"/>
    <col min="9218" max="9218" width="19.6640625" style="16" customWidth="1"/>
    <col min="9219" max="9219" width="34.5546875" style="16" customWidth="1"/>
    <col min="9220" max="9220" width="9.44140625" style="16" customWidth="1"/>
    <col min="9221" max="9221" width="9" style="16" customWidth="1"/>
    <col min="9222" max="9223" width="9.6640625" style="16" customWidth="1"/>
    <col min="9224" max="9224" width="11" style="16" customWidth="1"/>
    <col min="9225" max="9225" width="12" style="16" customWidth="1"/>
    <col min="9226" max="9233" width="0" style="16" hidden="1" customWidth="1"/>
    <col min="9234" max="9234" width="9.44140625" style="16" customWidth="1"/>
    <col min="9235" max="9468" width="9.109375" style="16" customWidth="1"/>
    <col min="9469" max="9469" width="3.5546875" style="16" customWidth="1"/>
    <col min="9470" max="9470" width="16" style="16" customWidth="1"/>
    <col min="9471" max="9471" width="28.33203125" style="16" customWidth="1"/>
    <col min="9472" max="9472" width="36" style="16"/>
    <col min="9473" max="9473" width="3.5546875" style="16" customWidth="1"/>
    <col min="9474" max="9474" width="19.6640625" style="16" customWidth="1"/>
    <col min="9475" max="9475" width="34.5546875" style="16" customWidth="1"/>
    <col min="9476" max="9476" width="9.44140625" style="16" customWidth="1"/>
    <col min="9477" max="9477" width="9" style="16" customWidth="1"/>
    <col min="9478" max="9479" width="9.6640625" style="16" customWidth="1"/>
    <col min="9480" max="9480" width="11" style="16" customWidth="1"/>
    <col min="9481" max="9481" width="12" style="16" customWidth="1"/>
    <col min="9482" max="9489" width="0" style="16" hidden="1" customWidth="1"/>
    <col min="9490" max="9490" width="9.44140625" style="16" customWidth="1"/>
    <col min="9491" max="9724" width="9.109375" style="16" customWidth="1"/>
    <col min="9725" max="9725" width="3.5546875" style="16" customWidth="1"/>
    <col min="9726" max="9726" width="16" style="16" customWidth="1"/>
    <col min="9727" max="9727" width="28.33203125" style="16" customWidth="1"/>
    <col min="9728" max="9728" width="36" style="16"/>
    <col min="9729" max="9729" width="3.5546875" style="16" customWidth="1"/>
    <col min="9730" max="9730" width="19.6640625" style="16" customWidth="1"/>
    <col min="9731" max="9731" width="34.5546875" style="16" customWidth="1"/>
    <col min="9732" max="9732" width="9.44140625" style="16" customWidth="1"/>
    <col min="9733" max="9733" width="9" style="16" customWidth="1"/>
    <col min="9734" max="9735" width="9.6640625" style="16" customWidth="1"/>
    <col min="9736" max="9736" width="11" style="16" customWidth="1"/>
    <col min="9737" max="9737" width="12" style="16" customWidth="1"/>
    <col min="9738" max="9745" width="0" style="16" hidden="1" customWidth="1"/>
    <col min="9746" max="9746" width="9.44140625" style="16" customWidth="1"/>
    <col min="9747" max="9980" width="9.109375" style="16" customWidth="1"/>
    <col min="9981" max="9981" width="3.5546875" style="16" customWidth="1"/>
    <col min="9982" max="9982" width="16" style="16" customWidth="1"/>
    <col min="9983" max="9983" width="28.33203125" style="16" customWidth="1"/>
    <col min="9984" max="9984" width="36" style="16"/>
    <col min="9985" max="9985" width="3.5546875" style="16" customWidth="1"/>
    <col min="9986" max="9986" width="19.6640625" style="16" customWidth="1"/>
    <col min="9987" max="9987" width="34.5546875" style="16" customWidth="1"/>
    <col min="9988" max="9988" width="9.44140625" style="16" customWidth="1"/>
    <col min="9989" max="9989" width="9" style="16" customWidth="1"/>
    <col min="9990" max="9991" width="9.6640625" style="16" customWidth="1"/>
    <col min="9992" max="9992" width="11" style="16" customWidth="1"/>
    <col min="9993" max="9993" width="12" style="16" customWidth="1"/>
    <col min="9994" max="10001" width="0" style="16" hidden="1" customWidth="1"/>
    <col min="10002" max="10002" width="9.44140625" style="16" customWidth="1"/>
    <col min="10003" max="10236" width="9.109375" style="16" customWidth="1"/>
    <col min="10237" max="10237" width="3.5546875" style="16" customWidth="1"/>
    <col min="10238" max="10238" width="16" style="16" customWidth="1"/>
    <col min="10239" max="10239" width="28.33203125" style="16" customWidth="1"/>
    <col min="10240" max="10240" width="36" style="16"/>
    <col min="10241" max="10241" width="3.5546875" style="16" customWidth="1"/>
    <col min="10242" max="10242" width="19.6640625" style="16" customWidth="1"/>
    <col min="10243" max="10243" width="34.5546875" style="16" customWidth="1"/>
    <col min="10244" max="10244" width="9.44140625" style="16" customWidth="1"/>
    <col min="10245" max="10245" width="9" style="16" customWidth="1"/>
    <col min="10246" max="10247" width="9.6640625" style="16" customWidth="1"/>
    <col min="10248" max="10248" width="11" style="16" customWidth="1"/>
    <col min="10249" max="10249" width="12" style="16" customWidth="1"/>
    <col min="10250" max="10257" width="0" style="16" hidden="1" customWidth="1"/>
    <col min="10258" max="10258" width="9.44140625" style="16" customWidth="1"/>
    <col min="10259" max="10492" width="9.109375" style="16" customWidth="1"/>
    <col min="10493" max="10493" width="3.5546875" style="16" customWidth="1"/>
    <col min="10494" max="10494" width="16" style="16" customWidth="1"/>
    <col min="10495" max="10495" width="28.33203125" style="16" customWidth="1"/>
    <col min="10496" max="10496" width="36" style="16"/>
    <col min="10497" max="10497" width="3.5546875" style="16" customWidth="1"/>
    <col min="10498" max="10498" width="19.6640625" style="16" customWidth="1"/>
    <col min="10499" max="10499" width="34.5546875" style="16" customWidth="1"/>
    <col min="10500" max="10500" width="9.44140625" style="16" customWidth="1"/>
    <col min="10501" max="10501" width="9" style="16" customWidth="1"/>
    <col min="10502" max="10503" width="9.6640625" style="16" customWidth="1"/>
    <col min="10504" max="10504" width="11" style="16" customWidth="1"/>
    <col min="10505" max="10505" width="12" style="16" customWidth="1"/>
    <col min="10506" max="10513" width="0" style="16" hidden="1" customWidth="1"/>
    <col min="10514" max="10514" width="9.44140625" style="16" customWidth="1"/>
    <col min="10515" max="10748" width="9.109375" style="16" customWidth="1"/>
    <col min="10749" max="10749" width="3.5546875" style="16" customWidth="1"/>
    <col min="10750" max="10750" width="16" style="16" customWidth="1"/>
    <col min="10751" max="10751" width="28.33203125" style="16" customWidth="1"/>
    <col min="10752" max="10752" width="36" style="16"/>
    <col min="10753" max="10753" width="3.5546875" style="16" customWidth="1"/>
    <col min="10754" max="10754" width="19.6640625" style="16" customWidth="1"/>
    <col min="10755" max="10755" width="34.5546875" style="16" customWidth="1"/>
    <col min="10756" max="10756" width="9.44140625" style="16" customWidth="1"/>
    <col min="10757" max="10757" width="9" style="16" customWidth="1"/>
    <col min="10758" max="10759" width="9.6640625" style="16" customWidth="1"/>
    <col min="10760" max="10760" width="11" style="16" customWidth="1"/>
    <col min="10761" max="10761" width="12" style="16" customWidth="1"/>
    <col min="10762" max="10769" width="0" style="16" hidden="1" customWidth="1"/>
    <col min="10770" max="10770" width="9.44140625" style="16" customWidth="1"/>
    <col min="10771" max="11004" width="9.109375" style="16" customWidth="1"/>
    <col min="11005" max="11005" width="3.5546875" style="16" customWidth="1"/>
    <col min="11006" max="11006" width="16" style="16" customWidth="1"/>
    <col min="11007" max="11007" width="28.33203125" style="16" customWidth="1"/>
    <col min="11008" max="11008" width="36" style="16"/>
    <col min="11009" max="11009" width="3.5546875" style="16" customWidth="1"/>
    <col min="11010" max="11010" width="19.6640625" style="16" customWidth="1"/>
    <col min="11011" max="11011" width="34.5546875" style="16" customWidth="1"/>
    <col min="11012" max="11012" width="9.44140625" style="16" customWidth="1"/>
    <col min="11013" max="11013" width="9" style="16" customWidth="1"/>
    <col min="11014" max="11015" width="9.6640625" style="16" customWidth="1"/>
    <col min="11016" max="11016" width="11" style="16" customWidth="1"/>
    <col min="11017" max="11017" width="12" style="16" customWidth="1"/>
    <col min="11018" max="11025" width="0" style="16" hidden="1" customWidth="1"/>
    <col min="11026" max="11026" width="9.44140625" style="16" customWidth="1"/>
    <col min="11027" max="11260" width="9.109375" style="16" customWidth="1"/>
    <col min="11261" max="11261" width="3.5546875" style="16" customWidth="1"/>
    <col min="11262" max="11262" width="16" style="16" customWidth="1"/>
    <col min="11263" max="11263" width="28.33203125" style="16" customWidth="1"/>
    <col min="11264" max="11264" width="36" style="16"/>
    <col min="11265" max="11265" width="3.5546875" style="16" customWidth="1"/>
    <col min="11266" max="11266" width="19.6640625" style="16" customWidth="1"/>
    <col min="11267" max="11267" width="34.5546875" style="16" customWidth="1"/>
    <col min="11268" max="11268" width="9.44140625" style="16" customWidth="1"/>
    <col min="11269" max="11269" width="9" style="16" customWidth="1"/>
    <col min="11270" max="11271" width="9.6640625" style="16" customWidth="1"/>
    <col min="11272" max="11272" width="11" style="16" customWidth="1"/>
    <col min="11273" max="11273" width="12" style="16" customWidth="1"/>
    <col min="11274" max="11281" width="0" style="16" hidden="1" customWidth="1"/>
    <col min="11282" max="11282" width="9.44140625" style="16" customWidth="1"/>
    <col min="11283" max="11516" width="9.109375" style="16" customWidth="1"/>
    <col min="11517" max="11517" width="3.5546875" style="16" customWidth="1"/>
    <col min="11518" max="11518" width="16" style="16" customWidth="1"/>
    <col min="11519" max="11519" width="28.33203125" style="16" customWidth="1"/>
    <col min="11520" max="11520" width="36" style="16"/>
    <col min="11521" max="11521" width="3.5546875" style="16" customWidth="1"/>
    <col min="11522" max="11522" width="19.6640625" style="16" customWidth="1"/>
    <col min="11523" max="11523" width="34.5546875" style="16" customWidth="1"/>
    <col min="11524" max="11524" width="9.44140625" style="16" customWidth="1"/>
    <col min="11525" max="11525" width="9" style="16" customWidth="1"/>
    <col min="11526" max="11527" width="9.6640625" style="16" customWidth="1"/>
    <col min="11528" max="11528" width="11" style="16" customWidth="1"/>
    <col min="11529" max="11529" width="12" style="16" customWidth="1"/>
    <col min="11530" max="11537" width="0" style="16" hidden="1" customWidth="1"/>
    <col min="11538" max="11538" width="9.44140625" style="16" customWidth="1"/>
    <col min="11539" max="11772" width="9.109375" style="16" customWidth="1"/>
    <col min="11773" max="11773" width="3.5546875" style="16" customWidth="1"/>
    <col min="11774" max="11774" width="16" style="16" customWidth="1"/>
    <col min="11775" max="11775" width="28.33203125" style="16" customWidth="1"/>
    <col min="11776" max="11776" width="36" style="16"/>
    <col min="11777" max="11777" width="3.5546875" style="16" customWidth="1"/>
    <col min="11778" max="11778" width="19.6640625" style="16" customWidth="1"/>
    <col min="11779" max="11779" width="34.5546875" style="16" customWidth="1"/>
    <col min="11780" max="11780" width="9.44140625" style="16" customWidth="1"/>
    <col min="11781" max="11781" width="9" style="16" customWidth="1"/>
    <col min="11782" max="11783" width="9.6640625" style="16" customWidth="1"/>
    <col min="11784" max="11784" width="11" style="16" customWidth="1"/>
    <col min="11785" max="11785" width="12" style="16" customWidth="1"/>
    <col min="11786" max="11793" width="0" style="16" hidden="1" customWidth="1"/>
    <col min="11794" max="11794" width="9.44140625" style="16" customWidth="1"/>
    <col min="11795" max="12028" width="9.109375" style="16" customWidth="1"/>
    <col min="12029" max="12029" width="3.5546875" style="16" customWidth="1"/>
    <col min="12030" max="12030" width="16" style="16" customWidth="1"/>
    <col min="12031" max="12031" width="28.33203125" style="16" customWidth="1"/>
    <col min="12032" max="12032" width="36" style="16"/>
    <col min="12033" max="12033" width="3.5546875" style="16" customWidth="1"/>
    <col min="12034" max="12034" width="19.6640625" style="16" customWidth="1"/>
    <col min="12035" max="12035" width="34.5546875" style="16" customWidth="1"/>
    <col min="12036" max="12036" width="9.44140625" style="16" customWidth="1"/>
    <col min="12037" max="12037" width="9" style="16" customWidth="1"/>
    <col min="12038" max="12039" width="9.6640625" style="16" customWidth="1"/>
    <col min="12040" max="12040" width="11" style="16" customWidth="1"/>
    <col min="12041" max="12041" width="12" style="16" customWidth="1"/>
    <col min="12042" max="12049" width="0" style="16" hidden="1" customWidth="1"/>
    <col min="12050" max="12050" width="9.44140625" style="16" customWidth="1"/>
    <col min="12051" max="12284" width="9.109375" style="16" customWidth="1"/>
    <col min="12285" max="12285" width="3.5546875" style="16" customWidth="1"/>
    <col min="12286" max="12286" width="16" style="16" customWidth="1"/>
    <col min="12287" max="12287" width="28.33203125" style="16" customWidth="1"/>
    <col min="12288" max="12288" width="36" style="16"/>
    <col min="12289" max="12289" width="3.5546875" style="16" customWidth="1"/>
    <col min="12290" max="12290" width="19.6640625" style="16" customWidth="1"/>
    <col min="12291" max="12291" width="34.5546875" style="16" customWidth="1"/>
    <col min="12292" max="12292" width="9.44140625" style="16" customWidth="1"/>
    <col min="12293" max="12293" width="9" style="16" customWidth="1"/>
    <col min="12294" max="12295" width="9.6640625" style="16" customWidth="1"/>
    <col min="12296" max="12296" width="11" style="16" customWidth="1"/>
    <col min="12297" max="12297" width="12" style="16" customWidth="1"/>
    <col min="12298" max="12305" width="0" style="16" hidden="1" customWidth="1"/>
    <col min="12306" max="12306" width="9.44140625" style="16" customWidth="1"/>
    <col min="12307" max="12540" width="9.109375" style="16" customWidth="1"/>
    <col min="12541" max="12541" width="3.5546875" style="16" customWidth="1"/>
    <col min="12542" max="12542" width="16" style="16" customWidth="1"/>
    <col min="12543" max="12543" width="28.33203125" style="16" customWidth="1"/>
    <col min="12544" max="12544" width="36" style="16"/>
    <col min="12545" max="12545" width="3.5546875" style="16" customWidth="1"/>
    <col min="12546" max="12546" width="19.6640625" style="16" customWidth="1"/>
    <col min="12547" max="12547" width="34.5546875" style="16" customWidth="1"/>
    <col min="12548" max="12548" width="9.44140625" style="16" customWidth="1"/>
    <col min="12549" max="12549" width="9" style="16" customWidth="1"/>
    <col min="12550" max="12551" width="9.6640625" style="16" customWidth="1"/>
    <col min="12552" max="12552" width="11" style="16" customWidth="1"/>
    <col min="12553" max="12553" width="12" style="16" customWidth="1"/>
    <col min="12554" max="12561" width="0" style="16" hidden="1" customWidth="1"/>
    <col min="12562" max="12562" width="9.44140625" style="16" customWidth="1"/>
    <col min="12563" max="12796" width="9.109375" style="16" customWidth="1"/>
    <col min="12797" max="12797" width="3.5546875" style="16" customWidth="1"/>
    <col min="12798" max="12798" width="16" style="16" customWidth="1"/>
    <col min="12799" max="12799" width="28.33203125" style="16" customWidth="1"/>
    <col min="12800" max="12800" width="36" style="16"/>
    <col min="12801" max="12801" width="3.5546875" style="16" customWidth="1"/>
    <col min="12802" max="12802" width="19.6640625" style="16" customWidth="1"/>
    <col min="12803" max="12803" width="34.5546875" style="16" customWidth="1"/>
    <col min="12804" max="12804" width="9.44140625" style="16" customWidth="1"/>
    <col min="12805" max="12805" width="9" style="16" customWidth="1"/>
    <col min="12806" max="12807" width="9.6640625" style="16" customWidth="1"/>
    <col min="12808" max="12808" width="11" style="16" customWidth="1"/>
    <col min="12809" max="12809" width="12" style="16" customWidth="1"/>
    <col min="12810" max="12817" width="0" style="16" hidden="1" customWidth="1"/>
    <col min="12818" max="12818" width="9.44140625" style="16" customWidth="1"/>
    <col min="12819" max="13052" width="9.109375" style="16" customWidth="1"/>
    <col min="13053" max="13053" width="3.5546875" style="16" customWidth="1"/>
    <col min="13054" max="13054" width="16" style="16" customWidth="1"/>
    <col min="13055" max="13055" width="28.33203125" style="16" customWidth="1"/>
    <col min="13056" max="13056" width="36" style="16"/>
    <col min="13057" max="13057" width="3.5546875" style="16" customWidth="1"/>
    <col min="13058" max="13058" width="19.6640625" style="16" customWidth="1"/>
    <col min="13059" max="13059" width="34.5546875" style="16" customWidth="1"/>
    <col min="13060" max="13060" width="9.44140625" style="16" customWidth="1"/>
    <col min="13061" max="13061" width="9" style="16" customWidth="1"/>
    <col min="13062" max="13063" width="9.6640625" style="16" customWidth="1"/>
    <col min="13064" max="13064" width="11" style="16" customWidth="1"/>
    <col min="13065" max="13065" width="12" style="16" customWidth="1"/>
    <col min="13066" max="13073" width="0" style="16" hidden="1" customWidth="1"/>
    <col min="13074" max="13074" width="9.44140625" style="16" customWidth="1"/>
    <col min="13075" max="13308" width="9.109375" style="16" customWidth="1"/>
    <col min="13309" max="13309" width="3.5546875" style="16" customWidth="1"/>
    <col min="13310" max="13310" width="16" style="16" customWidth="1"/>
    <col min="13311" max="13311" width="28.33203125" style="16" customWidth="1"/>
    <col min="13312" max="13312" width="36" style="16"/>
    <col min="13313" max="13313" width="3.5546875" style="16" customWidth="1"/>
    <col min="13314" max="13314" width="19.6640625" style="16" customWidth="1"/>
    <col min="13315" max="13315" width="34.5546875" style="16" customWidth="1"/>
    <col min="13316" max="13316" width="9.44140625" style="16" customWidth="1"/>
    <col min="13317" max="13317" width="9" style="16" customWidth="1"/>
    <col min="13318" max="13319" width="9.6640625" style="16" customWidth="1"/>
    <col min="13320" max="13320" width="11" style="16" customWidth="1"/>
    <col min="13321" max="13321" width="12" style="16" customWidth="1"/>
    <col min="13322" max="13329" width="0" style="16" hidden="1" customWidth="1"/>
    <col min="13330" max="13330" width="9.44140625" style="16" customWidth="1"/>
    <col min="13331" max="13564" width="9.109375" style="16" customWidth="1"/>
    <col min="13565" max="13565" width="3.5546875" style="16" customWidth="1"/>
    <col min="13566" max="13566" width="16" style="16" customWidth="1"/>
    <col min="13567" max="13567" width="28.33203125" style="16" customWidth="1"/>
    <col min="13568" max="13568" width="36" style="16"/>
    <col min="13569" max="13569" width="3.5546875" style="16" customWidth="1"/>
    <col min="13570" max="13570" width="19.6640625" style="16" customWidth="1"/>
    <col min="13571" max="13571" width="34.5546875" style="16" customWidth="1"/>
    <col min="13572" max="13572" width="9.44140625" style="16" customWidth="1"/>
    <col min="13573" max="13573" width="9" style="16" customWidth="1"/>
    <col min="13574" max="13575" width="9.6640625" style="16" customWidth="1"/>
    <col min="13576" max="13576" width="11" style="16" customWidth="1"/>
    <col min="13577" max="13577" width="12" style="16" customWidth="1"/>
    <col min="13578" max="13585" width="0" style="16" hidden="1" customWidth="1"/>
    <col min="13586" max="13586" width="9.44140625" style="16" customWidth="1"/>
    <col min="13587" max="13820" width="9.109375" style="16" customWidth="1"/>
    <col min="13821" max="13821" width="3.5546875" style="16" customWidth="1"/>
    <col min="13822" max="13822" width="16" style="16" customWidth="1"/>
    <col min="13823" max="13823" width="28.33203125" style="16" customWidth="1"/>
    <col min="13824" max="13824" width="36" style="16"/>
    <col min="13825" max="13825" width="3.5546875" style="16" customWidth="1"/>
    <col min="13826" max="13826" width="19.6640625" style="16" customWidth="1"/>
    <col min="13827" max="13827" width="34.5546875" style="16" customWidth="1"/>
    <col min="13828" max="13828" width="9.44140625" style="16" customWidth="1"/>
    <col min="13829" max="13829" width="9" style="16" customWidth="1"/>
    <col min="13830" max="13831" width="9.6640625" style="16" customWidth="1"/>
    <col min="13832" max="13832" width="11" style="16" customWidth="1"/>
    <col min="13833" max="13833" width="12" style="16" customWidth="1"/>
    <col min="13834" max="13841" width="0" style="16" hidden="1" customWidth="1"/>
    <col min="13842" max="13842" width="9.44140625" style="16" customWidth="1"/>
    <col min="13843" max="14076" width="9.109375" style="16" customWidth="1"/>
    <col min="14077" max="14077" width="3.5546875" style="16" customWidth="1"/>
    <col min="14078" max="14078" width="16" style="16" customWidth="1"/>
    <col min="14079" max="14079" width="28.33203125" style="16" customWidth="1"/>
    <col min="14080" max="14080" width="36" style="16"/>
    <col min="14081" max="14081" width="3.5546875" style="16" customWidth="1"/>
    <col min="14082" max="14082" width="19.6640625" style="16" customWidth="1"/>
    <col min="14083" max="14083" width="34.5546875" style="16" customWidth="1"/>
    <col min="14084" max="14084" width="9.44140625" style="16" customWidth="1"/>
    <col min="14085" max="14085" width="9" style="16" customWidth="1"/>
    <col min="14086" max="14087" width="9.6640625" style="16" customWidth="1"/>
    <col min="14088" max="14088" width="11" style="16" customWidth="1"/>
    <col min="14089" max="14089" width="12" style="16" customWidth="1"/>
    <col min="14090" max="14097" width="0" style="16" hidden="1" customWidth="1"/>
    <col min="14098" max="14098" width="9.44140625" style="16" customWidth="1"/>
    <col min="14099" max="14332" width="9.109375" style="16" customWidth="1"/>
    <col min="14333" max="14333" width="3.5546875" style="16" customWidth="1"/>
    <col min="14334" max="14334" width="16" style="16" customWidth="1"/>
    <col min="14335" max="14335" width="28.33203125" style="16" customWidth="1"/>
    <col min="14336" max="14336" width="36" style="16"/>
    <col min="14337" max="14337" width="3.5546875" style="16" customWidth="1"/>
    <col min="14338" max="14338" width="19.6640625" style="16" customWidth="1"/>
    <col min="14339" max="14339" width="34.5546875" style="16" customWidth="1"/>
    <col min="14340" max="14340" width="9.44140625" style="16" customWidth="1"/>
    <col min="14341" max="14341" width="9" style="16" customWidth="1"/>
    <col min="14342" max="14343" width="9.6640625" style="16" customWidth="1"/>
    <col min="14344" max="14344" width="11" style="16" customWidth="1"/>
    <col min="14345" max="14345" width="12" style="16" customWidth="1"/>
    <col min="14346" max="14353" width="0" style="16" hidden="1" customWidth="1"/>
    <col min="14354" max="14354" width="9.44140625" style="16" customWidth="1"/>
    <col min="14355" max="14588" width="9.109375" style="16" customWidth="1"/>
    <col min="14589" max="14589" width="3.5546875" style="16" customWidth="1"/>
    <col min="14590" max="14590" width="16" style="16" customWidth="1"/>
    <col min="14591" max="14591" width="28.33203125" style="16" customWidth="1"/>
    <col min="14592" max="14592" width="36" style="16"/>
    <col min="14593" max="14593" width="3.5546875" style="16" customWidth="1"/>
    <col min="14594" max="14594" width="19.6640625" style="16" customWidth="1"/>
    <col min="14595" max="14595" width="34.5546875" style="16" customWidth="1"/>
    <col min="14596" max="14596" width="9.44140625" style="16" customWidth="1"/>
    <col min="14597" max="14597" width="9" style="16" customWidth="1"/>
    <col min="14598" max="14599" width="9.6640625" style="16" customWidth="1"/>
    <col min="14600" max="14600" width="11" style="16" customWidth="1"/>
    <col min="14601" max="14601" width="12" style="16" customWidth="1"/>
    <col min="14602" max="14609" width="0" style="16" hidden="1" customWidth="1"/>
    <col min="14610" max="14610" width="9.44140625" style="16" customWidth="1"/>
    <col min="14611" max="14844" width="9.109375" style="16" customWidth="1"/>
    <col min="14845" max="14845" width="3.5546875" style="16" customWidth="1"/>
    <col min="14846" max="14846" width="16" style="16" customWidth="1"/>
    <col min="14847" max="14847" width="28.33203125" style="16" customWidth="1"/>
    <col min="14848" max="14848" width="36" style="16"/>
    <col min="14849" max="14849" width="3.5546875" style="16" customWidth="1"/>
    <col min="14850" max="14850" width="19.6640625" style="16" customWidth="1"/>
    <col min="14851" max="14851" width="34.5546875" style="16" customWidth="1"/>
    <col min="14852" max="14852" width="9.44140625" style="16" customWidth="1"/>
    <col min="14853" max="14853" width="9" style="16" customWidth="1"/>
    <col min="14854" max="14855" width="9.6640625" style="16" customWidth="1"/>
    <col min="14856" max="14856" width="11" style="16" customWidth="1"/>
    <col min="14857" max="14857" width="12" style="16" customWidth="1"/>
    <col min="14858" max="14865" width="0" style="16" hidden="1" customWidth="1"/>
    <col min="14866" max="14866" width="9.44140625" style="16" customWidth="1"/>
    <col min="14867" max="15100" width="9.109375" style="16" customWidth="1"/>
    <col min="15101" max="15101" width="3.5546875" style="16" customWidth="1"/>
    <col min="15102" max="15102" width="16" style="16" customWidth="1"/>
    <col min="15103" max="15103" width="28.33203125" style="16" customWidth="1"/>
    <col min="15104" max="15104" width="36" style="16"/>
    <col min="15105" max="15105" width="3.5546875" style="16" customWidth="1"/>
    <col min="15106" max="15106" width="19.6640625" style="16" customWidth="1"/>
    <col min="15107" max="15107" width="34.5546875" style="16" customWidth="1"/>
    <col min="15108" max="15108" width="9.44140625" style="16" customWidth="1"/>
    <col min="15109" max="15109" width="9" style="16" customWidth="1"/>
    <col min="15110" max="15111" width="9.6640625" style="16" customWidth="1"/>
    <col min="15112" max="15112" width="11" style="16" customWidth="1"/>
    <col min="15113" max="15113" width="12" style="16" customWidth="1"/>
    <col min="15114" max="15121" width="0" style="16" hidden="1" customWidth="1"/>
    <col min="15122" max="15122" width="9.44140625" style="16" customWidth="1"/>
    <col min="15123" max="15356" width="9.109375" style="16" customWidth="1"/>
    <col min="15357" max="15357" width="3.5546875" style="16" customWidth="1"/>
    <col min="15358" max="15358" width="16" style="16" customWidth="1"/>
    <col min="15359" max="15359" width="28.33203125" style="16" customWidth="1"/>
    <col min="15360" max="15360" width="36" style="16"/>
    <col min="15361" max="15361" width="3.5546875" style="16" customWidth="1"/>
    <col min="15362" max="15362" width="19.6640625" style="16" customWidth="1"/>
    <col min="15363" max="15363" width="34.5546875" style="16" customWidth="1"/>
    <col min="15364" max="15364" width="9.44140625" style="16" customWidth="1"/>
    <col min="15365" max="15365" width="9" style="16" customWidth="1"/>
    <col min="15366" max="15367" width="9.6640625" style="16" customWidth="1"/>
    <col min="15368" max="15368" width="11" style="16" customWidth="1"/>
    <col min="15369" max="15369" width="12" style="16" customWidth="1"/>
    <col min="15370" max="15377" width="0" style="16" hidden="1" customWidth="1"/>
    <col min="15378" max="15378" width="9.44140625" style="16" customWidth="1"/>
    <col min="15379" max="15612" width="9.109375" style="16" customWidth="1"/>
    <col min="15613" max="15613" width="3.5546875" style="16" customWidth="1"/>
    <col min="15614" max="15614" width="16" style="16" customWidth="1"/>
    <col min="15615" max="15615" width="28.33203125" style="16" customWidth="1"/>
    <col min="15616" max="15616" width="36" style="16"/>
    <col min="15617" max="15617" width="3.5546875" style="16" customWidth="1"/>
    <col min="15618" max="15618" width="19.6640625" style="16" customWidth="1"/>
    <col min="15619" max="15619" width="34.5546875" style="16" customWidth="1"/>
    <col min="15620" max="15620" width="9.44140625" style="16" customWidth="1"/>
    <col min="15621" max="15621" width="9" style="16" customWidth="1"/>
    <col min="15622" max="15623" width="9.6640625" style="16" customWidth="1"/>
    <col min="15624" max="15624" width="11" style="16" customWidth="1"/>
    <col min="15625" max="15625" width="12" style="16" customWidth="1"/>
    <col min="15626" max="15633" width="0" style="16" hidden="1" customWidth="1"/>
    <col min="15634" max="15634" width="9.44140625" style="16" customWidth="1"/>
    <col min="15635" max="15868" width="9.109375" style="16" customWidth="1"/>
    <col min="15869" max="15869" width="3.5546875" style="16" customWidth="1"/>
    <col min="15870" max="15870" width="16" style="16" customWidth="1"/>
    <col min="15871" max="15871" width="28.33203125" style="16" customWidth="1"/>
    <col min="15872" max="15872" width="36" style="16"/>
    <col min="15873" max="15873" width="3.5546875" style="16" customWidth="1"/>
    <col min="15874" max="15874" width="19.6640625" style="16" customWidth="1"/>
    <col min="15875" max="15875" width="34.5546875" style="16" customWidth="1"/>
    <col min="15876" max="15876" width="9.44140625" style="16" customWidth="1"/>
    <col min="15877" max="15877" width="9" style="16" customWidth="1"/>
    <col min="15878" max="15879" width="9.6640625" style="16" customWidth="1"/>
    <col min="15880" max="15880" width="11" style="16" customWidth="1"/>
    <col min="15881" max="15881" width="12" style="16" customWidth="1"/>
    <col min="15882" max="15889" width="0" style="16" hidden="1" customWidth="1"/>
    <col min="15890" max="15890" width="9.44140625" style="16" customWidth="1"/>
    <col min="15891" max="16124" width="9.109375" style="16" customWidth="1"/>
    <col min="16125" max="16125" width="3.5546875" style="16" customWidth="1"/>
    <col min="16126" max="16126" width="16" style="16" customWidth="1"/>
    <col min="16127" max="16127" width="28.33203125" style="16" customWidth="1"/>
    <col min="16128" max="16128" width="36" style="16"/>
    <col min="16129" max="16129" width="3.5546875" style="16" customWidth="1"/>
    <col min="16130" max="16130" width="19.6640625" style="16" customWidth="1"/>
    <col min="16131" max="16131" width="34.5546875" style="16" customWidth="1"/>
    <col min="16132" max="16132" width="9.44140625" style="16" customWidth="1"/>
    <col min="16133" max="16133" width="9" style="16" customWidth="1"/>
    <col min="16134" max="16135" width="9.6640625" style="16" customWidth="1"/>
    <col min="16136" max="16136" width="11" style="16" customWidth="1"/>
    <col min="16137" max="16137" width="12" style="16" customWidth="1"/>
    <col min="16138" max="16145" width="0" style="16" hidden="1" customWidth="1"/>
    <col min="16146" max="16146" width="9.44140625" style="16" customWidth="1"/>
    <col min="16147" max="16380" width="9.109375" style="16" customWidth="1"/>
    <col min="16381" max="16381" width="3.5546875" style="16" customWidth="1"/>
    <col min="16382" max="16382" width="16" style="16" customWidth="1"/>
    <col min="16383" max="16383" width="28.33203125" style="16" customWidth="1"/>
    <col min="16384" max="16384" width="36" style="16"/>
  </cols>
  <sheetData>
    <row r="1" spans="1:20" ht="21" x14ac:dyDescent="0.4">
      <c r="B1" s="17" t="s">
        <v>27</v>
      </c>
      <c r="C1" s="17"/>
      <c r="D1" s="18"/>
      <c r="E1" s="19"/>
      <c r="F1" s="19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20" ht="21" x14ac:dyDescent="0.4">
      <c r="B2" s="17" t="s">
        <v>28</v>
      </c>
      <c r="C2" s="17"/>
      <c r="D2" s="18"/>
      <c r="E2" s="19"/>
      <c r="F2" s="19"/>
      <c r="G2" s="17"/>
      <c r="H2" s="17"/>
      <c r="I2" s="17"/>
      <c r="J2" s="17"/>
      <c r="K2" s="17"/>
      <c r="L2" s="17"/>
      <c r="M2" s="17"/>
      <c r="N2" s="17"/>
      <c r="O2" s="17"/>
      <c r="P2" s="17"/>
    </row>
    <row r="3" spans="1:20" ht="21" x14ac:dyDescent="0.3">
      <c r="B3" s="107" t="s">
        <v>68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</row>
    <row r="4" spans="1:20" ht="18" x14ac:dyDescent="0.35">
      <c r="A4" s="16">
        <v>1</v>
      </c>
      <c r="B4" s="20" t="s">
        <v>16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20" x14ac:dyDescent="0.3">
      <c r="B5" s="22"/>
      <c r="C5" s="22"/>
      <c r="D5" s="23"/>
    </row>
    <row r="6" spans="1:20" ht="15" customHeight="1" x14ac:dyDescent="0.3">
      <c r="B6" s="108" t="s">
        <v>29</v>
      </c>
      <c r="C6" s="108" t="s">
        <v>30</v>
      </c>
      <c r="D6" s="25" t="s">
        <v>31</v>
      </c>
      <c r="E6" s="108" t="s">
        <v>32</v>
      </c>
      <c r="F6" s="26" t="s">
        <v>33</v>
      </c>
      <c r="G6" s="27" t="s">
        <v>34</v>
      </c>
      <c r="H6" s="108" t="s">
        <v>35</v>
      </c>
      <c r="I6" s="28" t="s">
        <v>36</v>
      </c>
      <c r="J6" s="29"/>
      <c r="K6" s="29"/>
      <c r="L6" s="29"/>
      <c r="M6" s="29"/>
      <c r="N6" s="29"/>
      <c r="O6" s="29"/>
      <c r="P6" s="30"/>
    </row>
    <row r="7" spans="1:20" x14ac:dyDescent="0.3">
      <c r="B7" s="109"/>
      <c r="C7" s="109"/>
      <c r="D7" s="31">
        <f>SUM(D9:D13)</f>
        <v>1</v>
      </c>
      <c r="E7" s="109"/>
      <c r="F7" s="110" t="s">
        <v>65</v>
      </c>
      <c r="G7" s="110"/>
      <c r="H7" s="109"/>
      <c r="I7" s="61" t="s">
        <v>67</v>
      </c>
      <c r="J7" s="32" t="s">
        <v>37</v>
      </c>
      <c r="K7" s="28" t="s">
        <v>38</v>
      </c>
      <c r="L7" s="28" t="s">
        <v>39</v>
      </c>
      <c r="M7" s="28" t="s">
        <v>40</v>
      </c>
      <c r="N7" s="28" t="s">
        <v>41</v>
      </c>
      <c r="O7" s="28" t="s">
        <v>42</v>
      </c>
      <c r="P7" s="28" t="s">
        <v>43</v>
      </c>
      <c r="Q7" s="33"/>
    </row>
    <row r="8" spans="1:20" x14ac:dyDescent="0.3">
      <c r="B8" s="34"/>
      <c r="C8" s="34"/>
      <c r="D8" s="35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</row>
    <row r="9" spans="1:20" ht="20.100000000000001" customHeight="1" x14ac:dyDescent="0.3">
      <c r="B9" s="111" t="s">
        <v>44</v>
      </c>
      <c r="C9" s="36" t="s">
        <v>45</v>
      </c>
      <c r="D9" s="37">
        <v>0.2</v>
      </c>
      <c r="E9" s="38" t="s">
        <v>46</v>
      </c>
      <c r="F9" s="58">
        <v>702</v>
      </c>
      <c r="G9" s="62">
        <v>1134</v>
      </c>
      <c r="H9" s="37">
        <f>F9/G9</f>
        <v>0.61904761904761907</v>
      </c>
      <c r="I9" s="37">
        <f>H9*D9</f>
        <v>0.12380952380952381</v>
      </c>
      <c r="J9" s="39">
        <v>700</v>
      </c>
      <c r="K9" s="38">
        <v>400</v>
      </c>
      <c r="L9" s="38">
        <v>100</v>
      </c>
      <c r="M9" s="39">
        <v>1000</v>
      </c>
      <c r="N9" s="39">
        <v>1200</v>
      </c>
      <c r="O9" s="39">
        <v>1600</v>
      </c>
      <c r="P9" s="39">
        <v>1600</v>
      </c>
      <c r="Q9" s="16">
        <f>SUM(G9:P9)</f>
        <v>7734.7428571428572</v>
      </c>
    </row>
    <row r="10" spans="1:20" ht="20.100000000000001" customHeight="1" x14ac:dyDescent="0.3">
      <c r="B10" s="111"/>
      <c r="C10" s="36" t="s">
        <v>47</v>
      </c>
      <c r="D10" s="37">
        <v>0.2</v>
      </c>
      <c r="E10" s="38" t="s">
        <v>46</v>
      </c>
      <c r="F10" s="63">
        <v>-6</v>
      </c>
      <c r="G10" s="58">
        <v>144</v>
      </c>
      <c r="H10" s="37">
        <v>0.75</v>
      </c>
      <c r="I10" s="37">
        <f>H10*D10</f>
        <v>0.15000000000000002</v>
      </c>
      <c r="J10" s="38">
        <v>70</v>
      </c>
      <c r="K10" s="38">
        <v>-50</v>
      </c>
      <c r="L10" s="38">
        <v>-80</v>
      </c>
      <c r="M10" s="39">
        <v>114</v>
      </c>
      <c r="N10" s="39">
        <v>130</v>
      </c>
      <c r="O10" s="39">
        <v>195</v>
      </c>
      <c r="P10" s="39">
        <v>195</v>
      </c>
      <c r="Q10" s="16">
        <f>SUM(G10:P10)</f>
        <v>718.9</v>
      </c>
      <c r="S10" s="59"/>
    </row>
    <row r="11" spans="1:20" ht="20.100000000000001" customHeight="1" x14ac:dyDescent="0.3">
      <c r="B11" s="41" t="s">
        <v>48</v>
      </c>
      <c r="C11" s="36" t="s">
        <v>49</v>
      </c>
      <c r="D11" s="37">
        <v>0.3</v>
      </c>
      <c r="E11" s="37" t="s">
        <v>9</v>
      </c>
      <c r="F11" s="38">
        <v>100</v>
      </c>
      <c r="G11" s="38">
        <v>100</v>
      </c>
      <c r="H11" s="37">
        <f>G11/F11</f>
        <v>1</v>
      </c>
      <c r="I11" s="37">
        <f>H11*D11</f>
        <v>0.3</v>
      </c>
      <c r="J11" s="38">
        <v>70</v>
      </c>
      <c r="K11" s="38">
        <v>50</v>
      </c>
      <c r="L11" s="38">
        <v>30</v>
      </c>
      <c r="M11" s="38">
        <v>100</v>
      </c>
      <c r="N11" s="38">
        <v>100</v>
      </c>
      <c r="O11" s="38">
        <v>100</v>
      </c>
      <c r="P11" s="38">
        <v>100</v>
      </c>
      <c r="Q11" s="16">
        <f>SUM(G11:P11)</f>
        <v>651.29999999999995</v>
      </c>
    </row>
    <row r="12" spans="1:20" ht="20.100000000000001" customHeight="1" x14ac:dyDescent="0.3">
      <c r="B12" s="112" t="s">
        <v>50</v>
      </c>
      <c r="C12" s="36" t="s">
        <v>74</v>
      </c>
      <c r="D12" s="37">
        <v>0.1</v>
      </c>
      <c r="E12" s="38" t="s">
        <v>9</v>
      </c>
      <c r="F12" s="42">
        <v>3</v>
      </c>
      <c r="G12" s="64">
        <v>0</v>
      </c>
      <c r="H12" s="37">
        <v>1</v>
      </c>
      <c r="I12" s="37">
        <f>H12*D12</f>
        <v>0.1</v>
      </c>
      <c r="J12" s="38">
        <v>3</v>
      </c>
      <c r="K12" s="38">
        <v>3</v>
      </c>
      <c r="L12" s="38">
        <v>3</v>
      </c>
      <c r="M12" s="38">
        <v>3</v>
      </c>
      <c r="N12" s="38">
        <v>3</v>
      </c>
      <c r="O12" s="38">
        <v>3</v>
      </c>
      <c r="P12" s="38">
        <v>3</v>
      </c>
      <c r="Q12" s="16">
        <f>SUM(G12:P12)</f>
        <v>22.1</v>
      </c>
      <c r="T12" s="60"/>
    </row>
    <row r="13" spans="1:20" ht="20.100000000000001" customHeight="1" x14ac:dyDescent="0.3">
      <c r="B13" s="112"/>
      <c r="C13" s="36" t="s">
        <v>51</v>
      </c>
      <c r="D13" s="37">
        <v>0.2</v>
      </c>
      <c r="E13" s="38" t="s">
        <v>9</v>
      </c>
      <c r="F13" s="42">
        <v>70</v>
      </c>
      <c r="G13" s="56">
        <v>50</v>
      </c>
      <c r="H13" s="37">
        <f>G13/F13</f>
        <v>0.7142857142857143</v>
      </c>
      <c r="I13" s="37">
        <f>H13*D13</f>
        <v>0.14285714285714288</v>
      </c>
      <c r="J13" s="38">
        <v>70</v>
      </c>
      <c r="K13" s="38">
        <v>70</v>
      </c>
      <c r="L13" s="38">
        <v>70</v>
      </c>
      <c r="M13" s="38">
        <v>70</v>
      </c>
      <c r="N13" s="38">
        <v>70</v>
      </c>
      <c r="O13" s="38">
        <v>70</v>
      </c>
      <c r="P13" s="38">
        <v>70</v>
      </c>
      <c r="Q13" s="16">
        <f>SUM(G13:P13)</f>
        <v>540.85714285714289</v>
      </c>
    </row>
    <row r="14" spans="1:20" x14ac:dyDescent="0.3">
      <c r="B14" s="113" t="s">
        <v>75</v>
      </c>
      <c r="C14" s="113"/>
      <c r="D14" s="113"/>
      <c r="E14" s="113"/>
      <c r="F14" s="113"/>
      <c r="G14" s="113"/>
      <c r="H14" s="113"/>
      <c r="I14" s="44">
        <f>SUM(I9:I13)</f>
        <v>0.81666666666666665</v>
      </c>
      <c r="R14" s="45">
        <f>I14*15%</f>
        <v>0.1225</v>
      </c>
    </row>
    <row r="15" spans="1:20" ht="18" x14ac:dyDescent="0.35">
      <c r="A15" s="16">
        <v>2</v>
      </c>
      <c r="B15" s="20" t="s">
        <v>24</v>
      </c>
      <c r="C15" s="21"/>
      <c r="D15" s="21"/>
      <c r="E15" s="21"/>
      <c r="F15" s="21"/>
      <c r="G15" s="21"/>
      <c r="H15" s="21"/>
      <c r="I15" s="21"/>
      <c r="R15" s="46"/>
    </row>
    <row r="16" spans="1:20" x14ac:dyDescent="0.3">
      <c r="B16" s="22"/>
      <c r="C16" s="22"/>
      <c r="D16" s="23"/>
      <c r="R16" s="46"/>
    </row>
    <row r="17" spans="1:18" x14ac:dyDescent="0.3">
      <c r="B17" s="108" t="s">
        <v>29</v>
      </c>
      <c r="C17" s="108" t="s">
        <v>30</v>
      </c>
      <c r="D17" s="25" t="s">
        <v>31</v>
      </c>
      <c r="E17" s="108" t="s">
        <v>32</v>
      </c>
      <c r="F17" s="26" t="s">
        <v>33</v>
      </c>
      <c r="G17" s="27" t="s">
        <v>34</v>
      </c>
      <c r="H17" s="108" t="s">
        <v>35</v>
      </c>
      <c r="I17" s="28" t="s">
        <v>36</v>
      </c>
      <c r="R17" s="46"/>
    </row>
    <row r="18" spans="1:18" x14ac:dyDescent="0.3">
      <c r="B18" s="109"/>
      <c r="C18" s="109"/>
      <c r="D18" s="31">
        <f>SUM(D20:D24)</f>
        <v>1</v>
      </c>
      <c r="E18" s="109"/>
      <c r="F18" s="110" t="str">
        <f>+F7</f>
        <v>MARET</v>
      </c>
      <c r="G18" s="110"/>
      <c r="H18" s="109"/>
      <c r="I18" s="57" t="str">
        <f>+I7</f>
        <v>KPI APRIL</v>
      </c>
      <c r="R18" s="46"/>
    </row>
    <row r="19" spans="1:18" x14ac:dyDescent="0.3">
      <c r="B19" s="34"/>
      <c r="C19" s="34"/>
      <c r="D19" s="35"/>
      <c r="E19" s="34"/>
      <c r="F19" s="34"/>
      <c r="G19" s="34"/>
      <c r="H19" s="34"/>
      <c r="I19" s="34"/>
      <c r="R19" s="46"/>
    </row>
    <row r="20" spans="1:18" x14ac:dyDescent="0.3">
      <c r="B20" s="111" t="s">
        <v>44</v>
      </c>
      <c r="C20" s="36" t="s">
        <v>45</v>
      </c>
      <c r="D20" s="37">
        <v>0.2</v>
      </c>
      <c r="E20" s="38" t="s">
        <v>46</v>
      </c>
      <c r="F20" s="39">
        <f>+F9</f>
        <v>702</v>
      </c>
      <c r="G20" s="39">
        <v>1134</v>
      </c>
      <c r="H20" s="37">
        <f>G20/F20</f>
        <v>1.6153846153846154</v>
      </c>
      <c r="I20" s="37">
        <f>H20*D20</f>
        <v>0.32307692307692309</v>
      </c>
      <c r="R20" s="46"/>
    </row>
    <row r="21" spans="1:18" x14ac:dyDescent="0.3">
      <c r="B21" s="111"/>
      <c r="C21" s="36" t="s">
        <v>47</v>
      </c>
      <c r="D21" s="37">
        <v>0.2</v>
      </c>
      <c r="E21" s="38" t="s">
        <v>46</v>
      </c>
      <c r="F21" s="38">
        <f>+F10</f>
        <v>-6</v>
      </c>
      <c r="G21" s="40">
        <f>+G10</f>
        <v>144</v>
      </c>
      <c r="H21" s="37">
        <f>+H10</f>
        <v>0.75</v>
      </c>
      <c r="I21" s="37">
        <f>H21*D21</f>
        <v>0.15000000000000002</v>
      </c>
      <c r="K21" s="47"/>
      <c r="R21" s="46"/>
    </row>
    <row r="22" spans="1:18" x14ac:dyDescent="0.3">
      <c r="B22" s="41" t="s">
        <v>48</v>
      </c>
      <c r="C22" s="36" t="s">
        <v>49</v>
      </c>
      <c r="D22" s="37">
        <v>0.3</v>
      </c>
      <c r="E22" s="37" t="s">
        <v>9</v>
      </c>
      <c r="F22" s="38">
        <v>100</v>
      </c>
      <c r="G22" s="38">
        <v>100</v>
      </c>
      <c r="H22" s="37">
        <f>G22/F22</f>
        <v>1</v>
      </c>
      <c r="I22" s="37">
        <f>H22*D22</f>
        <v>0.3</v>
      </c>
      <c r="R22" s="46"/>
    </row>
    <row r="23" spans="1:18" x14ac:dyDescent="0.3">
      <c r="B23" s="112" t="s">
        <v>50</v>
      </c>
      <c r="C23" s="36" t="s">
        <v>74</v>
      </c>
      <c r="D23" s="37">
        <v>0.1</v>
      </c>
      <c r="E23" s="38" t="s">
        <v>9</v>
      </c>
      <c r="F23" s="42">
        <v>3</v>
      </c>
      <c r="G23" s="64">
        <v>0</v>
      </c>
      <c r="H23" s="37">
        <v>1</v>
      </c>
      <c r="I23" s="37">
        <f>H23*D23</f>
        <v>0.1</v>
      </c>
      <c r="R23" s="46"/>
    </row>
    <row r="24" spans="1:18" x14ac:dyDescent="0.3">
      <c r="B24" s="112"/>
      <c r="C24" s="36" t="s">
        <v>51</v>
      </c>
      <c r="D24" s="37">
        <v>0.2</v>
      </c>
      <c r="E24" s="38" t="s">
        <v>9</v>
      </c>
      <c r="F24" s="42">
        <v>70</v>
      </c>
      <c r="G24" s="56">
        <f>'Rekap Ibadah'!M7</f>
        <v>89.717741935483872</v>
      </c>
      <c r="H24" s="37">
        <f>G24/F24</f>
        <v>1.2816820276497696</v>
      </c>
      <c r="I24" s="37">
        <f>H24*D24</f>
        <v>0.2563364055299539</v>
      </c>
      <c r="R24" s="46"/>
    </row>
    <row r="25" spans="1:18" x14ac:dyDescent="0.3">
      <c r="B25" s="113" t="s">
        <v>76</v>
      </c>
      <c r="C25" s="113"/>
      <c r="D25" s="113"/>
      <c r="E25" s="113"/>
      <c r="F25" s="113"/>
      <c r="G25" s="113"/>
      <c r="H25" s="113"/>
      <c r="I25" s="44">
        <f>SUM(I20:I24)</f>
        <v>1.129413328606877</v>
      </c>
      <c r="R25" s="45">
        <f>+I25*15%</f>
        <v>0.16941199929103154</v>
      </c>
    </row>
    <row r="27" spans="1:18" ht="18" x14ac:dyDescent="0.35">
      <c r="A27" s="16">
        <v>3</v>
      </c>
      <c r="B27" s="20" t="s">
        <v>20</v>
      </c>
      <c r="C27" s="21"/>
      <c r="D27" s="21"/>
      <c r="E27" s="21"/>
      <c r="F27" s="21"/>
      <c r="G27" s="21"/>
      <c r="H27" s="21"/>
      <c r="I27" s="21"/>
    </row>
    <row r="28" spans="1:18" x14ac:dyDescent="0.3">
      <c r="B28" s="22"/>
      <c r="C28" s="22"/>
      <c r="D28" s="23"/>
    </row>
    <row r="29" spans="1:18" x14ac:dyDescent="0.3">
      <c r="B29" s="108" t="s">
        <v>29</v>
      </c>
      <c r="C29" s="108" t="s">
        <v>30</v>
      </c>
      <c r="D29" s="25" t="s">
        <v>31</v>
      </c>
      <c r="E29" s="108" t="s">
        <v>32</v>
      </c>
      <c r="F29" s="26" t="s">
        <v>33</v>
      </c>
      <c r="G29" s="27" t="s">
        <v>34</v>
      </c>
      <c r="H29" s="108" t="s">
        <v>35</v>
      </c>
      <c r="I29" s="28" t="s">
        <v>36</v>
      </c>
    </row>
    <row r="30" spans="1:18" x14ac:dyDescent="0.3">
      <c r="B30" s="109"/>
      <c r="C30" s="109"/>
      <c r="D30" s="31">
        <f>SUM(D32:D36)</f>
        <v>1</v>
      </c>
      <c r="E30" s="109"/>
      <c r="F30" s="110" t="str">
        <f>+F18</f>
        <v>MARET</v>
      </c>
      <c r="G30" s="110"/>
      <c r="H30" s="109"/>
      <c r="I30" s="57" t="str">
        <f>+I7</f>
        <v>KPI APRIL</v>
      </c>
    </row>
    <row r="31" spans="1:18" x14ac:dyDescent="0.3">
      <c r="B31" s="34"/>
      <c r="C31" s="34"/>
      <c r="D31" s="35"/>
      <c r="E31" s="34"/>
      <c r="F31" s="34"/>
      <c r="G31" s="34"/>
      <c r="H31" s="34"/>
      <c r="I31" s="34"/>
      <c r="J31" s="47"/>
      <c r="K31" s="47"/>
    </row>
    <row r="32" spans="1:18" x14ac:dyDescent="0.3">
      <c r="B32" s="111" t="s">
        <v>44</v>
      </c>
      <c r="C32" s="36" t="s">
        <v>45</v>
      </c>
      <c r="D32" s="37">
        <v>0.2</v>
      </c>
      <c r="E32" s="38" t="s">
        <v>46</v>
      </c>
      <c r="F32" s="39">
        <f>+F20</f>
        <v>702</v>
      </c>
      <c r="G32" s="39">
        <v>1134</v>
      </c>
      <c r="H32" s="37">
        <f>G32/F32</f>
        <v>1.6153846153846154</v>
      </c>
      <c r="I32" s="37">
        <f>H32*D32</f>
        <v>0.32307692307692309</v>
      </c>
      <c r="K32" s="48"/>
    </row>
    <row r="33" spans="1:18" x14ac:dyDescent="0.3">
      <c r="B33" s="111"/>
      <c r="C33" s="36" t="s">
        <v>47</v>
      </c>
      <c r="D33" s="37">
        <v>0.2</v>
      </c>
      <c r="E33" s="38" t="s">
        <v>46</v>
      </c>
      <c r="F33" s="38">
        <f>+F21</f>
        <v>-6</v>
      </c>
      <c r="G33" s="40">
        <f>+G21</f>
        <v>144</v>
      </c>
      <c r="H33" s="37">
        <f>+H21</f>
        <v>0.75</v>
      </c>
      <c r="I33" s="37">
        <f>H33*D33</f>
        <v>0.15000000000000002</v>
      </c>
    </row>
    <row r="34" spans="1:18" x14ac:dyDescent="0.3">
      <c r="B34" s="41" t="s">
        <v>48</v>
      </c>
      <c r="C34" s="36" t="s">
        <v>49</v>
      </c>
      <c r="D34" s="37">
        <v>0.3</v>
      </c>
      <c r="E34" s="37" t="s">
        <v>9</v>
      </c>
      <c r="F34" s="38">
        <v>100</v>
      </c>
      <c r="G34" s="38">
        <v>100</v>
      </c>
      <c r="H34" s="37">
        <f>G34/F34</f>
        <v>1</v>
      </c>
      <c r="I34" s="37">
        <f>H34*D34</f>
        <v>0.3</v>
      </c>
    </row>
    <row r="35" spans="1:18" x14ac:dyDescent="0.3">
      <c r="B35" s="112" t="s">
        <v>50</v>
      </c>
      <c r="C35" s="36" t="s">
        <v>74</v>
      </c>
      <c r="D35" s="37">
        <v>0.1</v>
      </c>
      <c r="E35" s="38" t="s">
        <v>9</v>
      </c>
      <c r="F35" s="42">
        <v>3</v>
      </c>
      <c r="G35" s="64">
        <v>0</v>
      </c>
      <c r="H35" s="37">
        <v>1</v>
      </c>
      <c r="I35" s="37">
        <f>H35*D35</f>
        <v>0.1</v>
      </c>
    </row>
    <row r="36" spans="1:18" x14ac:dyDescent="0.3">
      <c r="B36" s="112"/>
      <c r="C36" s="36" t="s">
        <v>51</v>
      </c>
      <c r="D36" s="37">
        <v>0.2</v>
      </c>
      <c r="E36" s="38" t="s">
        <v>9</v>
      </c>
      <c r="F36" s="42">
        <v>70</v>
      </c>
      <c r="G36" s="56">
        <f>'Rekap Ibadah'!M8</f>
        <v>49.899193548387103</v>
      </c>
      <c r="H36" s="37">
        <f>G36/F36</f>
        <v>0.71284562211981572</v>
      </c>
      <c r="I36" s="37">
        <f>H36*D36</f>
        <v>0.14256912442396316</v>
      </c>
    </row>
    <row r="37" spans="1:18" x14ac:dyDescent="0.3">
      <c r="B37" s="113" t="s">
        <v>76</v>
      </c>
      <c r="C37" s="113"/>
      <c r="D37" s="113"/>
      <c r="E37" s="113"/>
      <c r="F37" s="113"/>
      <c r="G37" s="113"/>
      <c r="H37" s="113"/>
      <c r="I37" s="44">
        <f>SUM(I32:I36)</f>
        <v>1.0156460475008862</v>
      </c>
      <c r="R37" s="45">
        <f>+I37*15%</f>
        <v>0.15234690712513291</v>
      </c>
    </row>
    <row r="38" spans="1:18" ht="18" x14ac:dyDescent="0.35">
      <c r="A38" s="16">
        <v>4</v>
      </c>
      <c r="B38" s="20" t="s">
        <v>18</v>
      </c>
      <c r="C38" s="21"/>
      <c r="D38" s="21"/>
      <c r="E38" s="21"/>
      <c r="F38" s="21"/>
      <c r="G38" s="21"/>
      <c r="H38" s="21"/>
      <c r="I38" s="21"/>
    </row>
    <row r="39" spans="1:18" x14ac:dyDescent="0.3">
      <c r="B39" s="22"/>
      <c r="C39" s="22"/>
      <c r="D39" s="23"/>
    </row>
    <row r="40" spans="1:18" x14ac:dyDescent="0.3">
      <c r="B40" s="108" t="s">
        <v>29</v>
      </c>
      <c r="C40" s="108" t="s">
        <v>30</v>
      </c>
      <c r="D40" s="25" t="s">
        <v>31</v>
      </c>
      <c r="E40" s="108" t="s">
        <v>32</v>
      </c>
      <c r="F40" s="26" t="s">
        <v>33</v>
      </c>
      <c r="G40" s="27" t="s">
        <v>34</v>
      </c>
      <c r="H40" s="108" t="s">
        <v>35</v>
      </c>
      <c r="I40" s="28" t="s">
        <v>36</v>
      </c>
    </row>
    <row r="41" spans="1:18" x14ac:dyDescent="0.3">
      <c r="B41" s="109"/>
      <c r="C41" s="109"/>
      <c r="D41" s="31">
        <f>SUM(D43:D47)</f>
        <v>1</v>
      </c>
      <c r="E41" s="109"/>
      <c r="F41" s="110" t="str">
        <f>+F30</f>
        <v>MARET</v>
      </c>
      <c r="G41" s="110"/>
      <c r="H41" s="109"/>
      <c r="I41" s="57" t="str">
        <f>+I7</f>
        <v>KPI APRIL</v>
      </c>
    </row>
    <row r="42" spans="1:18" x14ac:dyDescent="0.3">
      <c r="B42" s="34"/>
      <c r="C42" s="34"/>
      <c r="D42" s="35"/>
      <c r="E42" s="34"/>
      <c r="F42" s="34"/>
      <c r="G42" s="34"/>
      <c r="H42" s="34"/>
      <c r="I42" s="34"/>
    </row>
    <row r="43" spans="1:18" x14ac:dyDescent="0.3">
      <c r="B43" s="111" t="s">
        <v>44</v>
      </c>
      <c r="C43" s="36" t="s">
        <v>45</v>
      </c>
      <c r="D43" s="37">
        <v>0.2</v>
      </c>
      <c r="E43" s="38" t="s">
        <v>46</v>
      </c>
      <c r="F43" s="39">
        <f>+F32</f>
        <v>702</v>
      </c>
      <c r="G43" s="39">
        <v>1134</v>
      </c>
      <c r="H43" s="37">
        <f>G43/F43</f>
        <v>1.6153846153846154</v>
      </c>
      <c r="I43" s="37">
        <f>H43*D43</f>
        <v>0.32307692307692309</v>
      </c>
    </row>
    <row r="44" spans="1:18" x14ac:dyDescent="0.3">
      <c r="B44" s="111"/>
      <c r="C44" s="36" t="s">
        <v>47</v>
      </c>
      <c r="D44" s="37">
        <v>0.2</v>
      </c>
      <c r="E44" s="38" t="s">
        <v>46</v>
      </c>
      <c r="F44" s="39">
        <f>+F33</f>
        <v>-6</v>
      </c>
      <c r="G44" s="39">
        <f>+G33</f>
        <v>144</v>
      </c>
      <c r="H44" s="37">
        <f>+H33</f>
        <v>0.75</v>
      </c>
      <c r="I44" s="37">
        <f>H44*D44</f>
        <v>0.15000000000000002</v>
      </c>
    </row>
    <row r="45" spans="1:18" x14ac:dyDescent="0.3">
      <c r="B45" s="41" t="s">
        <v>48</v>
      </c>
      <c r="C45" s="36" t="s">
        <v>49</v>
      </c>
      <c r="D45" s="37">
        <v>0.3</v>
      </c>
      <c r="E45" s="37" t="s">
        <v>9</v>
      </c>
      <c r="F45" s="38">
        <v>100</v>
      </c>
      <c r="G45" s="38">
        <v>100</v>
      </c>
      <c r="H45" s="37">
        <f>G45/F45</f>
        <v>1</v>
      </c>
      <c r="I45" s="37">
        <f>H45*D45</f>
        <v>0.3</v>
      </c>
    </row>
    <row r="46" spans="1:18" x14ac:dyDescent="0.3">
      <c r="B46" s="112" t="s">
        <v>50</v>
      </c>
      <c r="C46" s="36" t="s">
        <v>74</v>
      </c>
      <c r="D46" s="37">
        <v>0.1</v>
      </c>
      <c r="E46" s="38" t="s">
        <v>9</v>
      </c>
      <c r="F46" s="42">
        <v>3</v>
      </c>
      <c r="G46" s="64">
        <v>0</v>
      </c>
      <c r="H46" s="37">
        <v>1</v>
      </c>
      <c r="I46" s="37">
        <f>H46*D46</f>
        <v>0.1</v>
      </c>
    </row>
    <row r="47" spans="1:18" x14ac:dyDescent="0.3">
      <c r="B47" s="112"/>
      <c r="C47" s="36" t="s">
        <v>51</v>
      </c>
      <c r="D47" s="37">
        <v>0.2</v>
      </c>
      <c r="E47" s="38" t="s">
        <v>9</v>
      </c>
      <c r="F47" s="42">
        <v>70</v>
      </c>
      <c r="G47" s="56">
        <f>'Rekap Ibadah'!M9</f>
        <v>85.887096774193552</v>
      </c>
      <c r="H47" s="37">
        <f>G47/F47</f>
        <v>1.2269585253456221</v>
      </c>
      <c r="I47" s="37">
        <f>H47*D47</f>
        <v>0.24539170506912444</v>
      </c>
    </row>
    <row r="48" spans="1:18" x14ac:dyDescent="0.3">
      <c r="B48" s="113" t="s">
        <v>77</v>
      </c>
      <c r="C48" s="113"/>
      <c r="D48" s="113"/>
      <c r="E48" s="113"/>
      <c r="F48" s="113"/>
      <c r="G48" s="113"/>
      <c r="H48" s="113"/>
      <c r="I48" s="44">
        <f>SUM(I43:I47)</f>
        <v>1.1184686281460476</v>
      </c>
      <c r="R48" s="45">
        <f>+I48*15%</f>
        <v>0.16777029422190715</v>
      </c>
    </row>
    <row r="50" spans="1:18" ht="18" x14ac:dyDescent="0.35">
      <c r="A50" s="16">
        <v>5</v>
      </c>
      <c r="B50" s="20" t="s">
        <v>52</v>
      </c>
      <c r="C50" s="21"/>
      <c r="D50" s="21"/>
      <c r="E50" s="21"/>
      <c r="F50" s="21"/>
      <c r="G50" s="21"/>
      <c r="H50" s="21"/>
      <c r="I50" s="21"/>
    </row>
    <row r="51" spans="1:18" x14ac:dyDescent="0.3">
      <c r="B51" s="22"/>
      <c r="C51" s="22"/>
      <c r="D51" s="23"/>
    </row>
    <row r="52" spans="1:18" x14ac:dyDescent="0.3">
      <c r="B52" s="108" t="s">
        <v>29</v>
      </c>
      <c r="C52" s="108" t="s">
        <v>30</v>
      </c>
      <c r="D52" s="25" t="s">
        <v>31</v>
      </c>
      <c r="E52" s="108" t="s">
        <v>32</v>
      </c>
      <c r="F52" s="26" t="s">
        <v>33</v>
      </c>
      <c r="G52" s="27" t="s">
        <v>34</v>
      </c>
      <c r="H52" s="108" t="s">
        <v>35</v>
      </c>
      <c r="I52" s="28" t="s">
        <v>36</v>
      </c>
    </row>
    <row r="53" spans="1:18" x14ac:dyDescent="0.3">
      <c r="B53" s="109"/>
      <c r="C53" s="109"/>
      <c r="D53" s="31">
        <f>SUM(D55:D59)</f>
        <v>1</v>
      </c>
      <c r="E53" s="109"/>
      <c r="F53" s="110" t="str">
        <f>+F41</f>
        <v>MARET</v>
      </c>
      <c r="G53" s="110"/>
      <c r="H53" s="109"/>
      <c r="I53" s="57" t="str">
        <f>+I41</f>
        <v>KPI APRIL</v>
      </c>
    </row>
    <row r="54" spans="1:18" x14ac:dyDescent="0.3">
      <c r="B54" s="34"/>
      <c r="C54" s="34"/>
      <c r="D54" s="35"/>
      <c r="E54" s="34"/>
      <c r="F54" s="34"/>
      <c r="G54" s="34"/>
      <c r="H54" s="34"/>
      <c r="I54" s="34"/>
    </row>
    <row r="55" spans="1:18" x14ac:dyDescent="0.3">
      <c r="B55" s="111" t="s">
        <v>44</v>
      </c>
      <c r="C55" s="36" t="s">
        <v>45</v>
      </c>
      <c r="D55" s="37">
        <v>0.2</v>
      </c>
      <c r="E55" s="38" t="s">
        <v>46</v>
      </c>
      <c r="F55" s="39">
        <f>+F43</f>
        <v>702</v>
      </c>
      <c r="G55" s="39">
        <v>1134</v>
      </c>
      <c r="H55" s="37">
        <f>G55/F55</f>
        <v>1.6153846153846154</v>
      </c>
      <c r="I55" s="37">
        <f>H55*D55</f>
        <v>0.32307692307692309</v>
      </c>
    </row>
    <row r="56" spans="1:18" x14ac:dyDescent="0.3">
      <c r="B56" s="111"/>
      <c r="C56" s="36" t="s">
        <v>47</v>
      </c>
      <c r="D56" s="37">
        <v>0.2</v>
      </c>
      <c r="E56" s="38" t="s">
        <v>46</v>
      </c>
      <c r="F56" s="39">
        <f>+F44</f>
        <v>-6</v>
      </c>
      <c r="G56" s="39">
        <f>+G44</f>
        <v>144</v>
      </c>
      <c r="H56" s="37">
        <f>+H44</f>
        <v>0.75</v>
      </c>
      <c r="I56" s="37">
        <f>H56*D56</f>
        <v>0.15000000000000002</v>
      </c>
    </row>
    <row r="57" spans="1:18" x14ac:dyDescent="0.3">
      <c r="B57" s="41" t="s">
        <v>48</v>
      </c>
      <c r="C57" s="36" t="s">
        <v>49</v>
      </c>
      <c r="D57" s="37">
        <v>0.3</v>
      </c>
      <c r="E57" s="37" t="s">
        <v>9</v>
      </c>
      <c r="F57" s="38">
        <v>100</v>
      </c>
      <c r="G57" s="38">
        <v>100</v>
      </c>
      <c r="H57" s="37">
        <f>G57/F57</f>
        <v>1</v>
      </c>
      <c r="I57" s="37">
        <f>H57*D57</f>
        <v>0.3</v>
      </c>
    </row>
    <row r="58" spans="1:18" x14ac:dyDescent="0.3">
      <c r="B58" s="112" t="s">
        <v>50</v>
      </c>
      <c r="C58" s="36" t="s">
        <v>74</v>
      </c>
      <c r="D58" s="37">
        <v>0.1</v>
      </c>
      <c r="E58" s="38" t="s">
        <v>9</v>
      </c>
      <c r="F58" s="42">
        <v>3</v>
      </c>
      <c r="G58" s="65">
        <v>0</v>
      </c>
      <c r="H58" s="37">
        <v>0</v>
      </c>
      <c r="I58" s="37">
        <f>H58*D58</f>
        <v>0</v>
      </c>
    </row>
    <row r="59" spans="1:18" x14ac:dyDescent="0.3">
      <c r="B59" s="112"/>
      <c r="C59" s="36" t="s">
        <v>51</v>
      </c>
      <c r="D59" s="37">
        <v>0.2</v>
      </c>
      <c r="E59" s="38" t="s">
        <v>9</v>
      </c>
      <c r="F59" s="42">
        <v>70</v>
      </c>
      <c r="G59" s="56">
        <v>50</v>
      </c>
      <c r="H59" s="37">
        <f>G59/F59</f>
        <v>0.7142857142857143</v>
      </c>
      <c r="I59" s="37">
        <f>H59*D59</f>
        <v>0.14285714285714288</v>
      </c>
    </row>
    <row r="60" spans="1:18" x14ac:dyDescent="0.3">
      <c r="B60" s="113" t="s">
        <v>77</v>
      </c>
      <c r="C60" s="113"/>
      <c r="D60" s="113"/>
      <c r="E60" s="113"/>
      <c r="F60" s="113"/>
      <c r="G60" s="113"/>
      <c r="H60" s="113"/>
      <c r="I60" s="44">
        <f>SUM(I55:I59)</f>
        <v>0.91593406593406601</v>
      </c>
      <c r="R60" s="45">
        <f>+I60*15%</f>
        <v>0.13739010989010988</v>
      </c>
    </row>
    <row r="63" spans="1:18" x14ac:dyDescent="0.3">
      <c r="B63" s="16" t="s">
        <v>69</v>
      </c>
    </row>
    <row r="65" spans="2:9" x14ac:dyDescent="0.3">
      <c r="B65" s="16" t="s">
        <v>53</v>
      </c>
      <c r="C65" s="116" t="s">
        <v>70</v>
      </c>
      <c r="D65" s="116"/>
      <c r="E65" s="116"/>
      <c r="F65" s="116"/>
      <c r="G65" s="116"/>
      <c r="H65" s="116"/>
      <c r="I65" s="116"/>
    </row>
    <row r="69" spans="2:9" x14ac:dyDescent="0.3">
      <c r="B69" s="49" t="s">
        <v>18</v>
      </c>
      <c r="C69" s="69" t="s">
        <v>14</v>
      </c>
      <c r="E69" s="114" t="s">
        <v>12</v>
      </c>
      <c r="F69" s="114"/>
      <c r="H69" s="114" t="s">
        <v>10</v>
      </c>
      <c r="I69" s="114"/>
    </row>
    <row r="70" spans="2:9" x14ac:dyDescent="0.3">
      <c r="B70" s="16" t="s">
        <v>54</v>
      </c>
      <c r="C70" s="68" t="s">
        <v>15</v>
      </c>
      <c r="E70" s="115" t="s">
        <v>13</v>
      </c>
      <c r="F70" s="115"/>
      <c r="H70" s="115" t="s">
        <v>11</v>
      </c>
      <c r="I70" s="115"/>
    </row>
  </sheetData>
  <mergeCells count="46">
    <mergeCell ref="B55:B56"/>
    <mergeCell ref="B58:B59"/>
    <mergeCell ref="H69:I69"/>
    <mergeCell ref="H70:I70"/>
    <mergeCell ref="E69:F69"/>
    <mergeCell ref="E70:F70"/>
    <mergeCell ref="C65:I65"/>
    <mergeCell ref="B60:H60"/>
    <mergeCell ref="H52:H53"/>
    <mergeCell ref="F53:G53"/>
    <mergeCell ref="B32:B33"/>
    <mergeCell ref="B35:B36"/>
    <mergeCell ref="B40:B41"/>
    <mergeCell ref="C40:C41"/>
    <mergeCell ref="E40:E41"/>
    <mergeCell ref="H40:H41"/>
    <mergeCell ref="F41:G41"/>
    <mergeCell ref="B37:H37"/>
    <mergeCell ref="B48:H48"/>
    <mergeCell ref="B43:B44"/>
    <mergeCell ref="B46:B47"/>
    <mergeCell ref="B52:B53"/>
    <mergeCell ref="C52:C53"/>
    <mergeCell ref="E52:E53"/>
    <mergeCell ref="H29:H30"/>
    <mergeCell ref="F30:G30"/>
    <mergeCell ref="B9:B10"/>
    <mergeCell ref="B12:B13"/>
    <mergeCell ref="B17:B18"/>
    <mergeCell ref="C17:C18"/>
    <mergeCell ref="E17:E18"/>
    <mergeCell ref="H17:H18"/>
    <mergeCell ref="F18:G18"/>
    <mergeCell ref="B14:H14"/>
    <mergeCell ref="B25:H25"/>
    <mergeCell ref="B20:B21"/>
    <mergeCell ref="B23:B24"/>
    <mergeCell ref="B29:B30"/>
    <mergeCell ref="C29:C30"/>
    <mergeCell ref="E29:E30"/>
    <mergeCell ref="B3:P3"/>
    <mergeCell ref="B6:B7"/>
    <mergeCell ref="C6:C7"/>
    <mergeCell ref="E6:E7"/>
    <mergeCell ref="H6:H7"/>
    <mergeCell ref="F7:G7"/>
  </mergeCells>
  <pageMargins left="0.23622047244094488" right="0.23622047244094488" top="0.74803149606299213" bottom="0.74803149606299213" header="0.31496062992125984" footer="0.31496062992125984"/>
  <pageSetup paperSize="5" scale="75" orientation="portrait" horizontalDpi="4294967293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6"/>
  <sheetViews>
    <sheetView workbookViewId="0">
      <selection activeCell="J39" sqref="J39"/>
    </sheetView>
  </sheetViews>
  <sheetFormatPr defaultRowHeight="14.4" x14ac:dyDescent="0.3"/>
  <cols>
    <col min="1" max="1" width="18.77734375" customWidth="1"/>
    <col min="2" max="2" width="29" customWidth="1"/>
    <col min="5" max="6" width="9.44140625" customWidth="1"/>
    <col min="7" max="7" width="12.77734375" customWidth="1"/>
    <col min="8" max="8" width="17.6640625" customWidth="1"/>
  </cols>
  <sheetData>
    <row r="3" spans="1:8" ht="18" x14ac:dyDescent="0.35">
      <c r="A3" s="93">
        <v>1</v>
      </c>
      <c r="B3" s="20" t="s">
        <v>16</v>
      </c>
    </row>
    <row r="4" spans="1:8" x14ac:dyDescent="0.3">
      <c r="A4" s="110" t="s">
        <v>29</v>
      </c>
      <c r="B4" s="110" t="s">
        <v>30</v>
      </c>
      <c r="C4" s="89" t="s">
        <v>31</v>
      </c>
      <c r="D4" s="110" t="s">
        <v>32</v>
      </c>
      <c r="E4" s="92" t="s">
        <v>33</v>
      </c>
      <c r="F4" s="86" t="s">
        <v>34</v>
      </c>
      <c r="G4" s="110" t="s">
        <v>35</v>
      </c>
      <c r="H4" s="86" t="s">
        <v>36</v>
      </c>
    </row>
    <row r="5" spans="1:8" x14ac:dyDescent="0.3">
      <c r="A5" s="110"/>
      <c r="B5" s="110"/>
      <c r="C5" s="90">
        <f>SUM(C6:C9)</f>
        <v>1</v>
      </c>
      <c r="D5" s="110"/>
      <c r="E5" s="110" t="s">
        <v>65</v>
      </c>
      <c r="F5" s="110"/>
      <c r="G5" s="110"/>
      <c r="H5" s="86" t="s">
        <v>67</v>
      </c>
    </row>
    <row r="6" spans="1:8" x14ac:dyDescent="0.3">
      <c r="A6" s="121" t="s">
        <v>50</v>
      </c>
      <c r="B6" s="122" t="s">
        <v>79</v>
      </c>
      <c r="C6" s="117">
        <v>0.4</v>
      </c>
      <c r="D6" s="124" t="s">
        <v>9</v>
      </c>
      <c r="E6" s="126">
        <v>0</v>
      </c>
      <c r="F6" s="128">
        <v>1</v>
      </c>
      <c r="G6" s="117">
        <v>1</v>
      </c>
      <c r="H6" s="117">
        <f>G6*C6</f>
        <v>0.4</v>
      </c>
    </row>
    <row r="7" spans="1:8" x14ac:dyDescent="0.3">
      <c r="A7" s="121"/>
      <c r="B7" s="123"/>
      <c r="C7" s="118"/>
      <c r="D7" s="125"/>
      <c r="E7" s="127"/>
      <c r="F7" s="129"/>
      <c r="G7" s="118"/>
      <c r="H7" s="118"/>
    </row>
    <row r="8" spans="1:8" x14ac:dyDescent="0.3">
      <c r="A8" s="121"/>
      <c r="B8" s="87" t="s">
        <v>78</v>
      </c>
      <c r="C8" s="37">
        <v>0.6</v>
      </c>
      <c r="D8" s="38" t="s">
        <v>9</v>
      </c>
      <c r="E8" s="64">
        <v>0.9</v>
      </c>
      <c r="F8" s="64">
        <v>0.5</v>
      </c>
      <c r="G8" s="37">
        <f>F8/E8</f>
        <v>0.55555555555555558</v>
      </c>
      <c r="H8" s="37">
        <f>G8*C8</f>
        <v>0.33333333333333331</v>
      </c>
    </row>
    <row r="9" spans="1:8" x14ac:dyDescent="0.3">
      <c r="A9" s="119" t="s">
        <v>76</v>
      </c>
      <c r="B9" s="119"/>
      <c r="C9" s="119"/>
      <c r="D9" s="119"/>
      <c r="E9" s="119"/>
      <c r="F9" s="119"/>
      <c r="G9" s="119"/>
      <c r="H9" s="88">
        <f>SUM(H6:H8)</f>
        <v>0.73333333333333339</v>
      </c>
    </row>
    <row r="10" spans="1:8" x14ac:dyDescent="0.3">
      <c r="A10" s="120" t="s">
        <v>80</v>
      </c>
      <c r="B10" s="120"/>
      <c r="C10" s="120"/>
      <c r="D10" s="120"/>
      <c r="E10" s="120"/>
      <c r="F10" s="120"/>
      <c r="G10" s="120"/>
      <c r="H10" s="91">
        <f>0.15*H9</f>
        <v>0.11</v>
      </c>
    </row>
    <row r="12" spans="1:8" ht="18" x14ac:dyDescent="0.35">
      <c r="A12" s="93">
        <v>2</v>
      </c>
      <c r="B12" s="20" t="s">
        <v>24</v>
      </c>
    </row>
    <row r="13" spans="1:8" x14ac:dyDescent="0.3">
      <c r="A13" s="110" t="s">
        <v>29</v>
      </c>
      <c r="B13" s="110" t="s">
        <v>30</v>
      </c>
      <c r="C13" s="89" t="s">
        <v>31</v>
      </c>
      <c r="D13" s="110" t="s">
        <v>32</v>
      </c>
      <c r="E13" s="92" t="s">
        <v>33</v>
      </c>
      <c r="F13" s="86" t="s">
        <v>34</v>
      </c>
      <c r="G13" s="110" t="s">
        <v>35</v>
      </c>
      <c r="H13" s="86" t="s">
        <v>36</v>
      </c>
    </row>
    <row r="14" spans="1:8" x14ac:dyDescent="0.3">
      <c r="A14" s="110"/>
      <c r="B14" s="110"/>
      <c r="C14" s="90">
        <f>SUM(C15:C18)</f>
        <v>1</v>
      </c>
      <c r="D14" s="110"/>
      <c r="E14" s="110" t="s">
        <v>65</v>
      </c>
      <c r="F14" s="110"/>
      <c r="G14" s="110"/>
      <c r="H14" s="86" t="s">
        <v>67</v>
      </c>
    </row>
    <row r="15" spans="1:8" x14ac:dyDescent="0.3">
      <c r="A15" s="121" t="s">
        <v>50</v>
      </c>
      <c r="B15" s="122" t="s">
        <v>79</v>
      </c>
      <c r="C15" s="117">
        <v>0.4</v>
      </c>
      <c r="D15" s="124" t="s">
        <v>9</v>
      </c>
      <c r="E15" s="126">
        <v>0</v>
      </c>
      <c r="F15" s="128">
        <v>0</v>
      </c>
      <c r="G15" s="117">
        <v>0</v>
      </c>
      <c r="H15" s="117">
        <f>G15*C15</f>
        <v>0</v>
      </c>
    </row>
    <row r="16" spans="1:8" x14ac:dyDescent="0.3">
      <c r="A16" s="121"/>
      <c r="B16" s="123"/>
      <c r="C16" s="118"/>
      <c r="D16" s="125"/>
      <c r="E16" s="127"/>
      <c r="F16" s="129"/>
      <c r="G16" s="118"/>
      <c r="H16" s="118"/>
    </row>
    <row r="17" spans="1:8" x14ac:dyDescent="0.3">
      <c r="A17" s="121"/>
      <c r="B17" s="87" t="s">
        <v>78</v>
      </c>
      <c r="C17" s="37">
        <v>0.6</v>
      </c>
      <c r="D17" s="38" t="s">
        <v>9</v>
      </c>
      <c r="E17" s="64">
        <v>0.9</v>
      </c>
      <c r="F17" s="64">
        <v>0.8972</v>
      </c>
      <c r="G17" s="37">
        <f>F17/E17</f>
        <v>0.99688888888888882</v>
      </c>
      <c r="H17" s="37">
        <f>G17*C17</f>
        <v>0.59813333333333329</v>
      </c>
    </row>
    <row r="18" spans="1:8" x14ac:dyDescent="0.3">
      <c r="A18" s="119" t="s">
        <v>76</v>
      </c>
      <c r="B18" s="119"/>
      <c r="C18" s="119"/>
      <c r="D18" s="119"/>
      <c r="E18" s="119"/>
      <c r="F18" s="119"/>
      <c r="G18" s="119"/>
      <c r="H18" s="88">
        <f>SUM(H15:H17)</f>
        <v>0.59813333333333329</v>
      </c>
    </row>
    <row r="19" spans="1:8" x14ac:dyDescent="0.3">
      <c r="A19" s="120" t="s">
        <v>80</v>
      </c>
      <c r="B19" s="120"/>
      <c r="C19" s="120"/>
      <c r="D19" s="120"/>
      <c r="E19" s="120"/>
      <c r="F19" s="120"/>
      <c r="G19" s="120"/>
      <c r="H19" s="91">
        <f>0.15*H18</f>
        <v>8.9719999999999994E-2</v>
      </c>
    </row>
    <row r="21" spans="1:8" ht="18" x14ac:dyDescent="0.3">
      <c r="A21" s="94">
        <v>3</v>
      </c>
      <c r="B21" s="95" t="s">
        <v>20</v>
      </c>
    </row>
    <row r="22" spans="1:8" x14ac:dyDescent="0.3">
      <c r="A22" s="110" t="s">
        <v>29</v>
      </c>
      <c r="B22" s="110" t="s">
        <v>30</v>
      </c>
      <c r="C22" s="89" t="s">
        <v>31</v>
      </c>
      <c r="D22" s="110" t="s">
        <v>32</v>
      </c>
      <c r="E22" s="92" t="s">
        <v>33</v>
      </c>
      <c r="F22" s="86" t="s">
        <v>34</v>
      </c>
      <c r="G22" s="110" t="s">
        <v>35</v>
      </c>
      <c r="H22" s="86" t="s">
        <v>36</v>
      </c>
    </row>
    <row r="23" spans="1:8" x14ac:dyDescent="0.3">
      <c r="A23" s="110"/>
      <c r="B23" s="110"/>
      <c r="C23" s="90">
        <f>SUM(C24:C27)</f>
        <v>1</v>
      </c>
      <c r="D23" s="110"/>
      <c r="E23" s="110" t="s">
        <v>65</v>
      </c>
      <c r="F23" s="110"/>
      <c r="G23" s="110"/>
      <c r="H23" s="86" t="s">
        <v>67</v>
      </c>
    </row>
    <row r="24" spans="1:8" x14ac:dyDescent="0.3">
      <c r="A24" s="121" t="s">
        <v>50</v>
      </c>
      <c r="B24" s="122" t="s">
        <v>79</v>
      </c>
      <c r="C24" s="117">
        <v>0.4</v>
      </c>
      <c r="D24" s="124" t="s">
        <v>9</v>
      </c>
      <c r="E24" s="126">
        <v>0</v>
      </c>
      <c r="F24" s="128">
        <v>0</v>
      </c>
      <c r="G24" s="117">
        <v>0</v>
      </c>
      <c r="H24" s="117">
        <f>G24*C24</f>
        <v>0</v>
      </c>
    </row>
    <row r="25" spans="1:8" x14ac:dyDescent="0.3">
      <c r="A25" s="121"/>
      <c r="B25" s="123"/>
      <c r="C25" s="118"/>
      <c r="D25" s="125"/>
      <c r="E25" s="127"/>
      <c r="F25" s="129"/>
      <c r="G25" s="118"/>
      <c r="H25" s="118"/>
    </row>
    <row r="26" spans="1:8" x14ac:dyDescent="0.3">
      <c r="A26" s="121"/>
      <c r="B26" s="87" t="s">
        <v>78</v>
      </c>
      <c r="C26" s="37">
        <v>0.6</v>
      </c>
      <c r="D26" s="38" t="s">
        <v>9</v>
      </c>
      <c r="E26" s="64">
        <v>0.9</v>
      </c>
      <c r="F26" s="64">
        <v>0.5</v>
      </c>
      <c r="G26" s="37">
        <f>F26/E26</f>
        <v>0.55555555555555558</v>
      </c>
      <c r="H26" s="37">
        <f>G26*C26</f>
        <v>0.33333333333333331</v>
      </c>
    </row>
    <row r="27" spans="1:8" x14ac:dyDescent="0.3">
      <c r="A27" s="119" t="s">
        <v>76</v>
      </c>
      <c r="B27" s="119"/>
      <c r="C27" s="119"/>
      <c r="D27" s="119"/>
      <c r="E27" s="119"/>
      <c r="F27" s="119"/>
      <c r="G27" s="119"/>
      <c r="H27" s="88">
        <f>SUM(H24:H26)</f>
        <v>0.33333333333333331</v>
      </c>
    </row>
    <row r="28" spans="1:8" x14ac:dyDescent="0.3">
      <c r="A28" s="120" t="s">
        <v>80</v>
      </c>
      <c r="B28" s="120"/>
      <c r="C28" s="120"/>
      <c r="D28" s="120"/>
      <c r="E28" s="120"/>
      <c r="F28" s="120"/>
      <c r="G28" s="120"/>
      <c r="H28" s="91">
        <f>0.15*H27</f>
        <v>4.9999999999999996E-2</v>
      </c>
    </row>
    <row r="30" spans="1:8" ht="18" x14ac:dyDescent="0.35">
      <c r="A30" s="94">
        <v>4</v>
      </c>
      <c r="B30" s="95" t="s">
        <v>18</v>
      </c>
      <c r="C30" s="21"/>
    </row>
    <row r="31" spans="1:8" x14ac:dyDescent="0.3">
      <c r="A31" s="110" t="s">
        <v>29</v>
      </c>
      <c r="B31" s="110" t="s">
        <v>30</v>
      </c>
      <c r="C31" s="89" t="s">
        <v>31</v>
      </c>
      <c r="D31" s="110" t="s">
        <v>32</v>
      </c>
      <c r="E31" s="92" t="s">
        <v>33</v>
      </c>
      <c r="F31" s="86" t="s">
        <v>34</v>
      </c>
      <c r="G31" s="110" t="s">
        <v>35</v>
      </c>
      <c r="H31" s="86" t="s">
        <v>36</v>
      </c>
    </row>
    <row r="32" spans="1:8" x14ac:dyDescent="0.3">
      <c r="A32" s="110"/>
      <c r="B32" s="110"/>
      <c r="C32" s="90">
        <f>SUM(C33:C36)</f>
        <v>1</v>
      </c>
      <c r="D32" s="110"/>
      <c r="E32" s="110" t="s">
        <v>65</v>
      </c>
      <c r="F32" s="110"/>
      <c r="G32" s="110"/>
      <c r="H32" s="86" t="s">
        <v>67</v>
      </c>
    </row>
    <row r="33" spans="1:8" x14ac:dyDescent="0.3">
      <c r="A33" s="121" t="s">
        <v>50</v>
      </c>
      <c r="B33" s="122" t="s">
        <v>79</v>
      </c>
      <c r="C33" s="117">
        <v>0.4</v>
      </c>
      <c r="D33" s="124" t="s">
        <v>9</v>
      </c>
      <c r="E33" s="126">
        <v>0</v>
      </c>
      <c r="F33" s="128">
        <v>0.5</v>
      </c>
      <c r="G33" s="117">
        <v>0.5</v>
      </c>
      <c r="H33" s="117">
        <f>G33*C33</f>
        <v>0.2</v>
      </c>
    </row>
    <row r="34" spans="1:8" x14ac:dyDescent="0.3">
      <c r="A34" s="121"/>
      <c r="B34" s="123"/>
      <c r="C34" s="118"/>
      <c r="D34" s="125"/>
      <c r="E34" s="127"/>
      <c r="F34" s="129"/>
      <c r="G34" s="118"/>
      <c r="H34" s="118"/>
    </row>
    <row r="35" spans="1:8" x14ac:dyDescent="0.3">
      <c r="A35" s="121"/>
      <c r="B35" s="87" t="s">
        <v>78</v>
      </c>
      <c r="C35" s="37">
        <v>0.6</v>
      </c>
      <c r="D35" s="38" t="s">
        <v>9</v>
      </c>
      <c r="E35" s="64">
        <v>0.9</v>
      </c>
      <c r="F35" s="64">
        <v>0.86</v>
      </c>
      <c r="G35" s="37">
        <f>F35/E35</f>
        <v>0.95555555555555549</v>
      </c>
      <c r="H35" s="37">
        <f>G35*C35</f>
        <v>0.57333333333333325</v>
      </c>
    </row>
    <row r="36" spans="1:8" x14ac:dyDescent="0.3">
      <c r="A36" s="119" t="s">
        <v>76</v>
      </c>
      <c r="B36" s="119"/>
      <c r="C36" s="119"/>
      <c r="D36" s="119"/>
      <c r="E36" s="119"/>
      <c r="F36" s="119"/>
      <c r="G36" s="119"/>
      <c r="H36" s="88">
        <f>SUM(H33:H35)</f>
        <v>0.77333333333333321</v>
      </c>
    </row>
    <row r="37" spans="1:8" x14ac:dyDescent="0.3">
      <c r="A37" s="120" t="s">
        <v>80</v>
      </c>
      <c r="B37" s="120"/>
      <c r="C37" s="120"/>
      <c r="D37" s="120"/>
      <c r="E37" s="120"/>
      <c r="F37" s="120"/>
      <c r="G37" s="120"/>
      <c r="H37" s="91">
        <f>0.15*H36</f>
        <v>0.11599999999999998</v>
      </c>
    </row>
    <row r="39" spans="1:8" ht="18" x14ac:dyDescent="0.3">
      <c r="A39" s="94">
        <v>5</v>
      </c>
      <c r="B39" s="95" t="s">
        <v>52</v>
      </c>
    </row>
    <row r="40" spans="1:8" x14ac:dyDescent="0.3">
      <c r="A40" s="110" t="s">
        <v>29</v>
      </c>
      <c r="B40" s="110" t="s">
        <v>30</v>
      </c>
      <c r="C40" s="89" t="s">
        <v>31</v>
      </c>
      <c r="D40" s="110" t="s">
        <v>32</v>
      </c>
      <c r="E40" s="92" t="s">
        <v>33</v>
      </c>
      <c r="F40" s="86" t="s">
        <v>34</v>
      </c>
      <c r="G40" s="110" t="s">
        <v>35</v>
      </c>
      <c r="H40" s="86" t="s">
        <v>36</v>
      </c>
    </row>
    <row r="41" spans="1:8" x14ac:dyDescent="0.3">
      <c r="A41" s="110"/>
      <c r="B41" s="110"/>
      <c r="C41" s="90">
        <f>SUM(C42:C45)</f>
        <v>1</v>
      </c>
      <c r="D41" s="110"/>
      <c r="E41" s="110" t="s">
        <v>65</v>
      </c>
      <c r="F41" s="110"/>
      <c r="G41" s="110"/>
      <c r="H41" s="86" t="s">
        <v>67</v>
      </c>
    </row>
    <row r="42" spans="1:8" x14ac:dyDescent="0.3">
      <c r="A42" s="121" t="s">
        <v>50</v>
      </c>
      <c r="B42" s="122" t="s">
        <v>79</v>
      </c>
      <c r="C42" s="117">
        <v>0.4</v>
      </c>
      <c r="D42" s="124" t="s">
        <v>9</v>
      </c>
      <c r="E42" s="126">
        <v>0</v>
      </c>
      <c r="F42" s="128">
        <v>0.75</v>
      </c>
      <c r="G42" s="117">
        <v>0.75</v>
      </c>
      <c r="H42" s="117">
        <f>G42*C42</f>
        <v>0.30000000000000004</v>
      </c>
    </row>
    <row r="43" spans="1:8" x14ac:dyDescent="0.3">
      <c r="A43" s="121"/>
      <c r="B43" s="123"/>
      <c r="C43" s="118"/>
      <c r="D43" s="125"/>
      <c r="E43" s="127"/>
      <c r="F43" s="129"/>
      <c r="G43" s="118"/>
      <c r="H43" s="118"/>
    </row>
    <row r="44" spans="1:8" x14ac:dyDescent="0.3">
      <c r="A44" s="121"/>
      <c r="B44" s="87" t="s">
        <v>78</v>
      </c>
      <c r="C44" s="37">
        <v>0.6</v>
      </c>
      <c r="D44" s="38" t="s">
        <v>9</v>
      </c>
      <c r="E44" s="64">
        <v>0.9</v>
      </c>
      <c r="F44" s="64">
        <v>0</v>
      </c>
      <c r="G44" s="37">
        <f>F44/E44</f>
        <v>0</v>
      </c>
      <c r="H44" s="37">
        <f>G44*C44</f>
        <v>0</v>
      </c>
    </row>
    <row r="45" spans="1:8" x14ac:dyDescent="0.3">
      <c r="A45" s="119" t="s">
        <v>76</v>
      </c>
      <c r="B45" s="119"/>
      <c r="C45" s="119"/>
      <c r="D45" s="119"/>
      <c r="E45" s="119"/>
      <c r="F45" s="119"/>
      <c r="G45" s="119"/>
      <c r="H45" s="88">
        <f>SUM(H42:H44)</f>
        <v>0.30000000000000004</v>
      </c>
    </row>
    <row r="46" spans="1:8" x14ac:dyDescent="0.3">
      <c r="A46" s="120" t="s">
        <v>80</v>
      </c>
      <c r="B46" s="120"/>
      <c r="C46" s="120"/>
      <c r="D46" s="120"/>
      <c r="E46" s="120"/>
      <c r="F46" s="120"/>
      <c r="G46" s="120"/>
      <c r="H46" s="91">
        <f>0.15*H45</f>
        <v>4.5000000000000005E-2</v>
      </c>
    </row>
  </sheetData>
  <mergeCells count="75">
    <mergeCell ref="A4:A5"/>
    <mergeCell ref="B4:B5"/>
    <mergeCell ref="D4:D5"/>
    <mergeCell ref="G4:G5"/>
    <mergeCell ref="E5:F5"/>
    <mergeCell ref="A13:A14"/>
    <mergeCell ref="B13:B14"/>
    <mergeCell ref="D13:D14"/>
    <mergeCell ref="G13:G14"/>
    <mergeCell ref="E14:F14"/>
    <mergeCell ref="F6:F7"/>
    <mergeCell ref="G6:G7"/>
    <mergeCell ref="H6:H7"/>
    <mergeCell ref="A9:G9"/>
    <mergeCell ref="A10:G10"/>
    <mergeCell ref="A6:A8"/>
    <mergeCell ref="B6:B7"/>
    <mergeCell ref="C6:C7"/>
    <mergeCell ref="D6:D7"/>
    <mergeCell ref="E6:E7"/>
    <mergeCell ref="G15:G16"/>
    <mergeCell ref="H15:H16"/>
    <mergeCell ref="A18:G18"/>
    <mergeCell ref="A19:G19"/>
    <mergeCell ref="A22:A23"/>
    <mergeCell ref="B22:B23"/>
    <mergeCell ref="D22:D23"/>
    <mergeCell ref="G22:G23"/>
    <mergeCell ref="E23:F23"/>
    <mergeCell ref="A15:A17"/>
    <mergeCell ref="B15:B16"/>
    <mergeCell ref="C15:C16"/>
    <mergeCell ref="D15:D16"/>
    <mergeCell ref="E15:E16"/>
    <mergeCell ref="F15:F16"/>
    <mergeCell ref="G24:G25"/>
    <mergeCell ref="H24:H25"/>
    <mergeCell ref="A27:G27"/>
    <mergeCell ref="A28:G28"/>
    <mergeCell ref="A31:A32"/>
    <mergeCell ref="B31:B32"/>
    <mergeCell ref="D31:D32"/>
    <mergeCell ref="G31:G32"/>
    <mergeCell ref="E32:F32"/>
    <mergeCell ref="A24:A26"/>
    <mergeCell ref="B24:B25"/>
    <mergeCell ref="C24:C25"/>
    <mergeCell ref="D24:D25"/>
    <mergeCell ref="E24:E25"/>
    <mergeCell ref="F24:F25"/>
    <mergeCell ref="G33:G34"/>
    <mergeCell ref="H33:H34"/>
    <mergeCell ref="A36:G36"/>
    <mergeCell ref="A37:G37"/>
    <mergeCell ref="A40:A41"/>
    <mergeCell ref="B40:B41"/>
    <mergeCell ref="D40:D41"/>
    <mergeCell ref="G40:G41"/>
    <mergeCell ref="E41:F41"/>
    <mergeCell ref="A33:A35"/>
    <mergeCell ref="B33:B34"/>
    <mergeCell ref="C33:C34"/>
    <mergeCell ref="D33:D34"/>
    <mergeCell ref="E33:E34"/>
    <mergeCell ref="F33:F34"/>
    <mergeCell ref="G42:G43"/>
    <mergeCell ref="H42:H43"/>
    <mergeCell ref="A45:G45"/>
    <mergeCell ref="A46:G46"/>
    <mergeCell ref="A42:A44"/>
    <mergeCell ref="B42:B43"/>
    <mergeCell ref="C42:C43"/>
    <mergeCell ref="D42:D43"/>
    <mergeCell ref="E42:E43"/>
    <mergeCell ref="F42:F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Rekap Ibadah</vt:lpstr>
      <vt:lpstr>Rekap Keterlambatan</vt:lpstr>
      <vt:lpstr>KPI Personal</vt:lpstr>
      <vt:lpstr>Sheet3</vt:lpstr>
      <vt:lpstr>'KPI Personal'!Print_Area</vt:lpstr>
    </vt:vector>
  </TitlesOfParts>
  <Company>PT DT Insani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Nena</dc:creator>
  <cp:lastModifiedBy>Ahmad Paudji</cp:lastModifiedBy>
  <cp:lastPrinted>2014-04-24T09:27:40Z</cp:lastPrinted>
  <dcterms:created xsi:type="dcterms:W3CDTF">2013-08-27T04:29:16Z</dcterms:created>
  <dcterms:modified xsi:type="dcterms:W3CDTF">2015-01-29T10:13:05Z</dcterms:modified>
</cp:coreProperties>
</file>