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EB2FE8A9-5142-4C34-8A9A-90BD0F6F1AEB}" xr6:coauthVersionLast="45" xr6:coauthVersionMax="45" xr10:uidLastSave="{00000000-0000-0000-0000-000000000000}"/>
  <bookViews>
    <workbookView xWindow="20370" yWindow="-120" windowWidth="15600" windowHeight="11160" xr2:uid="{5E9089EE-229C-4BCF-8860-E6300139E5C7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60" i="1" l="1"/>
  <c r="AC60" i="1"/>
  <c r="AM60" i="1" s="1"/>
  <c r="AB60" i="1"/>
  <c r="AA60" i="1"/>
  <c r="AK59" i="1"/>
  <c r="AB59" i="1"/>
  <c r="AC59" i="1" s="1"/>
  <c r="AM59" i="1" s="1"/>
  <c r="AA59" i="1"/>
  <c r="AM58" i="1"/>
  <c r="AK58" i="1"/>
  <c r="AC58" i="1"/>
  <c r="AB58" i="1"/>
  <c r="AA58" i="1"/>
  <c r="AK57" i="1"/>
  <c r="AB57" i="1"/>
  <c r="AC57" i="1" s="1"/>
  <c r="AM57" i="1" s="1"/>
  <c r="AA57" i="1"/>
  <c r="AK56" i="1"/>
  <c r="AC56" i="1"/>
  <c r="AM56" i="1" s="1"/>
  <c r="AB56" i="1"/>
  <c r="AA56" i="1"/>
  <c r="AK55" i="1"/>
  <c r="AB55" i="1"/>
  <c r="AC55" i="1" s="1"/>
  <c r="AM55" i="1" s="1"/>
  <c r="AA55" i="1"/>
  <c r="AM54" i="1"/>
  <c r="AK54" i="1"/>
  <c r="AC54" i="1"/>
  <c r="AB54" i="1"/>
  <c r="AA54" i="1"/>
  <c r="AK53" i="1"/>
  <c r="AB53" i="1"/>
  <c r="AC53" i="1" s="1"/>
  <c r="AM53" i="1" s="1"/>
  <c r="AA53" i="1"/>
  <c r="AK52" i="1"/>
  <c r="AC52" i="1"/>
  <c r="AM52" i="1" s="1"/>
  <c r="AB52" i="1"/>
  <c r="AA52" i="1"/>
  <c r="I52" i="1"/>
  <c r="AK51" i="1"/>
  <c r="AC51" i="1"/>
  <c r="AM51" i="1" s="1"/>
  <c r="AB51" i="1"/>
  <c r="AA51" i="1"/>
  <c r="I51" i="1"/>
  <c r="AK50" i="1"/>
  <c r="AC50" i="1"/>
  <c r="AM50" i="1" s="1"/>
  <c r="AB50" i="1"/>
  <c r="AA50" i="1"/>
  <c r="I50" i="1"/>
  <c r="AK49" i="1"/>
  <c r="AC49" i="1"/>
  <c r="AM49" i="1" s="1"/>
  <c r="AB49" i="1"/>
  <c r="AA49" i="1"/>
  <c r="I49" i="1"/>
  <c r="AK48" i="1"/>
  <c r="AC48" i="1"/>
  <c r="AM48" i="1" s="1"/>
  <c r="AB48" i="1"/>
  <c r="AA48" i="1"/>
  <c r="I48" i="1"/>
  <c r="AK47" i="1"/>
  <c r="AC47" i="1"/>
  <c r="AM47" i="1" s="1"/>
  <c r="AB47" i="1"/>
  <c r="AA47" i="1"/>
  <c r="I47" i="1"/>
  <c r="AK46" i="1"/>
  <c r="AC46" i="1"/>
  <c r="AM46" i="1" s="1"/>
  <c r="AB46" i="1"/>
  <c r="AA46" i="1"/>
  <c r="AK45" i="1"/>
  <c r="AA45" i="1"/>
  <c r="AB45" i="1" s="1"/>
  <c r="AC45" i="1" s="1"/>
  <c r="AM45" i="1" s="1"/>
  <c r="AK44" i="1"/>
  <c r="AB44" i="1"/>
  <c r="AC44" i="1" s="1"/>
  <c r="AM44" i="1" s="1"/>
  <c r="AA44" i="1"/>
  <c r="AK43" i="1"/>
  <c r="AA43" i="1"/>
  <c r="AK42" i="1"/>
  <c r="AB42" i="1"/>
  <c r="AC42" i="1" s="1"/>
  <c r="AM42" i="1" s="1"/>
  <c r="AA42" i="1"/>
  <c r="AK41" i="1"/>
  <c r="AA41" i="1"/>
  <c r="AB41" i="1" s="1"/>
  <c r="AC41" i="1" s="1"/>
  <c r="AM41" i="1" s="1"/>
  <c r="AK40" i="1"/>
  <c r="AB40" i="1"/>
  <c r="AC40" i="1" s="1"/>
  <c r="AM40" i="1" s="1"/>
  <c r="AA40" i="1"/>
  <c r="AK39" i="1"/>
  <c r="AA39" i="1"/>
  <c r="AK38" i="1"/>
  <c r="AB38" i="1"/>
  <c r="AC38" i="1" s="1"/>
  <c r="AM38" i="1" s="1"/>
  <c r="AA38" i="1"/>
  <c r="AK37" i="1"/>
  <c r="AA37" i="1"/>
  <c r="AB37" i="1" s="1"/>
  <c r="AC37" i="1" s="1"/>
  <c r="AM37" i="1" s="1"/>
  <c r="AK36" i="1"/>
  <c r="AB36" i="1"/>
  <c r="AC36" i="1" s="1"/>
  <c r="AM36" i="1" s="1"/>
  <c r="AA36" i="1"/>
  <c r="AK35" i="1"/>
  <c r="AA35" i="1"/>
  <c r="AK34" i="1"/>
  <c r="AB34" i="1"/>
  <c r="AC34" i="1" s="1"/>
  <c r="AM34" i="1" s="1"/>
  <c r="AA34" i="1"/>
  <c r="AK33" i="1"/>
  <c r="AA33" i="1"/>
  <c r="AB33" i="1" s="1"/>
  <c r="AC33" i="1" s="1"/>
  <c r="AM33" i="1" s="1"/>
  <c r="AK32" i="1"/>
  <c r="AB32" i="1"/>
  <c r="AC32" i="1" s="1"/>
  <c r="AM32" i="1" s="1"/>
  <c r="AA32" i="1"/>
  <c r="AK31" i="1"/>
  <c r="AA31" i="1"/>
  <c r="AK30" i="1"/>
  <c r="AB30" i="1"/>
  <c r="AC30" i="1" s="1"/>
  <c r="AM30" i="1" s="1"/>
  <c r="AA30" i="1"/>
  <c r="AK29" i="1"/>
  <c r="AA29" i="1"/>
  <c r="AB29" i="1" s="1"/>
  <c r="AC29" i="1" s="1"/>
  <c r="AM29" i="1" s="1"/>
  <c r="AK28" i="1"/>
  <c r="AB28" i="1"/>
  <c r="AC28" i="1" s="1"/>
  <c r="AM28" i="1" s="1"/>
  <c r="AA28" i="1"/>
  <c r="AK27" i="1"/>
  <c r="AA27" i="1"/>
  <c r="AK26" i="1"/>
  <c r="AB26" i="1"/>
  <c r="AC26" i="1" s="1"/>
  <c r="AM26" i="1" s="1"/>
  <c r="AA26" i="1"/>
  <c r="AK25" i="1"/>
  <c r="AA25" i="1"/>
  <c r="AB25" i="1" s="1"/>
  <c r="AC25" i="1" s="1"/>
  <c r="AM25" i="1" s="1"/>
  <c r="AK24" i="1"/>
  <c r="AB24" i="1"/>
  <c r="AC24" i="1" s="1"/>
  <c r="AM24" i="1" s="1"/>
  <c r="AA24" i="1"/>
  <c r="AK23" i="1"/>
  <c r="AA23" i="1"/>
  <c r="AK22" i="1"/>
  <c r="AB22" i="1"/>
  <c r="AC22" i="1" s="1"/>
  <c r="AM22" i="1" s="1"/>
  <c r="AA22" i="1"/>
  <c r="AK21" i="1"/>
  <c r="AA21" i="1"/>
  <c r="AB21" i="1" s="1"/>
  <c r="AC21" i="1" s="1"/>
  <c r="AM21" i="1" s="1"/>
  <c r="AK20" i="1"/>
  <c r="AB20" i="1"/>
  <c r="AC20" i="1" s="1"/>
  <c r="AM20" i="1" s="1"/>
  <c r="AA20" i="1"/>
  <c r="AK19" i="1"/>
  <c r="AA19" i="1"/>
  <c r="AK18" i="1"/>
  <c r="AB18" i="1"/>
  <c r="AC18" i="1" s="1"/>
  <c r="AM18" i="1" s="1"/>
  <c r="AA18" i="1"/>
  <c r="AK17" i="1"/>
  <c r="AA17" i="1"/>
  <c r="AB17" i="1" s="1"/>
  <c r="AC17" i="1" s="1"/>
  <c r="AM17" i="1" s="1"/>
  <c r="AK16" i="1"/>
  <c r="AB16" i="1"/>
  <c r="AC16" i="1" s="1"/>
  <c r="AM16" i="1" s="1"/>
  <c r="AA16" i="1"/>
  <c r="AK15" i="1"/>
  <c r="AA15" i="1"/>
  <c r="AK14" i="1"/>
  <c r="AB14" i="1"/>
  <c r="AC14" i="1" s="1"/>
  <c r="AM14" i="1" s="1"/>
  <c r="AA14" i="1"/>
  <c r="AK13" i="1"/>
  <c r="AA13" i="1"/>
  <c r="AB13" i="1" s="1"/>
  <c r="AC13" i="1" s="1"/>
  <c r="AM13" i="1" s="1"/>
  <c r="AK12" i="1"/>
  <c r="AB12" i="1"/>
  <c r="AC12" i="1" s="1"/>
  <c r="AM12" i="1" s="1"/>
  <c r="AA12" i="1"/>
  <c r="AK11" i="1"/>
  <c r="AA11" i="1"/>
  <c r="AK10" i="1"/>
  <c r="AB10" i="1"/>
  <c r="AC10" i="1" s="1"/>
  <c r="AM10" i="1" s="1"/>
  <c r="AA10" i="1"/>
  <c r="AK9" i="1"/>
  <c r="AA9" i="1"/>
  <c r="AB9" i="1" s="1"/>
  <c r="AC9" i="1" s="1"/>
  <c r="AM9" i="1" s="1"/>
  <c r="AK8" i="1"/>
  <c r="AB8" i="1"/>
  <c r="AC8" i="1" s="1"/>
  <c r="AM8" i="1" s="1"/>
  <c r="AA8" i="1"/>
  <c r="M8" i="1"/>
  <c r="AK7" i="1"/>
  <c r="AB7" i="1"/>
  <c r="AC7" i="1" s="1"/>
  <c r="AM7" i="1" s="1"/>
  <c r="AA7" i="1"/>
  <c r="M7" i="1"/>
  <c r="AK6" i="1"/>
  <c r="AB6" i="1"/>
  <c r="AC6" i="1" s="1"/>
  <c r="AM6" i="1" s="1"/>
  <c r="AA6" i="1"/>
  <c r="M6" i="1"/>
  <c r="AK5" i="1"/>
  <c r="AB5" i="1"/>
  <c r="AC5" i="1" s="1"/>
  <c r="AM5" i="1" s="1"/>
  <c r="AA5" i="1"/>
  <c r="M5" i="1"/>
  <c r="AK4" i="1"/>
  <c r="AB4" i="1"/>
  <c r="AC4" i="1" s="1"/>
  <c r="AM4" i="1" s="1"/>
  <c r="AA4" i="1"/>
  <c r="M4" i="1"/>
  <c r="AK3" i="1"/>
  <c r="AB3" i="1"/>
  <c r="AC3" i="1" s="1"/>
  <c r="AM3" i="1" s="1"/>
  <c r="AA3" i="1"/>
  <c r="M3" i="1"/>
  <c r="AK2" i="1"/>
  <c r="AB2" i="1"/>
  <c r="AC2" i="1" s="1"/>
  <c r="AM2" i="1" s="1"/>
  <c r="AA2" i="1"/>
  <c r="M2" i="1"/>
  <c r="AP2" i="1" l="1"/>
  <c r="AQ2" i="1" s="1"/>
  <c r="AP6" i="1"/>
  <c r="AQ6" i="1" s="1"/>
  <c r="AP12" i="1"/>
  <c r="AQ12" i="1"/>
  <c r="AQ20" i="1"/>
  <c r="AP20" i="1"/>
  <c r="AP28" i="1"/>
  <c r="AQ28" i="1" s="1"/>
  <c r="AP33" i="1"/>
  <c r="AQ33" i="1" s="1"/>
  <c r="AP36" i="1"/>
  <c r="AQ36" i="1" s="1"/>
  <c r="AP41" i="1"/>
  <c r="AQ41" i="1" s="1"/>
  <c r="AP44" i="1"/>
  <c r="AQ44" i="1" s="1"/>
  <c r="AQ48" i="1"/>
  <c r="AP48" i="1"/>
  <c r="AP52" i="1"/>
  <c r="AQ52" i="1" s="1"/>
  <c r="AQ58" i="1"/>
  <c r="AQ4" i="1"/>
  <c r="AP4" i="1"/>
  <c r="AP9" i="1"/>
  <c r="AQ9" i="1"/>
  <c r="AP17" i="1"/>
  <c r="AQ17" i="1" s="1"/>
  <c r="AP25" i="1"/>
  <c r="AQ25" i="1"/>
  <c r="AP14" i="1"/>
  <c r="AQ14" i="1" s="1"/>
  <c r="AC19" i="1"/>
  <c r="AM19" i="1" s="1"/>
  <c r="AQ22" i="1"/>
  <c r="AP22" i="1"/>
  <c r="AQ30" i="1"/>
  <c r="AP30" i="1"/>
  <c r="AP38" i="1"/>
  <c r="AQ38" i="1" s="1"/>
  <c r="AP49" i="1"/>
  <c r="AQ49" i="1" s="1"/>
  <c r="AQ54" i="1"/>
  <c r="AQ3" i="1"/>
  <c r="AP3" i="1"/>
  <c r="AP7" i="1"/>
  <c r="AQ7" i="1"/>
  <c r="AP13" i="1"/>
  <c r="AQ13" i="1" s="1"/>
  <c r="AP21" i="1"/>
  <c r="AQ21" i="1"/>
  <c r="AQ24" i="1"/>
  <c r="AP24" i="1"/>
  <c r="AP29" i="1"/>
  <c r="AQ29" i="1"/>
  <c r="AQ32" i="1"/>
  <c r="AP32" i="1"/>
  <c r="AP37" i="1"/>
  <c r="AQ37" i="1"/>
  <c r="AQ40" i="1"/>
  <c r="AP40" i="1"/>
  <c r="AP45" i="1"/>
  <c r="AQ45" i="1"/>
  <c r="AQ46" i="1"/>
  <c r="AP46" i="1"/>
  <c r="AP50" i="1"/>
  <c r="AQ50" i="1" s="1"/>
  <c r="AQ57" i="1"/>
  <c r="AP57" i="1"/>
  <c r="AP59" i="1"/>
  <c r="AQ59" i="1"/>
  <c r="AQ60" i="1"/>
  <c r="AP60" i="1"/>
  <c r="AP5" i="1"/>
  <c r="AQ5" i="1" s="1"/>
  <c r="AP8" i="1"/>
  <c r="AQ8" i="1" s="1"/>
  <c r="AP16" i="1"/>
  <c r="AQ16" i="1" s="1"/>
  <c r="AQ10" i="1"/>
  <c r="AP10" i="1"/>
  <c r="AQ18" i="1"/>
  <c r="AP18" i="1"/>
  <c r="AP26" i="1"/>
  <c r="AQ26" i="1" s="1"/>
  <c r="AP34" i="1"/>
  <c r="AQ34" i="1" s="1"/>
  <c r="AC39" i="1"/>
  <c r="AM39" i="1" s="1"/>
  <c r="AQ42" i="1"/>
  <c r="AP42" i="1"/>
  <c r="AP47" i="1"/>
  <c r="AQ47" i="1" s="1"/>
  <c r="AQ51" i="1"/>
  <c r="AP51" i="1"/>
  <c r="AP53" i="1"/>
  <c r="AQ53" i="1" s="1"/>
  <c r="AP55" i="1"/>
  <c r="AQ55" i="1" s="1"/>
  <c r="AP56" i="1"/>
  <c r="AQ56" i="1" s="1"/>
  <c r="AP54" i="1"/>
  <c r="AP58" i="1"/>
  <c r="AB11" i="1"/>
  <c r="AC11" i="1" s="1"/>
  <c r="AM11" i="1" s="1"/>
  <c r="AB15" i="1"/>
  <c r="AC15" i="1" s="1"/>
  <c r="AM15" i="1" s="1"/>
  <c r="AB19" i="1"/>
  <c r="AB23" i="1"/>
  <c r="AC23" i="1" s="1"/>
  <c r="AM23" i="1" s="1"/>
  <c r="AB27" i="1"/>
  <c r="AC27" i="1" s="1"/>
  <c r="AM27" i="1" s="1"/>
  <c r="AB31" i="1"/>
  <c r="AC31" i="1" s="1"/>
  <c r="AM31" i="1" s="1"/>
  <c r="AB35" i="1"/>
  <c r="AC35" i="1" s="1"/>
  <c r="AM35" i="1" s="1"/>
  <c r="AB39" i="1"/>
  <c r="AB43" i="1"/>
  <c r="AC43" i="1" s="1"/>
  <c r="AM43" i="1" s="1"/>
  <c r="AP43" i="1" l="1"/>
  <c r="AQ43" i="1" s="1"/>
  <c r="AP27" i="1"/>
  <c r="AQ27" i="1" s="1"/>
  <c r="AP11" i="1"/>
  <c r="AQ11" i="1" s="1"/>
  <c r="AQ23" i="1"/>
  <c r="AP23" i="1"/>
  <c r="AP35" i="1"/>
  <c r="AQ35" i="1" s="1"/>
  <c r="AQ31" i="1"/>
  <c r="AP31" i="1"/>
  <c r="AP15" i="1"/>
  <c r="AQ15" i="1" s="1"/>
  <c r="AQ19" i="1"/>
  <c r="AP19" i="1"/>
  <c r="AP39" i="1"/>
  <c r="AQ39" i="1" s="1"/>
</calcChain>
</file>

<file path=xl/sharedStrings.xml><?xml version="1.0" encoding="utf-8"?>
<sst xmlns="http://schemas.openxmlformats.org/spreadsheetml/2006/main" count="1131" uniqueCount="259">
  <si>
    <t>NO</t>
  </si>
  <si>
    <t>NAMA</t>
  </si>
  <si>
    <t>NIP</t>
  </si>
  <si>
    <t>PANGKAT</t>
  </si>
  <si>
    <t>JABATAN</t>
  </si>
  <si>
    <t>TKT P.DNS</t>
  </si>
  <si>
    <t>NOMOR SPD</t>
  </si>
  <si>
    <t>TANGGAL SPPD</t>
  </si>
  <si>
    <t>MAKSUD</t>
  </si>
  <si>
    <t>KENDARAAN</t>
  </si>
  <si>
    <t>TEMPAT</t>
  </si>
  <si>
    <t>TANGGAL BERANGKAT</t>
  </si>
  <si>
    <t>TUJUAN</t>
  </si>
  <si>
    <t>TANGGAL SELESAI</t>
  </si>
  <si>
    <t>LAMANYA</t>
  </si>
  <si>
    <t>KET. LAMANYA</t>
  </si>
  <si>
    <t>NOMOR SURAT TUGAS</t>
  </si>
  <si>
    <t>Tanggal ST</t>
  </si>
  <si>
    <t>UANG HARIAN</t>
  </si>
  <si>
    <t>UH 2</t>
  </si>
  <si>
    <t>TOTAL UH</t>
  </si>
  <si>
    <t>PENYESUAIAN UH</t>
  </si>
  <si>
    <t>UH SETELAH PENYESUAIAN</t>
  </si>
  <si>
    <t>BY. TRANSPORT</t>
  </si>
  <si>
    <t>TARIF PENGINAPAN / MALAM</t>
  </si>
  <si>
    <t>DURASI MENGINAP</t>
  </si>
  <si>
    <t>KET. DURASI</t>
  </si>
  <si>
    <t>MENGINAP DARI</t>
  </si>
  <si>
    <t>MENGINAP SAMPAI</t>
  </si>
  <si>
    <t>BY. PENGINAPAN LAINNYA</t>
  </si>
  <si>
    <t>TOTAL BY. PENGINAPAN</t>
  </si>
  <si>
    <t>PENGELUARAN RIIL</t>
  </si>
  <si>
    <t>GRAND TOTAL</t>
  </si>
  <si>
    <t>UANG MUKA</t>
  </si>
  <si>
    <t>KARTU KREDIT</t>
  </si>
  <si>
    <t>TOTAL BYR</t>
  </si>
  <si>
    <t>KURANG/LEBIH BYR</t>
  </si>
  <si>
    <t>Status PPK</t>
  </si>
  <si>
    <t>Status Bayar</t>
  </si>
  <si>
    <t>KET. DIPA</t>
  </si>
  <si>
    <t>BULAN SPD</t>
  </si>
  <si>
    <t>BULAN BAYAR</t>
  </si>
  <si>
    <t>Ahmad Sinai</t>
  </si>
  <si>
    <t>NIP  19731015 199301 1 000</t>
  </si>
  <si>
    <t>Penata Tk.I/IIId</t>
  </si>
  <si>
    <t>Kepala KP2KP Marissa</t>
  </si>
  <si>
    <t>C</t>
  </si>
  <si>
    <t>11 Juni 2020</t>
  </si>
  <si>
    <t>Dalam rangka pengambilan sarana dan prasarana untuk persiapan New Normal Pembukaan Layanan Tatap Muka</t>
  </si>
  <si>
    <t>Angkutan Darat</t>
  </si>
  <si>
    <t>12 Juni 2020</t>
  </si>
  <si>
    <t>13 Juni 2020</t>
  </si>
  <si>
    <t>(dua) hari</t>
  </si>
  <si>
    <t>ST-264</t>
  </si>
  <si>
    <t>Christian Denny</t>
  </si>
  <si>
    <t>NIP 32</t>
  </si>
  <si>
    <t>-</t>
  </si>
  <si>
    <t>PPNPN</t>
  </si>
  <si>
    <t>Taufik Herminarsa</t>
  </si>
  <si>
    <t>NIP  19760211 200212 1 002</t>
  </si>
  <si>
    <t>Kepala KP2KP Tilamuta</t>
  </si>
  <si>
    <t>ST-263</t>
  </si>
  <si>
    <t>El Randi Gunarsya</t>
  </si>
  <si>
    <t>NIP  19960626 201512 1 002</t>
  </si>
  <si>
    <t>Pengatur Muda/IIa</t>
  </si>
  <si>
    <t>Pelaksana KP2KP Tilamuta</t>
  </si>
  <si>
    <t>Muhammad Novaldi Noor</t>
  </si>
  <si>
    <t>NIP  19971105 201612 1 001</t>
  </si>
  <si>
    <t>Ibnoe Anshori</t>
  </si>
  <si>
    <t>NIP 19791221 200112 1 003</t>
  </si>
  <si>
    <t>Kepala Seksi Pengawasan Dan Konsultasi IV</t>
  </si>
  <si>
    <t>17 Juni 2020</t>
  </si>
  <si>
    <t>Dalam rangka Koordinasi dengan Bendahara SNVT untuk mengupayakan agar rekanan dari Bendahara dapat melaksanakan kewajiban PPN dengan NPWP Cabang di Gorontalo</t>
  </si>
  <si>
    <t>18 Juni 2020</t>
  </si>
  <si>
    <t>(satu) hari</t>
  </si>
  <si>
    <t>ST-266</t>
  </si>
  <si>
    <t>Harry Kumoro</t>
  </si>
  <si>
    <t>NIP 19790602 200012 1 002</t>
  </si>
  <si>
    <t>Kepala Seksi Ekstensifikasi dan Penyuluhan</t>
  </si>
  <si>
    <t>Pengatur Muda / II.a</t>
  </si>
  <si>
    <t>Pelaksana</t>
  </si>
  <si>
    <t>SPD-001/WPJ.16/KP.02/TIL/2020</t>
  </si>
  <si>
    <t>9 Januari 2020</t>
  </si>
  <si>
    <t>Antar Berkas SPT Masa dan SPT Tahunan</t>
  </si>
  <si>
    <t>10 Januari 2020</t>
  </si>
  <si>
    <t>11 Januari 2020</t>
  </si>
  <si>
    <t>2</t>
  </si>
  <si>
    <t>(Dua) hari</t>
  </si>
  <si>
    <t>ST-001</t>
  </si>
  <si>
    <t>1</t>
  </si>
  <si>
    <t>(Satu) malam</t>
  </si>
  <si>
    <t>TELAH BAYAR</t>
  </si>
  <si>
    <t>LS BEND</t>
  </si>
  <si>
    <t>SPD-002/WPJ.16/KP.02/TIL/2020</t>
  </si>
  <si>
    <t>Penata Tk.I / III.d</t>
  </si>
  <si>
    <t>SPD-003/WPJ.16/KP.02/TIL/2020</t>
  </si>
  <si>
    <t>22 Januari 2020</t>
  </si>
  <si>
    <t>Menghadiri Nota Dinas nomor ND-11/WPJ.16/KP.02/2020 tentang In House Training (IHT) Penerimaan SPT Tahun 2020</t>
  </si>
  <si>
    <t>23 Januari 2020</t>
  </si>
  <si>
    <t>24 Januari 2020</t>
  </si>
  <si>
    <t>ST-002</t>
  </si>
  <si>
    <t>Bayu Anggala Putra</t>
  </si>
  <si>
    <t>NIP  19960328 201801 1 002</t>
  </si>
  <si>
    <t>Pengatur / II.c</t>
  </si>
  <si>
    <t>SPD-004/WPJ.16/KP.02/TIL/2020</t>
  </si>
  <si>
    <t>Samudera Adhi Kartika</t>
  </si>
  <si>
    <t>NIP  19990107 201812 1 004</t>
  </si>
  <si>
    <t>SPD-005/WPJ.16/KP.02/TIL/2020</t>
  </si>
  <si>
    <t>Ridwan Mooduto</t>
  </si>
  <si>
    <t>NIP 39</t>
  </si>
  <si>
    <t>SPD-006/WPJ.16/KP.02/TIL/2020</t>
  </si>
  <si>
    <t>SPD-007/WPJ.16/KP.02/TIL/2020</t>
  </si>
  <si>
    <t>Menghadiri Nota Dinas nomor ND-2177/PJ.11/2019 dan ND-20/WPJ.16/KP.02/2020 terkait Pelaksanaan Penilaian Kemampuan Kerja (PKK) dan Uji Kompetensi Teknis (UKT)</t>
  </si>
  <si>
    <t>26 Januari 2020</t>
  </si>
  <si>
    <t>28 Januari 2020</t>
  </si>
  <si>
    <t>3</t>
  </si>
  <si>
    <t>(Tiga) hari</t>
  </si>
  <si>
    <t>ST-003</t>
  </si>
  <si>
    <t>(Dua) malam</t>
  </si>
  <si>
    <t>SPD-008/WPJ.16/KP.02/TIL/2020</t>
  </si>
  <si>
    <t>SPD-009/WPJ.16/KP.02/TIL/2020</t>
  </si>
  <si>
    <t>SPD-010/WPJ.16/KP.02/TIL/2020</t>
  </si>
  <si>
    <t>Mengantarkan Pegawai KP2KP Tilamuta</t>
  </si>
  <si>
    <t>ST-004</t>
  </si>
  <si>
    <t>Ganang Baskara</t>
  </si>
  <si>
    <t>NIP  19950208 201502 1 004</t>
  </si>
  <si>
    <t>Pengatur Muda Tk.I / II.b</t>
  </si>
  <si>
    <t>Bendaharawan</t>
  </si>
  <si>
    <t>SPD-011/WPJ.16/KP.02/TIL/2020</t>
  </si>
  <si>
    <t>5 Februari 2020</t>
  </si>
  <si>
    <t>Menghadiri undangan koordinasi penyusunan rencana anggaran KP2KP dan KPP 2020 serta IHT Cara Pengisian SPT / e-Filing / e-Form 1770 dan 1771</t>
  </si>
  <si>
    <t>8 Februari 2020</t>
  </si>
  <si>
    <t>4</t>
  </si>
  <si>
    <t>(Empat) hari</t>
  </si>
  <si>
    <t>ST-005</t>
  </si>
  <si>
    <t>(Tiga) malam</t>
  </si>
  <si>
    <t>5 FEBRUARI 2020</t>
  </si>
  <si>
    <t>8 FEBRUARI 2020</t>
  </si>
  <si>
    <t>SPD-012/WPJ.16/KP.02/TIL/2020</t>
  </si>
  <si>
    <t>6 Februari 2020</t>
  </si>
  <si>
    <t>Untuk menghadiri Nota Dinas nomor ND-35/WPJ.16/KP.02/2020 tentang IHT Cara Pengisian dan Penelitian SPT / e-Filing / e-Form 1770 dan 1771</t>
  </si>
  <si>
    <t>7 Februari 2020</t>
  </si>
  <si>
    <t>ST-006</t>
  </si>
  <si>
    <t>7 FEBRUARI 2020</t>
  </si>
  <si>
    <t>NIP 19990107 201812 1 004</t>
  </si>
  <si>
    <t>SPD-013/WPJ.16/KP.02/TIL/2020</t>
  </si>
  <si>
    <t>SPD-014/WPJ.16/KP.02/TIL/2020</t>
  </si>
  <si>
    <t>12 Februari 2020</t>
  </si>
  <si>
    <t>Menghadiri sidang grading dan undangan koordinasi penyusunan rencana anggaran KP2KP dan KPP 2020</t>
  </si>
  <si>
    <t>14 Februari 2020</t>
  </si>
  <si>
    <t>ST-007</t>
  </si>
  <si>
    <t>12 FEBRUARI 2020</t>
  </si>
  <si>
    <t>14 FEBRUARI 2020</t>
  </si>
  <si>
    <t>SPD-015/WPJ.16/KP.02/TIL/2020</t>
  </si>
  <si>
    <t>ST-008</t>
  </si>
  <si>
    <t>SPD-016/WPJ.16/KP.02/TIL/2020</t>
  </si>
  <si>
    <t>Menghadiri undangan koordinasi penyusunan rencana anggaran KP2KP dan KPP 2020</t>
  </si>
  <si>
    <t>13 Februari 2020</t>
  </si>
  <si>
    <t>ST-009</t>
  </si>
  <si>
    <t>13 FEBRUARI 2020</t>
  </si>
  <si>
    <t>SPD-017/WPJ.16/KP.02/TIL/2020</t>
  </si>
  <si>
    <t>20 Februari 2020</t>
  </si>
  <si>
    <t>21 Februari 2020</t>
  </si>
  <si>
    <t>22 Februari 2020</t>
  </si>
  <si>
    <t>ST-010</t>
  </si>
  <si>
    <t>SPD-018/WPJ.16/KP.02/TIL/2020</t>
  </si>
  <si>
    <t>26 Februari 2020</t>
  </si>
  <si>
    <t xml:space="preserve">Melaksanakan kegiatan Edukasi dan Dialog Perpajakan Bersama Wajib Pajak Usahawan Kecamatan Wonosari </t>
  </si>
  <si>
    <t>27 Februari 2020</t>
  </si>
  <si>
    <t>(Satu) Hari</t>
  </si>
  <si>
    <t>ST-011</t>
  </si>
  <si>
    <t>SPD-019/WPJ.16/KP.02/TIL/2020</t>
  </si>
  <si>
    <t>SPD-020/WPJ.16/KP.02/TIL/2020</t>
  </si>
  <si>
    <t>SPD-021/WPJ.16/KP.02/TIL/2020</t>
  </si>
  <si>
    <t>SPD-022/WPJ.16/KP.02/TIL/2020</t>
  </si>
  <si>
    <t>6 Maret 2020</t>
  </si>
  <si>
    <t>Mengikuti pelaksanaan kegiatan Spectaxcular 2020 KPP Pratama Gorontalo sesuai Nota Dinas nomor ND-65/WPJ.16/KP.02/2020</t>
  </si>
  <si>
    <t>7 Maret 2020</t>
  </si>
  <si>
    <t>8 Maret 2020</t>
  </si>
  <si>
    <t>ST-012</t>
  </si>
  <si>
    <t>SPD-023/WPJ.16/KP.02/TIL/2020</t>
  </si>
  <si>
    <t>SPD-024/WPJ.16/KP.02/TIL/2020</t>
  </si>
  <si>
    <t>SPD-025/WPJ.16/KP.02/TIL/2020</t>
  </si>
  <si>
    <t>SPD-026/WPJ.16/KP.02/TIL/2020</t>
  </si>
  <si>
    <t>SPD-027/WPJ.16/KP.02/TIL/2020</t>
  </si>
  <si>
    <t>SPD-028/WPJ.16/KP.02/TIL/2020</t>
  </si>
  <si>
    <t>Amin Mooduto</t>
  </si>
  <si>
    <t>NIP 38</t>
  </si>
  <si>
    <t>SPD-029/WPJ.16/KP.02/TIL/2020</t>
  </si>
  <si>
    <t>Sarini Hanapi</t>
  </si>
  <si>
    <t>NIP 37</t>
  </si>
  <si>
    <t>SPD-030/WPJ.16/KP.02/TIL/2020</t>
  </si>
  <si>
    <t>Infrans Mayulu</t>
  </si>
  <si>
    <t>NIP 40</t>
  </si>
  <si>
    <t>SPD-031/WPJ.16/KP.02/TIL/2020</t>
  </si>
  <si>
    <t>Ibrahim Muksin</t>
  </si>
  <si>
    <t>NIP 41</t>
  </si>
  <si>
    <t>SPD-032/WPJ.16/KP.02/TIL/2020</t>
  </si>
  <si>
    <t>Olha Panigoro</t>
  </si>
  <si>
    <t>NIP 42</t>
  </si>
  <si>
    <t>SPD-033/WPJ.16/KP.02/TIL/2020</t>
  </si>
  <si>
    <t>SPD-034/WPJ.16/KP.02/TIL/2020</t>
  </si>
  <si>
    <t>12 Maret 2020</t>
  </si>
  <si>
    <t>13 Maret 2020</t>
  </si>
  <si>
    <t>ST-015</t>
  </si>
  <si>
    <t>SPD-035/WPJ.16/KP.02/TIL/2020</t>
  </si>
  <si>
    <t>SPD-036/WPJ.16/KP.02/TIL/2020</t>
  </si>
  <si>
    <t>16 Maret 2020</t>
  </si>
  <si>
    <t>Menhadiri Undangan Pelaksanaan Sidang Pemeringkatan Tahap I Tahun 2020 di Lingkungan KPP Pratama Gorontalo</t>
  </si>
  <si>
    <t>17 Maret 2020</t>
  </si>
  <si>
    <t>18 Maret 2020</t>
  </si>
  <si>
    <t>ST-016</t>
  </si>
  <si>
    <t>SPD-037/WPJ.16/KP.02/TIL/2020</t>
  </si>
  <si>
    <t>ST-017</t>
  </si>
  <si>
    <t>Dewi Fatimah</t>
  </si>
  <si>
    <t>NIP 31</t>
  </si>
  <si>
    <t>SPD-021/WPJ.16/KP.02/MAR/2020</t>
  </si>
  <si>
    <t>28 Februari 2020</t>
  </si>
  <si>
    <t>Mengirim Berkas Perpajakan KP2KP Marisa</t>
  </si>
  <si>
    <t>(Satu) hari</t>
  </si>
  <si>
    <t>ST-15</t>
  </si>
  <si>
    <t>NIP  19731015 199301 1 001</t>
  </si>
  <si>
    <t>Penata Tk. I/ III. d</t>
  </si>
  <si>
    <t>Kepala Kantor</t>
  </si>
  <si>
    <t>SPD-022/WPJ.16/KP.02/MAR/2020</t>
  </si>
  <si>
    <t>Menghadiri ND-65</t>
  </si>
  <si>
    <t>ST-18</t>
  </si>
  <si>
    <t>Ken Ganang Sababan Rahman</t>
  </si>
  <si>
    <t>Pengatur Tk.I/ II. d</t>
  </si>
  <si>
    <t>SPD-023/WPJ.16/KP.02/MAR/2020</t>
  </si>
  <si>
    <t>Marten Asep Nugroho</t>
  </si>
  <si>
    <t>Pengatur/ II. c</t>
  </si>
  <si>
    <t>SPD-024/WPJ.16/KP.02/MAR/2020</t>
  </si>
  <si>
    <t>Bagus Sulistyo Budhi</t>
  </si>
  <si>
    <t>Pengatur Muda/ II. a</t>
  </si>
  <si>
    <t>SPD-025/WPJ.16/KP.02/MAR/2020</t>
  </si>
  <si>
    <t>Taruna Eka Pacsi</t>
  </si>
  <si>
    <t>SPD-026/WPJ.16/KP.02/MAR/2020</t>
  </si>
  <si>
    <t>Anditya Dana Iswara</t>
  </si>
  <si>
    <t>SPD-027/WPJ.16/KP.02/MAR/2020</t>
  </si>
  <si>
    <t>SPD-028/WPJ.16/KP.02/MAR/2020</t>
  </si>
  <si>
    <t>SPD-029/WPJ.16/KP.02/MAR/2020</t>
  </si>
  <si>
    <t>Arman</t>
  </si>
  <si>
    <t>NIP 33</t>
  </si>
  <si>
    <t>SPD-030/WPJ.16/KP.02/MAR/2020</t>
  </si>
  <si>
    <t>Meylinda Ester Katiho</t>
  </si>
  <si>
    <t>NIP 34</t>
  </si>
  <si>
    <t>SPD-031/WPJ.16/KP.02/MAR/2020</t>
  </si>
  <si>
    <t>Ainun Khalifah Anwar</t>
  </si>
  <si>
    <t>NIP 35</t>
  </si>
  <si>
    <t>SPD-032/WPJ.16/KP.02/MAR/2020</t>
  </si>
  <si>
    <t>Rahmat Saleh</t>
  </si>
  <si>
    <t>NIP 36</t>
  </si>
  <si>
    <t>SPD-033/WPJ.16/KP.02/MAR/2020</t>
  </si>
  <si>
    <t>SPD-037/WPJ.16/KP.02/MAR/2020</t>
  </si>
  <si>
    <t>Menghadiri ND-82</t>
  </si>
  <si>
    <t>ST-22</t>
  </si>
  <si>
    <t>SPD-038/WPJ.16/KP.02/MAR/2020</t>
  </si>
  <si>
    <t>KANTOR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</si>
</sst>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3" fillId="0" borderId="0"/>
  </cellStyleXfs>
  <cellXfs count="50">
    <xf numFmtId="0" fontId="0" fillId="0" borderId="0" xfId="0"/>
    <xf numFmtId="0" fontId="4" fillId="2" borderId="1" xfId="3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vertical="center" wrapText="1"/>
    </xf>
    <xf numFmtId="49" fontId="4" fillId="2" borderId="1" xfId="3" applyNumberFormat="1" applyFont="1" applyFill="1" applyBorder="1" applyAlignment="1">
      <alignment horizontal="center" vertical="center" wrapText="1"/>
    </xf>
    <xf numFmtId="0" fontId="1" fillId="8" borderId="1" xfId="3" applyFont="1" applyFill="1" applyBorder="1" applyAlignment="1">
      <alignment horizontal="center" vertical="center" wrapText="1"/>
    </xf>
    <xf numFmtId="0" fontId="4" fillId="10" borderId="1" xfId="3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5" fillId="0" borderId="1" xfId="3" applyFont="1" applyBorder="1" applyAlignment="1">
      <alignment vertical="center"/>
    </xf>
    <xf numFmtId="0" fontId="5" fillId="0" borderId="1" xfId="3" applyFont="1" applyBorder="1" applyAlignment="1">
      <alignment horizontal="center" vertical="center"/>
    </xf>
    <xf numFmtId="164" fontId="5" fillId="0" borderId="1" xfId="2" applyFont="1" applyFill="1" applyBorder="1" applyAlignment="1">
      <alignment horizontal="center" vertical="center" wrapText="1"/>
    </xf>
    <xf numFmtId="0" fontId="5" fillId="0" borderId="1" xfId="3" quotePrefix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12" borderId="1" xfId="3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left" vertical="center" wrapText="1"/>
    </xf>
    <xf numFmtId="0" fontId="5" fillId="0" borderId="0" xfId="1" applyFont="1"/>
    <xf numFmtId="0" fontId="5" fillId="0" borderId="1" xfId="1" applyFont="1" applyFill="1" applyBorder="1" applyAlignment="1">
      <alignment horizontal="left" vertical="center"/>
    </xf>
    <xf numFmtId="0" fontId="5" fillId="0" borderId="1" xfId="3" applyFont="1" applyBorder="1" applyAlignment="1">
      <alignment horizontal="left" vertical="center" wrapText="1"/>
    </xf>
    <xf numFmtId="0" fontId="5" fillId="0" borderId="1" xfId="1" quotePrefix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11" borderId="0" xfId="3" applyFont="1" applyFill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3" quotePrefix="1" applyFont="1" applyBorder="1" applyAlignment="1">
      <alignment horizontal="center" vertical="center" wrapText="1"/>
    </xf>
    <xf numFmtId="0" fontId="5" fillId="0" borderId="0" xfId="3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15" fontId="5" fillId="0" borderId="1" xfId="3" quotePrefix="1" applyNumberFormat="1" applyFont="1" applyBorder="1" applyAlignment="1">
      <alignment horizontal="center" vertical="center" wrapText="1"/>
    </xf>
    <xf numFmtId="0" fontId="5" fillId="0" borderId="1" xfId="3" applyFont="1" applyBorder="1" applyAlignment="1">
      <alignment horizontal="left" vertical="center"/>
    </xf>
    <xf numFmtId="49" fontId="5" fillId="0" borderId="1" xfId="3" applyNumberFormat="1" applyFont="1" applyBorder="1" applyAlignment="1">
      <alignment horizontal="center" vertical="center" wrapText="1"/>
    </xf>
    <xf numFmtId="164" fontId="5" fillId="0" borderId="0" xfId="3" applyNumberFormat="1" applyFont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left" vertical="center"/>
    </xf>
    <xf numFmtId="166" fontId="5" fillId="0" borderId="1" xfId="3" quotePrefix="1" applyNumberFormat="1" applyFont="1" applyBorder="1" applyAlignment="1">
      <alignment horizontal="center" vertical="center" wrapText="1"/>
    </xf>
    <xf numFmtId="0" fontId="4" fillId="3" borderId="1" xfId="2" applyNumberFormat="1" applyFont="1" applyFill="1" applyBorder="1" applyAlignment="1">
      <alignment horizontal="center" vertical="center" wrapText="1"/>
    </xf>
    <xf numFmtId="0" fontId="4" fillId="4" borderId="1" xfId="2" applyNumberFormat="1" applyFont="1" applyFill="1" applyBorder="1" applyAlignment="1">
      <alignment horizontal="center" vertical="center" wrapText="1"/>
    </xf>
    <xf numFmtId="0" fontId="4" fillId="5" borderId="1" xfId="2" applyNumberFormat="1" applyFont="1" applyFill="1" applyBorder="1" applyAlignment="1">
      <alignment horizontal="center" vertical="center" wrapText="1"/>
    </xf>
    <xf numFmtId="0" fontId="4" fillId="6" borderId="1" xfId="2" applyNumberFormat="1" applyFont="1" applyFill="1" applyBorder="1" applyAlignment="1">
      <alignment horizontal="center" vertical="center" wrapText="1"/>
    </xf>
    <xf numFmtId="0" fontId="4" fillId="7" borderId="1" xfId="2" applyNumberFormat="1" applyFont="1" applyFill="1" applyBorder="1" applyAlignment="1">
      <alignment horizontal="center" vertical="center" wrapText="1"/>
    </xf>
    <xf numFmtId="0" fontId="4" fillId="3" borderId="1" xfId="3" applyNumberFormat="1" applyFont="1" applyFill="1" applyBorder="1" applyAlignment="1">
      <alignment horizontal="center" vertical="center" wrapText="1"/>
    </xf>
    <xf numFmtId="0" fontId="1" fillId="8" borderId="1" xfId="2" applyNumberFormat="1" applyFont="1" applyFill="1" applyBorder="1" applyAlignment="1">
      <alignment horizontal="center" vertical="center" wrapText="1"/>
    </xf>
    <xf numFmtId="0" fontId="4" fillId="9" borderId="1" xfId="2" applyNumberFormat="1" applyFont="1" applyFill="1" applyBorder="1" applyAlignment="1">
      <alignment horizontal="center" vertical="center" wrapText="1"/>
    </xf>
    <xf numFmtId="0" fontId="5" fillId="0" borderId="1" xfId="2" applyNumberFormat="1" applyFont="1" applyFill="1" applyBorder="1" applyAlignment="1">
      <alignment horizontal="center" vertical="center" wrapText="1"/>
    </xf>
    <xf numFmtId="0" fontId="5" fillId="0" borderId="1" xfId="3" quotePrefix="1" applyNumberFormat="1" applyFont="1" applyBorder="1" applyAlignment="1">
      <alignment horizontal="center" vertical="center" wrapText="1"/>
    </xf>
    <xf numFmtId="0" fontId="5" fillId="0" borderId="1" xfId="3" applyNumberFormat="1" applyFont="1" applyBorder="1" applyAlignment="1">
      <alignment horizontal="center" vertical="center" wrapText="1"/>
    </xf>
  </cellXfs>
  <cellStyles count="4">
    <cellStyle name="Comma [0] 2" xfId="2" xr:uid="{C8EA96AE-0EEB-45C3-A00D-9CB8C3DAF08B}"/>
    <cellStyle name="Normal" xfId="0" builtinId="0"/>
    <cellStyle name="Normal 2" xfId="3" xr:uid="{7DCB28DC-5CFA-47DD-B05C-EE0FFE9B4818}"/>
    <cellStyle name="Normal 3" xfId="1" xr:uid="{DC690259-2A35-45CD-A254-7011461BF0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917323136\Pictures\PPK\2020\SPD%202020\%23SPD%202020%20hsl%20im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(3)"/>
      <sheetName val="Data Impor"/>
      <sheetName val="DATA - PEGAWAI"/>
      <sheetName val="Sheet1"/>
      <sheetName val="Sheet2"/>
      <sheetName val="SPPD"/>
      <sheetName val="Lampiran SPPD"/>
      <sheetName val="RPD"/>
      <sheetName val="Data (2)"/>
      <sheetName val="ID KOTA"/>
    </sheetNames>
    <sheetDataSet>
      <sheetData sheetId="0" refreshError="1"/>
      <sheetData sheetId="1" refreshError="1"/>
      <sheetData sheetId="2" refreshError="1">
        <row r="105">
          <cell r="B105" t="str">
            <v>Ahmad Sinai</v>
          </cell>
          <cell r="C105" t="str">
            <v>NIP  19731015 199301 1 001</v>
          </cell>
        </row>
        <row r="106">
          <cell r="B106" t="str">
            <v>Marten Asep Nugroho</v>
          </cell>
          <cell r="C106" t="str">
            <v>NIP  19950401 201801 1 002</v>
          </cell>
        </row>
        <row r="107">
          <cell r="B107" t="str">
            <v>Bagus Sulistyo Budhi</v>
          </cell>
          <cell r="C107" t="str">
            <v>NIP  19951220 201612 1 002</v>
          </cell>
        </row>
        <row r="108">
          <cell r="B108" t="str">
            <v>Taruna Eka Pacsi</v>
          </cell>
          <cell r="C108" t="str">
            <v>NIP  19971005 201801 1 004</v>
          </cell>
        </row>
        <row r="109">
          <cell r="B109" t="str">
            <v>Ken Ganang Sababan Rahman</v>
          </cell>
          <cell r="C109" t="str">
            <v>NIP  19910726 201411 1 001</v>
          </cell>
        </row>
        <row r="110">
          <cell r="B110" t="str">
            <v>Anditya Dana Iswara</v>
          </cell>
          <cell r="C110" t="str">
            <v>NIP 19990428 201812 1 005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A64E-0310-4498-AAB3-A30F3BD0C9C4}">
  <dimension ref="A1:AW60"/>
  <sheetViews>
    <sheetView tabSelected="1" topLeftCell="R1" workbookViewId="0">
      <selection activeCell="Y2" sqref="Y2"/>
    </sheetView>
  </sheetViews>
  <sheetFormatPr defaultRowHeight="15" x14ac:dyDescent="0.25"/>
  <cols>
    <col min="7" max="7" width="31.5703125" bestFit="1" customWidth="1"/>
  </cols>
  <sheetData>
    <row r="1" spans="1:49" ht="60" x14ac:dyDescent="0.25">
      <c r="A1" s="1"/>
      <c r="B1" s="1"/>
      <c r="C1" s="1"/>
      <c r="D1" s="1"/>
      <c r="E1" s="2"/>
      <c r="F1" s="1"/>
      <c r="G1" s="1" t="s">
        <v>0</v>
      </c>
      <c r="H1" s="1" t="s">
        <v>1</v>
      </c>
      <c r="I1" s="1" t="s">
        <v>2</v>
      </c>
      <c r="J1" s="1" t="s">
        <v>3</v>
      </c>
      <c r="K1" s="2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3" t="s">
        <v>14</v>
      </c>
      <c r="V1" s="1" t="s">
        <v>15</v>
      </c>
      <c r="W1" s="1" t="s">
        <v>16</v>
      </c>
      <c r="X1" s="1" t="s">
        <v>17</v>
      </c>
      <c r="Y1" s="39" t="s">
        <v>18</v>
      </c>
      <c r="Z1" s="40" t="s">
        <v>19</v>
      </c>
      <c r="AA1" s="41" t="s">
        <v>20</v>
      </c>
      <c r="AB1" s="42" t="s">
        <v>21</v>
      </c>
      <c r="AC1" s="43" t="s">
        <v>22</v>
      </c>
      <c r="AD1" s="41" t="s">
        <v>23</v>
      </c>
      <c r="AE1" s="39" t="s">
        <v>24</v>
      </c>
      <c r="AF1" s="44" t="s">
        <v>25</v>
      </c>
      <c r="AG1" s="44" t="s">
        <v>26</v>
      </c>
      <c r="AH1" s="44" t="s">
        <v>27</v>
      </c>
      <c r="AI1" s="44" t="s">
        <v>28</v>
      </c>
      <c r="AJ1" s="40" t="s">
        <v>29</v>
      </c>
      <c r="AK1" s="43" t="s">
        <v>30</v>
      </c>
      <c r="AL1" s="41" t="s">
        <v>31</v>
      </c>
      <c r="AM1" s="45" t="s">
        <v>32</v>
      </c>
      <c r="AN1" s="46" t="s">
        <v>33</v>
      </c>
      <c r="AO1" s="46" t="s">
        <v>34</v>
      </c>
      <c r="AP1" s="45" t="s">
        <v>35</v>
      </c>
      <c r="AQ1" s="45" t="s">
        <v>36</v>
      </c>
      <c r="AR1" s="4" t="s">
        <v>37</v>
      </c>
      <c r="AS1" s="4" t="s">
        <v>38</v>
      </c>
      <c r="AT1" s="5" t="s">
        <v>39</v>
      </c>
      <c r="AU1" s="23" t="s">
        <v>40</v>
      </c>
      <c r="AV1" s="23" t="s">
        <v>41</v>
      </c>
      <c r="AW1" s="24" t="s">
        <v>258</v>
      </c>
    </row>
    <row r="2" spans="1:49" ht="240" x14ac:dyDescent="0.25">
      <c r="A2" s="6"/>
      <c r="B2" s="7"/>
      <c r="C2" s="8"/>
      <c r="D2" s="7"/>
      <c r="E2" s="7"/>
      <c r="F2" s="6"/>
      <c r="G2" s="25">
        <v>1</v>
      </c>
      <c r="H2" s="7" t="s">
        <v>42</v>
      </c>
      <c r="I2" s="8" t="s">
        <v>43</v>
      </c>
      <c r="J2" s="7" t="s">
        <v>44</v>
      </c>
      <c r="K2" s="7" t="s">
        <v>45</v>
      </c>
      <c r="L2" s="25" t="s">
        <v>46</v>
      </c>
      <c r="M2" s="26" t="str">
        <f t="shared" ref="M2:M8" si="0">"SPD-00"&amp;G2&amp;"/WPJ.16/KP.02/2020"</f>
        <v>SPD-001/WPJ.16/KP.02/2020</v>
      </c>
      <c r="N2" s="27" t="s">
        <v>47</v>
      </c>
      <c r="O2" s="28" t="s">
        <v>48</v>
      </c>
      <c r="P2" s="25" t="s">
        <v>49</v>
      </c>
      <c r="Q2" s="25">
        <v>361</v>
      </c>
      <c r="R2" s="27" t="s">
        <v>50</v>
      </c>
      <c r="S2" s="25">
        <v>130</v>
      </c>
      <c r="T2" s="27" t="s">
        <v>51</v>
      </c>
      <c r="U2" s="25">
        <v>2</v>
      </c>
      <c r="V2" s="25" t="s">
        <v>52</v>
      </c>
      <c r="W2" s="25" t="s">
        <v>53</v>
      </c>
      <c r="X2" s="27" t="s">
        <v>47</v>
      </c>
      <c r="Y2" s="47">
        <v>370000</v>
      </c>
      <c r="Z2" s="47"/>
      <c r="AA2" s="47">
        <f>(Y2*U2)+Z2</f>
        <v>740000</v>
      </c>
      <c r="AB2" s="47">
        <f t="shared" ref="AB2:AB45" si="1">AA2*20%</f>
        <v>148000</v>
      </c>
      <c r="AC2" s="47">
        <f>AA2-AB2</f>
        <v>592000</v>
      </c>
      <c r="AD2" s="47"/>
      <c r="AE2" s="47"/>
      <c r="AF2" s="48"/>
      <c r="AG2" s="48"/>
      <c r="AH2" s="48"/>
      <c r="AI2" s="48"/>
      <c r="AJ2" s="47"/>
      <c r="AK2" s="47">
        <f>(AE2*AF2)+AJ2</f>
        <v>0</v>
      </c>
      <c r="AL2" s="47"/>
      <c r="AM2" s="47">
        <f>AC2+AD2+AK2+AL2</f>
        <v>592000</v>
      </c>
      <c r="AN2" s="47"/>
      <c r="AO2" s="47"/>
      <c r="AP2" s="47">
        <f>AM2-AN2-AO2</f>
        <v>592000</v>
      </c>
      <c r="AQ2" s="47">
        <f>AM2-AN2-AO2-AP2</f>
        <v>0</v>
      </c>
      <c r="AR2" s="22"/>
      <c r="AS2" s="22"/>
      <c r="AT2" s="22"/>
      <c r="AU2" s="30"/>
      <c r="AV2" s="30"/>
      <c r="AW2" s="30">
        <v>0</v>
      </c>
    </row>
    <row r="3" spans="1:49" ht="240" x14ac:dyDescent="0.25">
      <c r="A3" s="6"/>
      <c r="B3" s="7"/>
      <c r="C3" s="8"/>
      <c r="D3" s="7"/>
      <c r="E3" s="7"/>
      <c r="F3" s="6"/>
      <c r="G3" s="25">
        <v>2</v>
      </c>
      <c r="H3" s="7" t="s">
        <v>54</v>
      </c>
      <c r="I3" s="8" t="s">
        <v>55</v>
      </c>
      <c r="J3" s="7" t="s">
        <v>56</v>
      </c>
      <c r="K3" s="7" t="s">
        <v>57</v>
      </c>
      <c r="L3" s="25" t="s">
        <v>46</v>
      </c>
      <c r="M3" s="26" t="str">
        <f t="shared" si="0"/>
        <v>SPD-002/WPJ.16/KP.02/2020</v>
      </c>
      <c r="N3" s="27" t="s">
        <v>47</v>
      </c>
      <c r="O3" s="28" t="s">
        <v>48</v>
      </c>
      <c r="P3" s="25" t="s">
        <v>49</v>
      </c>
      <c r="Q3" s="25">
        <v>361</v>
      </c>
      <c r="R3" s="27" t="s">
        <v>50</v>
      </c>
      <c r="S3" s="25">
        <v>130</v>
      </c>
      <c r="T3" s="27" t="s">
        <v>51</v>
      </c>
      <c r="U3" s="25">
        <v>2</v>
      </c>
      <c r="V3" s="25" t="s">
        <v>52</v>
      </c>
      <c r="W3" s="25" t="s">
        <v>53</v>
      </c>
      <c r="X3" s="27" t="s">
        <v>47</v>
      </c>
      <c r="Y3" s="47">
        <v>370000</v>
      </c>
      <c r="Z3" s="47"/>
      <c r="AA3" s="47">
        <f t="shared" ref="AA3:AA60" si="2">(Y3*U3)+Z3</f>
        <v>740000</v>
      </c>
      <c r="AB3" s="47">
        <f t="shared" si="1"/>
        <v>148000</v>
      </c>
      <c r="AC3" s="47">
        <f t="shared" ref="AC3:AC60" si="3">AA3-AB3</f>
        <v>592000</v>
      </c>
      <c r="AD3" s="47"/>
      <c r="AE3" s="47"/>
      <c r="AF3" s="48"/>
      <c r="AG3" s="48"/>
      <c r="AH3" s="48"/>
      <c r="AI3" s="48"/>
      <c r="AJ3" s="47"/>
      <c r="AK3" s="47">
        <f t="shared" ref="AK3" si="4">(AE3*AF3)+AJ3</f>
        <v>0</v>
      </c>
      <c r="AL3" s="47"/>
      <c r="AM3" s="47">
        <f t="shared" ref="AM3" si="5">AC3+AD3+AK3+AL3</f>
        <v>592000</v>
      </c>
      <c r="AN3" s="47"/>
      <c r="AO3" s="47"/>
      <c r="AP3" s="47">
        <f t="shared" ref="AP3" si="6">AM3-AN3-AO3</f>
        <v>592000</v>
      </c>
      <c r="AQ3" s="47">
        <f t="shared" ref="AQ3:AQ45" si="7">AM3-AN3-AO3-AP3</f>
        <v>0</v>
      </c>
      <c r="AR3" s="22"/>
      <c r="AS3" s="22"/>
      <c r="AT3" s="22"/>
      <c r="AU3" s="30"/>
      <c r="AV3" s="30"/>
      <c r="AW3" s="30">
        <v>0</v>
      </c>
    </row>
    <row r="4" spans="1:49" ht="240" x14ac:dyDescent="0.25">
      <c r="A4" s="6"/>
      <c r="B4" s="7"/>
      <c r="C4" s="8"/>
      <c r="D4" s="7"/>
      <c r="E4" s="7"/>
      <c r="F4" s="6"/>
      <c r="G4" s="25">
        <v>3</v>
      </c>
      <c r="H4" s="7" t="s">
        <v>58</v>
      </c>
      <c r="I4" s="8" t="s">
        <v>59</v>
      </c>
      <c r="J4" s="7" t="s">
        <v>44</v>
      </c>
      <c r="K4" s="7" t="s">
        <v>60</v>
      </c>
      <c r="L4" s="25" t="s">
        <v>46</v>
      </c>
      <c r="M4" s="26" t="str">
        <f t="shared" si="0"/>
        <v>SPD-003/WPJ.16/KP.02/2020</v>
      </c>
      <c r="N4" s="27" t="s">
        <v>47</v>
      </c>
      <c r="O4" s="28" t="s">
        <v>48</v>
      </c>
      <c r="P4" s="25" t="s">
        <v>49</v>
      </c>
      <c r="Q4" s="22">
        <v>77</v>
      </c>
      <c r="R4" s="27" t="s">
        <v>50</v>
      </c>
      <c r="S4" s="25">
        <v>130</v>
      </c>
      <c r="T4" s="27" t="s">
        <v>51</v>
      </c>
      <c r="U4" s="25">
        <v>2</v>
      </c>
      <c r="V4" s="25" t="s">
        <v>52</v>
      </c>
      <c r="W4" s="25" t="s">
        <v>61</v>
      </c>
      <c r="X4" s="27" t="s">
        <v>47</v>
      </c>
      <c r="Y4" s="47">
        <v>370000</v>
      </c>
      <c r="Z4" s="47"/>
      <c r="AA4" s="47">
        <f t="shared" si="2"/>
        <v>740000</v>
      </c>
      <c r="AB4" s="47">
        <f t="shared" si="1"/>
        <v>148000</v>
      </c>
      <c r="AC4" s="47">
        <f t="shared" si="3"/>
        <v>592000</v>
      </c>
      <c r="AD4" s="47"/>
      <c r="AE4" s="47"/>
      <c r="AF4" s="48"/>
      <c r="AG4" s="48"/>
      <c r="AH4" s="48"/>
      <c r="AI4" s="48"/>
      <c r="AJ4" s="47"/>
      <c r="AK4" s="47">
        <f>(AE4*AF4)+AJ4</f>
        <v>0</v>
      </c>
      <c r="AL4" s="47"/>
      <c r="AM4" s="47">
        <f>AC4+AD4+AK4+AL4</f>
        <v>592000</v>
      </c>
      <c r="AN4" s="47"/>
      <c r="AO4" s="47"/>
      <c r="AP4" s="47">
        <f>AM4-AN4-AO4</f>
        <v>592000</v>
      </c>
      <c r="AQ4" s="47">
        <f t="shared" si="7"/>
        <v>0</v>
      </c>
      <c r="AR4" s="22"/>
      <c r="AS4" s="22"/>
      <c r="AT4" s="22"/>
      <c r="AU4" s="30"/>
      <c r="AV4" s="30"/>
      <c r="AW4" s="30">
        <v>0</v>
      </c>
    </row>
    <row r="5" spans="1:49" ht="240" x14ac:dyDescent="0.25">
      <c r="A5" s="6"/>
      <c r="B5" s="7"/>
      <c r="C5" s="8"/>
      <c r="D5" s="7"/>
      <c r="E5" s="7"/>
      <c r="F5" s="6"/>
      <c r="G5" s="25">
        <v>4</v>
      </c>
      <c r="H5" s="7" t="s">
        <v>62</v>
      </c>
      <c r="I5" s="8" t="s">
        <v>63</v>
      </c>
      <c r="J5" s="7" t="s">
        <v>64</v>
      </c>
      <c r="K5" s="7" t="s">
        <v>65</v>
      </c>
      <c r="L5" s="25" t="s">
        <v>46</v>
      </c>
      <c r="M5" s="26" t="str">
        <f t="shared" si="0"/>
        <v>SPD-004/WPJ.16/KP.02/2020</v>
      </c>
      <c r="N5" s="27" t="s">
        <v>47</v>
      </c>
      <c r="O5" s="28" t="s">
        <v>48</v>
      </c>
      <c r="P5" s="25" t="s">
        <v>49</v>
      </c>
      <c r="Q5" s="22">
        <v>77</v>
      </c>
      <c r="R5" s="27" t="s">
        <v>50</v>
      </c>
      <c r="S5" s="25">
        <v>130</v>
      </c>
      <c r="T5" s="27" t="s">
        <v>51</v>
      </c>
      <c r="U5" s="25">
        <v>2</v>
      </c>
      <c r="V5" s="25" t="s">
        <v>52</v>
      </c>
      <c r="W5" s="25" t="s">
        <v>61</v>
      </c>
      <c r="X5" s="27" t="s">
        <v>47</v>
      </c>
      <c r="Y5" s="47">
        <v>370000</v>
      </c>
      <c r="Z5" s="47"/>
      <c r="AA5" s="47">
        <f t="shared" si="2"/>
        <v>740000</v>
      </c>
      <c r="AB5" s="47">
        <f t="shared" si="1"/>
        <v>148000</v>
      </c>
      <c r="AC5" s="47">
        <f t="shared" si="3"/>
        <v>592000</v>
      </c>
      <c r="AD5" s="47"/>
      <c r="AE5" s="47"/>
      <c r="AF5" s="48"/>
      <c r="AG5" s="48"/>
      <c r="AH5" s="48"/>
      <c r="AI5" s="48"/>
      <c r="AJ5" s="47"/>
      <c r="AK5" s="47">
        <f>(AE5*AF5)+AJ5</f>
        <v>0</v>
      </c>
      <c r="AL5" s="47"/>
      <c r="AM5" s="47">
        <f>AC5+AD5+AK5+AL5</f>
        <v>592000</v>
      </c>
      <c r="AN5" s="47"/>
      <c r="AO5" s="47"/>
      <c r="AP5" s="47">
        <f>AM5-AN5-AO5</f>
        <v>592000</v>
      </c>
      <c r="AQ5" s="47">
        <f t="shared" si="7"/>
        <v>0</v>
      </c>
      <c r="AR5" s="22"/>
      <c r="AS5" s="22"/>
      <c r="AT5" s="22"/>
      <c r="AU5" s="30"/>
      <c r="AV5" s="30"/>
      <c r="AW5" s="30">
        <v>0</v>
      </c>
    </row>
    <row r="6" spans="1:49" ht="240" x14ac:dyDescent="0.25">
      <c r="A6" s="6"/>
      <c r="B6" s="7"/>
      <c r="C6" s="8"/>
      <c r="D6" s="7"/>
      <c r="E6" s="7"/>
      <c r="F6" s="6"/>
      <c r="G6" s="25">
        <v>5</v>
      </c>
      <c r="H6" s="7" t="s">
        <v>66</v>
      </c>
      <c r="I6" s="8" t="s">
        <v>67</v>
      </c>
      <c r="J6" s="7" t="s">
        <v>64</v>
      </c>
      <c r="K6" s="7" t="s">
        <v>65</v>
      </c>
      <c r="L6" s="25" t="s">
        <v>46</v>
      </c>
      <c r="M6" s="26" t="str">
        <f t="shared" si="0"/>
        <v>SPD-005/WPJ.16/KP.02/2020</v>
      </c>
      <c r="N6" s="27" t="s">
        <v>47</v>
      </c>
      <c r="O6" s="28" t="s">
        <v>48</v>
      </c>
      <c r="P6" s="25" t="s">
        <v>49</v>
      </c>
      <c r="Q6" s="22">
        <v>77</v>
      </c>
      <c r="R6" s="27" t="s">
        <v>50</v>
      </c>
      <c r="S6" s="25">
        <v>130</v>
      </c>
      <c r="T6" s="27" t="s">
        <v>51</v>
      </c>
      <c r="U6" s="25">
        <v>2</v>
      </c>
      <c r="V6" s="25" t="s">
        <v>52</v>
      </c>
      <c r="W6" s="25" t="s">
        <v>61</v>
      </c>
      <c r="X6" s="27" t="s">
        <v>47</v>
      </c>
      <c r="Y6" s="47">
        <v>370000</v>
      </c>
      <c r="Z6" s="47"/>
      <c r="AA6" s="47">
        <f t="shared" si="2"/>
        <v>740000</v>
      </c>
      <c r="AB6" s="47">
        <f t="shared" si="1"/>
        <v>148000</v>
      </c>
      <c r="AC6" s="47">
        <f t="shared" si="3"/>
        <v>592000</v>
      </c>
      <c r="AD6" s="47"/>
      <c r="AE6" s="47"/>
      <c r="AF6" s="48"/>
      <c r="AG6" s="48"/>
      <c r="AH6" s="48"/>
      <c r="AI6" s="48"/>
      <c r="AJ6" s="47"/>
      <c r="AK6" s="47">
        <f>(AE6*AF6)+AJ6</f>
        <v>0</v>
      </c>
      <c r="AL6" s="47"/>
      <c r="AM6" s="47">
        <f>AC6+AD6+AK6+AL6</f>
        <v>592000</v>
      </c>
      <c r="AN6" s="47"/>
      <c r="AO6" s="47"/>
      <c r="AP6" s="47">
        <f>AM6-AN6-AO6</f>
        <v>592000</v>
      </c>
      <c r="AQ6" s="47">
        <f t="shared" si="7"/>
        <v>0</v>
      </c>
      <c r="AR6" s="22"/>
      <c r="AS6" s="22"/>
      <c r="AT6" s="22"/>
      <c r="AU6" s="30"/>
      <c r="AV6" s="30"/>
      <c r="AW6" s="30">
        <v>0</v>
      </c>
    </row>
    <row r="7" spans="1:49" ht="375" x14ac:dyDescent="0.25">
      <c r="A7" s="6"/>
      <c r="B7" s="12"/>
      <c r="C7" s="8"/>
      <c r="D7" s="7"/>
      <c r="E7" s="7"/>
      <c r="F7" s="6"/>
      <c r="G7" s="25">
        <v>6</v>
      </c>
      <c r="H7" s="7" t="s">
        <v>68</v>
      </c>
      <c r="I7" s="8" t="s">
        <v>69</v>
      </c>
      <c r="J7" s="7" t="s">
        <v>44</v>
      </c>
      <c r="K7" s="7" t="s">
        <v>70</v>
      </c>
      <c r="L7" s="25" t="s">
        <v>46</v>
      </c>
      <c r="M7" s="26" t="str">
        <f t="shared" si="0"/>
        <v>SPD-006/WPJ.16/KP.02/2020</v>
      </c>
      <c r="N7" s="27" t="s">
        <v>71</v>
      </c>
      <c r="O7" s="28" t="s">
        <v>72</v>
      </c>
      <c r="P7" s="25" t="s">
        <v>49</v>
      </c>
      <c r="Q7" s="25">
        <v>130</v>
      </c>
      <c r="R7" s="27" t="s">
        <v>73</v>
      </c>
      <c r="S7" s="25">
        <v>88</v>
      </c>
      <c r="T7" s="27" t="s">
        <v>73</v>
      </c>
      <c r="U7" s="25">
        <v>1</v>
      </c>
      <c r="V7" s="25" t="s">
        <v>74</v>
      </c>
      <c r="W7" s="25" t="s">
        <v>75</v>
      </c>
      <c r="X7" s="27" t="s">
        <v>71</v>
      </c>
      <c r="Y7" s="47">
        <v>200000</v>
      </c>
      <c r="Z7" s="47"/>
      <c r="AA7" s="47">
        <f t="shared" si="2"/>
        <v>200000</v>
      </c>
      <c r="AB7" s="47">
        <f t="shared" si="1"/>
        <v>40000</v>
      </c>
      <c r="AC7" s="47">
        <f t="shared" si="3"/>
        <v>160000</v>
      </c>
      <c r="AD7" s="47"/>
      <c r="AE7" s="47"/>
      <c r="AF7" s="48"/>
      <c r="AG7" s="48"/>
      <c r="AH7" s="48"/>
      <c r="AI7" s="48"/>
      <c r="AJ7" s="47"/>
      <c r="AK7" s="47">
        <f>(AE7*AF7)+AJ7</f>
        <v>0</v>
      </c>
      <c r="AL7" s="47"/>
      <c r="AM7" s="47">
        <f>AC7+AD7+AK7+AL7</f>
        <v>160000</v>
      </c>
      <c r="AN7" s="47"/>
      <c r="AO7" s="47"/>
      <c r="AP7" s="47">
        <f>AM7-AN7-AO7</f>
        <v>160000</v>
      </c>
      <c r="AQ7" s="47">
        <f t="shared" si="7"/>
        <v>0</v>
      </c>
      <c r="AR7" s="22"/>
      <c r="AS7" s="22"/>
      <c r="AT7" s="22"/>
      <c r="AU7" s="30"/>
      <c r="AV7" s="30"/>
      <c r="AW7" s="30">
        <v>0</v>
      </c>
    </row>
    <row r="8" spans="1:49" ht="375" x14ac:dyDescent="0.25">
      <c r="A8" s="6"/>
      <c r="B8" s="12"/>
      <c r="C8" s="8"/>
      <c r="D8" s="7"/>
      <c r="E8" s="7"/>
      <c r="F8" s="6"/>
      <c r="G8" s="25">
        <v>7</v>
      </c>
      <c r="H8" s="7" t="s">
        <v>76</v>
      </c>
      <c r="I8" s="8" t="s">
        <v>77</v>
      </c>
      <c r="J8" s="7" t="s">
        <v>44</v>
      </c>
      <c r="K8" s="7" t="s">
        <v>78</v>
      </c>
      <c r="L8" s="25" t="s">
        <v>46</v>
      </c>
      <c r="M8" s="26" t="str">
        <f t="shared" si="0"/>
        <v>SPD-007/WPJ.16/KP.02/2020</v>
      </c>
      <c r="N8" s="27" t="s">
        <v>71</v>
      </c>
      <c r="O8" s="28" t="s">
        <v>72</v>
      </c>
      <c r="P8" s="25" t="s">
        <v>49</v>
      </c>
      <c r="Q8" s="25">
        <v>130</v>
      </c>
      <c r="R8" s="27" t="s">
        <v>73</v>
      </c>
      <c r="S8" s="25">
        <v>88</v>
      </c>
      <c r="T8" s="27" t="s">
        <v>73</v>
      </c>
      <c r="U8" s="25">
        <v>1</v>
      </c>
      <c r="V8" s="25" t="s">
        <v>74</v>
      </c>
      <c r="W8" s="25" t="s">
        <v>75</v>
      </c>
      <c r="X8" s="27" t="s">
        <v>71</v>
      </c>
      <c r="Y8" s="47">
        <v>200000</v>
      </c>
      <c r="Z8" s="47"/>
      <c r="AA8" s="47">
        <f t="shared" si="2"/>
        <v>200000</v>
      </c>
      <c r="AB8" s="47">
        <f t="shared" si="1"/>
        <v>40000</v>
      </c>
      <c r="AC8" s="47">
        <f t="shared" si="3"/>
        <v>160000</v>
      </c>
      <c r="AD8" s="47"/>
      <c r="AE8" s="47"/>
      <c r="AF8" s="48"/>
      <c r="AG8" s="48"/>
      <c r="AH8" s="48"/>
      <c r="AI8" s="48"/>
      <c r="AJ8" s="47"/>
      <c r="AK8" s="47">
        <f t="shared" ref="AK8:AK60" si="8">(AE8*AF8)+AJ8</f>
        <v>0</v>
      </c>
      <c r="AL8" s="47"/>
      <c r="AM8" s="47">
        <f t="shared" ref="AM8:AM60" si="9">AC8+AD8+AK8+AL8</f>
        <v>160000</v>
      </c>
      <c r="AN8" s="47"/>
      <c r="AO8" s="47"/>
      <c r="AP8" s="47">
        <f>AM8-AN8-AO8</f>
        <v>160000</v>
      </c>
      <c r="AQ8" s="47">
        <f t="shared" si="7"/>
        <v>0</v>
      </c>
      <c r="AR8" s="22"/>
      <c r="AS8" s="22"/>
      <c r="AT8" s="22"/>
      <c r="AU8" s="30"/>
      <c r="AV8" s="30"/>
      <c r="AW8" s="30">
        <v>0</v>
      </c>
    </row>
    <row r="9" spans="1:49" ht="45" x14ac:dyDescent="0.25">
      <c r="A9" s="6"/>
      <c r="B9" s="13"/>
      <c r="C9" s="14"/>
      <c r="D9" s="14"/>
      <c r="E9" s="14"/>
      <c r="F9" s="15"/>
      <c r="G9" s="25">
        <v>8</v>
      </c>
      <c r="H9" s="31" t="s">
        <v>62</v>
      </c>
      <c r="I9" s="26" t="s">
        <v>63</v>
      </c>
      <c r="J9" s="26" t="s">
        <v>79</v>
      </c>
      <c r="K9" s="26" t="s">
        <v>80</v>
      </c>
      <c r="L9" s="15" t="s">
        <v>46</v>
      </c>
      <c r="M9" s="8" t="s">
        <v>81</v>
      </c>
      <c r="N9" s="32" t="s">
        <v>82</v>
      </c>
      <c r="O9" s="33" t="s">
        <v>83</v>
      </c>
      <c r="P9" s="22" t="s">
        <v>49</v>
      </c>
      <c r="Q9" s="22">
        <v>77</v>
      </c>
      <c r="R9" s="32" t="s">
        <v>84</v>
      </c>
      <c r="S9" s="22">
        <v>130</v>
      </c>
      <c r="T9" s="32" t="s">
        <v>85</v>
      </c>
      <c r="U9" s="34" t="s">
        <v>86</v>
      </c>
      <c r="V9" s="29" t="s">
        <v>87</v>
      </c>
      <c r="W9" s="22" t="s">
        <v>88</v>
      </c>
      <c r="X9" s="32" t="s">
        <v>82</v>
      </c>
      <c r="Y9" s="47">
        <v>370000</v>
      </c>
      <c r="Z9" s="47"/>
      <c r="AA9" s="47">
        <f t="shared" si="2"/>
        <v>740000</v>
      </c>
      <c r="AB9" s="47">
        <f t="shared" si="1"/>
        <v>148000</v>
      </c>
      <c r="AC9" s="47">
        <f t="shared" si="3"/>
        <v>592000</v>
      </c>
      <c r="AD9" s="47"/>
      <c r="AE9" s="47">
        <v>330000</v>
      </c>
      <c r="AF9" s="48" t="s">
        <v>89</v>
      </c>
      <c r="AG9" s="48" t="s">
        <v>90</v>
      </c>
      <c r="AH9" s="48" t="s">
        <v>84</v>
      </c>
      <c r="AI9" s="48" t="s">
        <v>85</v>
      </c>
      <c r="AJ9" s="47"/>
      <c r="AK9" s="47">
        <f t="shared" si="8"/>
        <v>330000</v>
      </c>
      <c r="AL9" s="47">
        <v>0</v>
      </c>
      <c r="AM9" s="47">
        <f>AC9+AD9+AK9+AL9</f>
        <v>922000</v>
      </c>
      <c r="AN9" s="47">
        <v>0</v>
      </c>
      <c r="AO9" s="47">
        <v>0</v>
      </c>
      <c r="AP9" s="47">
        <f t="shared" ref="AP9:AP45" si="10">AM9-AN9-AO9</f>
        <v>922000</v>
      </c>
      <c r="AQ9" s="47">
        <f t="shared" si="7"/>
        <v>0</v>
      </c>
      <c r="AR9" s="22" t="s">
        <v>91</v>
      </c>
      <c r="AS9" s="22" t="s">
        <v>92</v>
      </c>
      <c r="AT9" s="22">
        <v>994</v>
      </c>
      <c r="AU9" s="9"/>
      <c r="AV9" s="35"/>
      <c r="AW9" s="24">
        <v>2</v>
      </c>
    </row>
    <row r="10" spans="1:49" ht="45" x14ac:dyDescent="0.25">
      <c r="A10" s="6"/>
      <c r="B10" s="13"/>
      <c r="C10" s="14"/>
      <c r="D10" s="14"/>
      <c r="E10" s="14"/>
      <c r="F10" s="15"/>
      <c r="G10" s="25">
        <v>9</v>
      </c>
      <c r="H10" s="31" t="s">
        <v>66</v>
      </c>
      <c r="I10" s="26" t="s">
        <v>67</v>
      </c>
      <c r="J10" s="26" t="s">
        <v>79</v>
      </c>
      <c r="K10" s="26" t="s">
        <v>80</v>
      </c>
      <c r="L10" s="15" t="s">
        <v>46</v>
      </c>
      <c r="M10" s="8" t="s">
        <v>93</v>
      </c>
      <c r="N10" s="32" t="s">
        <v>82</v>
      </c>
      <c r="O10" s="33" t="s">
        <v>83</v>
      </c>
      <c r="P10" s="22" t="s">
        <v>49</v>
      </c>
      <c r="Q10" s="22">
        <v>77</v>
      </c>
      <c r="R10" s="32" t="s">
        <v>84</v>
      </c>
      <c r="S10" s="22">
        <v>130</v>
      </c>
      <c r="T10" s="32" t="s">
        <v>85</v>
      </c>
      <c r="U10" s="34" t="s">
        <v>86</v>
      </c>
      <c r="V10" s="29" t="s">
        <v>87</v>
      </c>
      <c r="W10" s="22" t="s">
        <v>88</v>
      </c>
      <c r="X10" s="32" t="s">
        <v>82</v>
      </c>
      <c r="Y10" s="47">
        <v>370000</v>
      </c>
      <c r="Z10" s="47"/>
      <c r="AA10" s="47">
        <f t="shared" si="2"/>
        <v>740000</v>
      </c>
      <c r="AB10" s="47">
        <f t="shared" si="1"/>
        <v>148000</v>
      </c>
      <c r="AC10" s="47">
        <f t="shared" si="3"/>
        <v>592000</v>
      </c>
      <c r="AD10" s="47"/>
      <c r="AE10" s="47">
        <v>330000</v>
      </c>
      <c r="AF10" s="48" t="s">
        <v>89</v>
      </c>
      <c r="AG10" s="48" t="s">
        <v>90</v>
      </c>
      <c r="AH10" s="48" t="s">
        <v>84</v>
      </c>
      <c r="AI10" s="48" t="s">
        <v>85</v>
      </c>
      <c r="AJ10" s="47"/>
      <c r="AK10" s="47">
        <f t="shared" si="8"/>
        <v>330000</v>
      </c>
      <c r="AL10" s="47">
        <v>0</v>
      </c>
      <c r="AM10" s="47">
        <f t="shared" si="9"/>
        <v>922000</v>
      </c>
      <c r="AN10" s="47">
        <v>0</v>
      </c>
      <c r="AO10" s="47">
        <v>0</v>
      </c>
      <c r="AP10" s="47">
        <f t="shared" si="10"/>
        <v>922000</v>
      </c>
      <c r="AQ10" s="47">
        <f t="shared" si="7"/>
        <v>0</v>
      </c>
      <c r="AR10" s="22" t="s">
        <v>91</v>
      </c>
      <c r="AS10" s="22" t="s">
        <v>92</v>
      </c>
      <c r="AT10" s="22">
        <v>994</v>
      </c>
      <c r="AU10" s="9"/>
      <c r="AV10" s="35"/>
      <c r="AW10" s="24">
        <v>2</v>
      </c>
    </row>
    <row r="11" spans="1:49" ht="240" x14ac:dyDescent="0.25">
      <c r="A11" s="6"/>
      <c r="B11" s="16"/>
      <c r="C11" s="11"/>
      <c r="D11" s="14"/>
      <c r="E11" s="14"/>
      <c r="F11" s="15"/>
      <c r="G11" s="25">
        <v>10</v>
      </c>
      <c r="H11" s="19" t="s">
        <v>58</v>
      </c>
      <c r="I11" s="22" t="s">
        <v>59</v>
      </c>
      <c r="J11" s="26" t="s">
        <v>94</v>
      </c>
      <c r="K11" s="26" t="s">
        <v>60</v>
      </c>
      <c r="L11" s="15" t="s">
        <v>46</v>
      </c>
      <c r="M11" s="8" t="s">
        <v>95</v>
      </c>
      <c r="N11" s="32" t="s">
        <v>96</v>
      </c>
      <c r="O11" s="19" t="s">
        <v>97</v>
      </c>
      <c r="P11" s="22" t="s">
        <v>49</v>
      </c>
      <c r="Q11" s="22">
        <v>77</v>
      </c>
      <c r="R11" s="32" t="s">
        <v>98</v>
      </c>
      <c r="S11" s="22">
        <v>130</v>
      </c>
      <c r="T11" s="32" t="s">
        <v>99</v>
      </c>
      <c r="U11" s="34" t="s">
        <v>86</v>
      </c>
      <c r="V11" s="29" t="s">
        <v>87</v>
      </c>
      <c r="W11" s="22" t="s">
        <v>100</v>
      </c>
      <c r="X11" s="32" t="s">
        <v>96</v>
      </c>
      <c r="Y11" s="47">
        <v>370000</v>
      </c>
      <c r="Z11" s="47"/>
      <c r="AA11" s="47">
        <f t="shared" si="2"/>
        <v>740000</v>
      </c>
      <c r="AB11" s="47">
        <f t="shared" si="1"/>
        <v>148000</v>
      </c>
      <c r="AC11" s="47">
        <f t="shared" si="3"/>
        <v>592000</v>
      </c>
      <c r="AD11" s="47"/>
      <c r="AE11" s="47">
        <v>255000</v>
      </c>
      <c r="AF11" s="48" t="s">
        <v>89</v>
      </c>
      <c r="AG11" s="48" t="s">
        <v>90</v>
      </c>
      <c r="AH11" s="48" t="s">
        <v>98</v>
      </c>
      <c r="AI11" s="48" t="s">
        <v>99</v>
      </c>
      <c r="AJ11" s="47"/>
      <c r="AK11" s="47">
        <f t="shared" si="8"/>
        <v>255000</v>
      </c>
      <c r="AL11" s="47">
        <v>0</v>
      </c>
      <c r="AM11" s="47">
        <f t="shared" si="9"/>
        <v>847000</v>
      </c>
      <c r="AN11" s="47">
        <v>0</v>
      </c>
      <c r="AO11" s="47">
        <v>255000</v>
      </c>
      <c r="AP11" s="47">
        <f t="shared" si="10"/>
        <v>592000</v>
      </c>
      <c r="AQ11" s="47">
        <f t="shared" si="7"/>
        <v>0</v>
      </c>
      <c r="AR11" s="22" t="s">
        <v>91</v>
      </c>
      <c r="AS11" s="22" t="s">
        <v>92</v>
      </c>
      <c r="AT11" s="22">
        <v>994</v>
      </c>
      <c r="AU11" s="9"/>
      <c r="AV11" s="35"/>
      <c r="AW11" s="24">
        <v>2</v>
      </c>
    </row>
    <row r="12" spans="1:49" ht="240" x14ac:dyDescent="0.25">
      <c r="A12" s="6"/>
      <c r="B12" s="13"/>
      <c r="C12" s="14"/>
      <c r="D12" s="14"/>
      <c r="E12" s="14"/>
      <c r="F12" s="15"/>
      <c r="G12" s="25">
        <v>11</v>
      </c>
      <c r="H12" s="31" t="s">
        <v>101</v>
      </c>
      <c r="I12" s="26" t="s">
        <v>102</v>
      </c>
      <c r="J12" s="26" t="s">
        <v>103</v>
      </c>
      <c r="K12" s="26" t="s">
        <v>80</v>
      </c>
      <c r="L12" s="15" t="s">
        <v>46</v>
      </c>
      <c r="M12" s="8" t="s">
        <v>104</v>
      </c>
      <c r="N12" s="32" t="s">
        <v>96</v>
      </c>
      <c r="O12" s="19" t="s">
        <v>97</v>
      </c>
      <c r="P12" s="22" t="s">
        <v>49</v>
      </c>
      <c r="Q12" s="22">
        <v>77</v>
      </c>
      <c r="R12" s="32" t="s">
        <v>98</v>
      </c>
      <c r="S12" s="22">
        <v>130</v>
      </c>
      <c r="T12" s="32" t="s">
        <v>99</v>
      </c>
      <c r="U12" s="34" t="s">
        <v>86</v>
      </c>
      <c r="V12" s="29" t="s">
        <v>87</v>
      </c>
      <c r="W12" s="22" t="s">
        <v>100</v>
      </c>
      <c r="X12" s="32" t="s">
        <v>96</v>
      </c>
      <c r="Y12" s="47">
        <v>370000</v>
      </c>
      <c r="Z12" s="47"/>
      <c r="AA12" s="47">
        <f t="shared" si="2"/>
        <v>740000</v>
      </c>
      <c r="AB12" s="47">
        <f t="shared" si="1"/>
        <v>148000</v>
      </c>
      <c r="AC12" s="47">
        <f t="shared" si="3"/>
        <v>592000</v>
      </c>
      <c r="AD12" s="47"/>
      <c r="AE12" s="47">
        <v>255000</v>
      </c>
      <c r="AF12" s="48" t="s">
        <v>89</v>
      </c>
      <c r="AG12" s="48" t="s">
        <v>90</v>
      </c>
      <c r="AH12" s="48" t="s">
        <v>98</v>
      </c>
      <c r="AI12" s="48" t="s">
        <v>99</v>
      </c>
      <c r="AJ12" s="47"/>
      <c r="AK12" s="47">
        <f t="shared" si="8"/>
        <v>255000</v>
      </c>
      <c r="AL12" s="47">
        <v>0</v>
      </c>
      <c r="AM12" s="47">
        <f t="shared" si="9"/>
        <v>847000</v>
      </c>
      <c r="AN12" s="47">
        <v>0</v>
      </c>
      <c r="AO12" s="47">
        <v>255000</v>
      </c>
      <c r="AP12" s="47">
        <f t="shared" si="10"/>
        <v>592000</v>
      </c>
      <c r="AQ12" s="47">
        <f t="shared" si="7"/>
        <v>0</v>
      </c>
      <c r="AR12" s="22" t="s">
        <v>91</v>
      </c>
      <c r="AS12" s="22" t="s">
        <v>92</v>
      </c>
      <c r="AT12" s="22">
        <v>994</v>
      </c>
      <c r="AU12" s="9"/>
      <c r="AV12" s="35"/>
      <c r="AW12" s="24">
        <v>2</v>
      </c>
    </row>
    <row r="13" spans="1:49" ht="240" x14ac:dyDescent="0.25">
      <c r="A13" s="6"/>
      <c r="B13" s="13"/>
      <c r="C13" s="14"/>
      <c r="D13" s="14"/>
      <c r="E13" s="14"/>
      <c r="F13" s="15"/>
      <c r="G13" s="25">
        <v>12</v>
      </c>
      <c r="H13" s="31" t="s">
        <v>105</v>
      </c>
      <c r="I13" s="26" t="s">
        <v>106</v>
      </c>
      <c r="J13" s="26" t="s">
        <v>79</v>
      </c>
      <c r="K13" s="26" t="s">
        <v>80</v>
      </c>
      <c r="L13" s="15" t="s">
        <v>46</v>
      </c>
      <c r="M13" s="8" t="s">
        <v>107</v>
      </c>
      <c r="N13" s="32" t="s">
        <v>96</v>
      </c>
      <c r="O13" s="19" t="s">
        <v>97</v>
      </c>
      <c r="P13" s="22" t="s">
        <v>49</v>
      </c>
      <c r="Q13" s="22">
        <v>77</v>
      </c>
      <c r="R13" s="32" t="s">
        <v>98</v>
      </c>
      <c r="S13" s="22">
        <v>130</v>
      </c>
      <c r="T13" s="32" t="s">
        <v>99</v>
      </c>
      <c r="U13" s="34" t="s">
        <v>86</v>
      </c>
      <c r="V13" s="29" t="s">
        <v>87</v>
      </c>
      <c r="W13" s="22" t="s">
        <v>100</v>
      </c>
      <c r="X13" s="32" t="s">
        <v>96</v>
      </c>
      <c r="Y13" s="47">
        <v>370000</v>
      </c>
      <c r="Z13" s="47"/>
      <c r="AA13" s="47">
        <f t="shared" si="2"/>
        <v>740000</v>
      </c>
      <c r="AB13" s="47">
        <f t="shared" si="1"/>
        <v>148000</v>
      </c>
      <c r="AC13" s="47">
        <f t="shared" si="3"/>
        <v>592000</v>
      </c>
      <c r="AD13" s="47"/>
      <c r="AE13" s="47">
        <v>336600</v>
      </c>
      <c r="AF13" s="48" t="s">
        <v>89</v>
      </c>
      <c r="AG13" s="48" t="s">
        <v>90</v>
      </c>
      <c r="AH13" s="48" t="s">
        <v>98</v>
      </c>
      <c r="AI13" s="48" t="s">
        <v>99</v>
      </c>
      <c r="AJ13" s="47"/>
      <c r="AK13" s="47">
        <f t="shared" si="8"/>
        <v>336600</v>
      </c>
      <c r="AL13" s="47">
        <v>200000</v>
      </c>
      <c r="AM13" s="47">
        <f t="shared" si="9"/>
        <v>1128600</v>
      </c>
      <c r="AN13" s="47">
        <v>0</v>
      </c>
      <c r="AO13" s="47">
        <v>336600</v>
      </c>
      <c r="AP13" s="47">
        <f t="shared" si="10"/>
        <v>792000</v>
      </c>
      <c r="AQ13" s="47">
        <f t="shared" si="7"/>
        <v>0</v>
      </c>
      <c r="AR13" s="22" t="s">
        <v>91</v>
      </c>
      <c r="AS13" s="22" t="s">
        <v>92</v>
      </c>
      <c r="AT13" s="22">
        <v>994</v>
      </c>
      <c r="AU13" s="9"/>
      <c r="AV13" s="35"/>
      <c r="AW13" s="24">
        <v>2</v>
      </c>
    </row>
    <row r="14" spans="1:49" ht="240" x14ac:dyDescent="0.25">
      <c r="A14" s="6"/>
      <c r="B14" s="17"/>
      <c r="C14" s="10"/>
      <c r="D14" s="11"/>
      <c r="E14" s="11"/>
      <c r="F14" s="15"/>
      <c r="G14" s="25">
        <v>13</v>
      </c>
      <c r="H14" s="36" t="s">
        <v>108</v>
      </c>
      <c r="I14" s="29" t="s">
        <v>109</v>
      </c>
      <c r="J14" s="22" t="s">
        <v>56</v>
      </c>
      <c r="K14" s="22" t="s">
        <v>57</v>
      </c>
      <c r="L14" s="15" t="s">
        <v>46</v>
      </c>
      <c r="M14" s="8" t="s">
        <v>110</v>
      </c>
      <c r="N14" s="32" t="s">
        <v>96</v>
      </c>
      <c r="O14" s="19" t="s">
        <v>97</v>
      </c>
      <c r="P14" s="22" t="s">
        <v>49</v>
      </c>
      <c r="Q14" s="22">
        <v>77</v>
      </c>
      <c r="R14" s="32" t="s">
        <v>98</v>
      </c>
      <c r="S14" s="22">
        <v>130</v>
      </c>
      <c r="T14" s="32" t="s">
        <v>99</v>
      </c>
      <c r="U14" s="34" t="s">
        <v>86</v>
      </c>
      <c r="V14" s="29" t="s">
        <v>87</v>
      </c>
      <c r="W14" s="22" t="s">
        <v>100</v>
      </c>
      <c r="X14" s="32" t="s">
        <v>96</v>
      </c>
      <c r="Y14" s="47">
        <v>200000</v>
      </c>
      <c r="Z14" s="47"/>
      <c r="AA14" s="47">
        <f t="shared" si="2"/>
        <v>400000</v>
      </c>
      <c r="AB14" s="47">
        <f t="shared" si="1"/>
        <v>80000</v>
      </c>
      <c r="AC14" s="47">
        <f t="shared" si="3"/>
        <v>320000</v>
      </c>
      <c r="AD14" s="47"/>
      <c r="AE14" s="47">
        <v>0</v>
      </c>
      <c r="AF14" s="49"/>
      <c r="AG14" s="49"/>
      <c r="AH14" s="49"/>
      <c r="AI14" s="49"/>
      <c r="AJ14" s="47"/>
      <c r="AK14" s="47">
        <f t="shared" si="8"/>
        <v>0</v>
      </c>
      <c r="AL14" s="47">
        <v>0</v>
      </c>
      <c r="AM14" s="47">
        <f t="shared" si="9"/>
        <v>320000</v>
      </c>
      <c r="AN14" s="47">
        <v>0</v>
      </c>
      <c r="AO14" s="47">
        <v>0</v>
      </c>
      <c r="AP14" s="47">
        <f t="shared" si="10"/>
        <v>320000</v>
      </c>
      <c r="AQ14" s="47">
        <f t="shared" si="7"/>
        <v>0</v>
      </c>
      <c r="AR14" s="22" t="s">
        <v>91</v>
      </c>
      <c r="AS14" s="22" t="s">
        <v>92</v>
      </c>
      <c r="AT14" s="22">
        <v>994</v>
      </c>
      <c r="AU14" s="9"/>
      <c r="AV14" s="35"/>
      <c r="AW14" s="24">
        <v>2</v>
      </c>
    </row>
    <row r="15" spans="1:49" ht="375" x14ac:dyDescent="0.25">
      <c r="A15" s="6"/>
      <c r="B15" s="16"/>
      <c r="C15" s="11"/>
      <c r="D15" s="14"/>
      <c r="E15" s="14"/>
      <c r="F15" s="15"/>
      <c r="G15" s="25">
        <v>14</v>
      </c>
      <c r="H15" s="19" t="s">
        <v>58</v>
      </c>
      <c r="I15" s="22" t="s">
        <v>59</v>
      </c>
      <c r="J15" s="26" t="s">
        <v>94</v>
      </c>
      <c r="K15" s="26" t="s">
        <v>60</v>
      </c>
      <c r="L15" s="15" t="s">
        <v>46</v>
      </c>
      <c r="M15" s="8" t="s">
        <v>111</v>
      </c>
      <c r="N15" s="32" t="s">
        <v>99</v>
      </c>
      <c r="O15" s="19" t="s">
        <v>112</v>
      </c>
      <c r="P15" s="22" t="s">
        <v>49</v>
      </c>
      <c r="Q15" s="22">
        <v>77</v>
      </c>
      <c r="R15" s="32" t="s">
        <v>113</v>
      </c>
      <c r="S15" s="22">
        <v>130</v>
      </c>
      <c r="T15" s="32" t="s">
        <v>114</v>
      </c>
      <c r="U15" s="34" t="s">
        <v>115</v>
      </c>
      <c r="V15" s="29" t="s">
        <v>116</v>
      </c>
      <c r="W15" s="22" t="s">
        <v>117</v>
      </c>
      <c r="X15" s="32" t="s">
        <v>99</v>
      </c>
      <c r="Y15" s="47">
        <v>370000</v>
      </c>
      <c r="Z15" s="47"/>
      <c r="AA15" s="47">
        <f t="shared" si="2"/>
        <v>1110000</v>
      </c>
      <c r="AB15" s="47">
        <f t="shared" si="1"/>
        <v>222000</v>
      </c>
      <c r="AC15" s="47">
        <f t="shared" si="3"/>
        <v>888000</v>
      </c>
      <c r="AD15" s="47"/>
      <c r="AE15" s="47">
        <v>336600</v>
      </c>
      <c r="AF15" s="48" t="s">
        <v>86</v>
      </c>
      <c r="AG15" s="48" t="s">
        <v>118</v>
      </c>
      <c r="AH15" s="48" t="s">
        <v>113</v>
      </c>
      <c r="AI15" s="48" t="s">
        <v>114</v>
      </c>
      <c r="AJ15" s="47"/>
      <c r="AK15" s="47">
        <f t="shared" si="8"/>
        <v>673200</v>
      </c>
      <c r="AL15" s="47">
        <v>200000</v>
      </c>
      <c r="AM15" s="47">
        <f t="shared" si="9"/>
        <v>1761200</v>
      </c>
      <c r="AN15" s="47">
        <v>0</v>
      </c>
      <c r="AO15" s="47">
        <v>673200</v>
      </c>
      <c r="AP15" s="47">
        <f t="shared" si="10"/>
        <v>1088000</v>
      </c>
      <c r="AQ15" s="47">
        <f t="shared" si="7"/>
        <v>0</v>
      </c>
      <c r="AR15" s="22" t="s">
        <v>91</v>
      </c>
      <c r="AS15" s="22" t="s">
        <v>92</v>
      </c>
      <c r="AT15" s="22">
        <v>994</v>
      </c>
      <c r="AU15" s="9"/>
      <c r="AV15" s="35"/>
      <c r="AW15" s="24">
        <v>2</v>
      </c>
    </row>
    <row r="16" spans="1:49" ht="375" x14ac:dyDescent="0.25">
      <c r="A16" s="6"/>
      <c r="B16" s="13"/>
      <c r="C16" s="14"/>
      <c r="D16" s="14"/>
      <c r="E16" s="14"/>
      <c r="F16" s="15"/>
      <c r="G16" s="25">
        <v>15</v>
      </c>
      <c r="H16" s="31" t="s">
        <v>62</v>
      </c>
      <c r="I16" s="26" t="s">
        <v>63</v>
      </c>
      <c r="J16" s="26" t="s">
        <v>79</v>
      </c>
      <c r="K16" s="26" t="s">
        <v>80</v>
      </c>
      <c r="L16" s="15" t="s">
        <v>46</v>
      </c>
      <c r="M16" s="8" t="s">
        <v>119</v>
      </c>
      <c r="N16" s="32" t="s">
        <v>99</v>
      </c>
      <c r="O16" s="19" t="s">
        <v>112</v>
      </c>
      <c r="P16" s="22" t="s">
        <v>49</v>
      </c>
      <c r="Q16" s="22">
        <v>77</v>
      </c>
      <c r="R16" s="32" t="s">
        <v>113</v>
      </c>
      <c r="S16" s="22">
        <v>130</v>
      </c>
      <c r="T16" s="32" t="s">
        <v>114</v>
      </c>
      <c r="U16" s="34" t="s">
        <v>115</v>
      </c>
      <c r="V16" s="29" t="s">
        <v>116</v>
      </c>
      <c r="W16" s="22" t="s">
        <v>117</v>
      </c>
      <c r="X16" s="32" t="s">
        <v>99</v>
      </c>
      <c r="Y16" s="47">
        <v>370000</v>
      </c>
      <c r="Z16" s="47"/>
      <c r="AA16" s="47">
        <f t="shared" si="2"/>
        <v>1110000</v>
      </c>
      <c r="AB16" s="47">
        <f t="shared" si="1"/>
        <v>222000</v>
      </c>
      <c r="AC16" s="47">
        <f t="shared" si="3"/>
        <v>888000</v>
      </c>
      <c r="AD16" s="47"/>
      <c r="AE16" s="47">
        <v>0</v>
      </c>
      <c r="AF16" s="49"/>
      <c r="AG16" s="49"/>
      <c r="AH16" s="49"/>
      <c r="AI16" s="49"/>
      <c r="AJ16" s="47"/>
      <c r="AK16" s="47">
        <f t="shared" si="8"/>
        <v>0</v>
      </c>
      <c r="AL16" s="47">
        <v>0</v>
      </c>
      <c r="AM16" s="47">
        <f t="shared" si="9"/>
        <v>888000</v>
      </c>
      <c r="AN16" s="47">
        <v>0</v>
      </c>
      <c r="AO16" s="47">
        <v>0</v>
      </c>
      <c r="AP16" s="47">
        <f t="shared" si="10"/>
        <v>888000</v>
      </c>
      <c r="AQ16" s="47">
        <f t="shared" si="7"/>
        <v>0</v>
      </c>
      <c r="AR16" s="22" t="s">
        <v>91</v>
      </c>
      <c r="AS16" s="22" t="s">
        <v>92</v>
      </c>
      <c r="AT16" s="22">
        <v>994</v>
      </c>
      <c r="AU16" s="9"/>
      <c r="AV16" s="35"/>
      <c r="AW16" s="24">
        <v>2</v>
      </c>
    </row>
    <row r="17" spans="1:49" ht="375" x14ac:dyDescent="0.25">
      <c r="A17" s="6"/>
      <c r="B17" s="13"/>
      <c r="C17" s="14"/>
      <c r="D17" s="14"/>
      <c r="E17" s="14"/>
      <c r="F17" s="15"/>
      <c r="G17" s="25">
        <v>16</v>
      </c>
      <c r="H17" s="31" t="s">
        <v>66</v>
      </c>
      <c r="I17" s="26" t="s">
        <v>67</v>
      </c>
      <c r="J17" s="26" t="s">
        <v>79</v>
      </c>
      <c r="K17" s="26" t="s">
        <v>80</v>
      </c>
      <c r="L17" s="15" t="s">
        <v>46</v>
      </c>
      <c r="M17" s="8" t="s">
        <v>120</v>
      </c>
      <c r="N17" s="32" t="s">
        <v>99</v>
      </c>
      <c r="O17" s="19" t="s">
        <v>112</v>
      </c>
      <c r="P17" s="22" t="s">
        <v>49</v>
      </c>
      <c r="Q17" s="22">
        <v>77</v>
      </c>
      <c r="R17" s="32" t="s">
        <v>113</v>
      </c>
      <c r="S17" s="22">
        <v>130</v>
      </c>
      <c r="T17" s="32" t="s">
        <v>114</v>
      </c>
      <c r="U17" s="34" t="s">
        <v>115</v>
      </c>
      <c r="V17" s="29" t="s">
        <v>116</v>
      </c>
      <c r="W17" s="22" t="s">
        <v>117</v>
      </c>
      <c r="X17" s="32" t="s">
        <v>99</v>
      </c>
      <c r="Y17" s="47">
        <v>370000</v>
      </c>
      <c r="Z17" s="47"/>
      <c r="AA17" s="47">
        <f t="shared" si="2"/>
        <v>1110000</v>
      </c>
      <c r="AB17" s="47">
        <f t="shared" si="1"/>
        <v>222000</v>
      </c>
      <c r="AC17" s="47">
        <f t="shared" si="3"/>
        <v>888000</v>
      </c>
      <c r="AD17" s="47"/>
      <c r="AE17" s="47">
        <v>336600</v>
      </c>
      <c r="AF17" s="48" t="s">
        <v>86</v>
      </c>
      <c r="AG17" s="48" t="s">
        <v>118</v>
      </c>
      <c r="AH17" s="48" t="s">
        <v>113</v>
      </c>
      <c r="AI17" s="48" t="s">
        <v>114</v>
      </c>
      <c r="AJ17" s="47"/>
      <c r="AK17" s="47">
        <f t="shared" si="8"/>
        <v>673200</v>
      </c>
      <c r="AL17" s="47">
        <v>0</v>
      </c>
      <c r="AM17" s="47">
        <f t="shared" si="9"/>
        <v>1561200</v>
      </c>
      <c r="AN17" s="47">
        <v>0</v>
      </c>
      <c r="AO17" s="47">
        <v>673200</v>
      </c>
      <c r="AP17" s="47">
        <f t="shared" si="10"/>
        <v>888000</v>
      </c>
      <c r="AQ17" s="47">
        <f t="shared" si="7"/>
        <v>0</v>
      </c>
      <c r="AR17" s="22" t="s">
        <v>91</v>
      </c>
      <c r="AS17" s="22" t="s">
        <v>92</v>
      </c>
      <c r="AT17" s="22">
        <v>994</v>
      </c>
      <c r="AU17" s="9"/>
      <c r="AV17" s="35"/>
      <c r="AW17" s="24">
        <v>2</v>
      </c>
    </row>
    <row r="18" spans="1:49" ht="75" x14ac:dyDescent="0.25">
      <c r="A18" s="6"/>
      <c r="B18" s="17"/>
      <c r="C18" s="10"/>
      <c r="D18" s="11"/>
      <c r="E18" s="11"/>
      <c r="F18" s="15"/>
      <c r="G18" s="25">
        <v>17</v>
      </c>
      <c r="H18" s="36" t="s">
        <v>108</v>
      </c>
      <c r="I18" s="29" t="s">
        <v>109</v>
      </c>
      <c r="J18" s="22" t="s">
        <v>56</v>
      </c>
      <c r="K18" s="22" t="s">
        <v>57</v>
      </c>
      <c r="L18" s="15" t="s">
        <v>46</v>
      </c>
      <c r="M18" s="8" t="s">
        <v>121</v>
      </c>
      <c r="N18" s="32" t="s">
        <v>99</v>
      </c>
      <c r="O18" s="19" t="s">
        <v>122</v>
      </c>
      <c r="P18" s="22" t="s">
        <v>49</v>
      </c>
      <c r="Q18" s="22">
        <v>77</v>
      </c>
      <c r="R18" s="32" t="s">
        <v>113</v>
      </c>
      <c r="S18" s="22">
        <v>130</v>
      </c>
      <c r="T18" s="32" t="s">
        <v>114</v>
      </c>
      <c r="U18" s="34" t="s">
        <v>115</v>
      </c>
      <c r="V18" s="29" t="s">
        <v>116</v>
      </c>
      <c r="W18" s="22" t="s">
        <v>123</v>
      </c>
      <c r="X18" s="32" t="s">
        <v>99</v>
      </c>
      <c r="Y18" s="47">
        <v>200000</v>
      </c>
      <c r="Z18" s="47"/>
      <c r="AA18" s="47">
        <f t="shared" si="2"/>
        <v>600000</v>
      </c>
      <c r="AB18" s="47">
        <f t="shared" si="1"/>
        <v>120000</v>
      </c>
      <c r="AC18" s="47">
        <f t="shared" si="3"/>
        <v>480000</v>
      </c>
      <c r="AD18" s="47"/>
      <c r="AE18" s="47">
        <v>255000</v>
      </c>
      <c r="AF18" s="48" t="s">
        <v>86</v>
      </c>
      <c r="AG18" s="48" t="s">
        <v>118</v>
      </c>
      <c r="AH18" s="48" t="s">
        <v>113</v>
      </c>
      <c r="AI18" s="48" t="s">
        <v>114</v>
      </c>
      <c r="AJ18" s="47"/>
      <c r="AK18" s="47">
        <f t="shared" si="8"/>
        <v>510000</v>
      </c>
      <c r="AL18" s="47">
        <v>0</v>
      </c>
      <c r="AM18" s="47">
        <f t="shared" si="9"/>
        <v>990000</v>
      </c>
      <c r="AN18" s="47">
        <v>0</v>
      </c>
      <c r="AO18" s="47">
        <v>510000</v>
      </c>
      <c r="AP18" s="47">
        <f t="shared" si="10"/>
        <v>480000</v>
      </c>
      <c r="AQ18" s="47">
        <f t="shared" si="7"/>
        <v>0</v>
      </c>
      <c r="AR18" s="22" t="s">
        <v>91</v>
      </c>
      <c r="AS18" s="22" t="s">
        <v>92</v>
      </c>
      <c r="AT18" s="22">
        <v>994</v>
      </c>
      <c r="AU18" s="9"/>
      <c r="AV18" s="35"/>
      <c r="AW18" s="24">
        <v>2</v>
      </c>
    </row>
    <row r="19" spans="1:49" ht="315" x14ac:dyDescent="0.25">
      <c r="A19" s="6"/>
      <c r="B19" s="13"/>
      <c r="C19" s="14"/>
      <c r="D19" s="14"/>
      <c r="E19" s="14"/>
      <c r="F19" s="15"/>
      <c r="G19" s="25">
        <v>18</v>
      </c>
      <c r="H19" s="31" t="s">
        <v>124</v>
      </c>
      <c r="I19" s="26" t="s">
        <v>125</v>
      </c>
      <c r="J19" s="26" t="s">
        <v>126</v>
      </c>
      <c r="K19" s="26" t="s">
        <v>127</v>
      </c>
      <c r="L19" s="15" t="s">
        <v>46</v>
      </c>
      <c r="M19" s="8" t="s">
        <v>128</v>
      </c>
      <c r="N19" s="32" t="s">
        <v>129</v>
      </c>
      <c r="O19" s="19" t="s">
        <v>130</v>
      </c>
      <c r="P19" s="22" t="s">
        <v>49</v>
      </c>
      <c r="Q19" s="22">
        <v>77</v>
      </c>
      <c r="R19" s="32" t="s">
        <v>129</v>
      </c>
      <c r="S19" s="22">
        <v>130</v>
      </c>
      <c r="T19" s="32" t="s">
        <v>131</v>
      </c>
      <c r="U19" s="34" t="s">
        <v>132</v>
      </c>
      <c r="V19" s="29" t="s">
        <v>133</v>
      </c>
      <c r="W19" s="22" t="s">
        <v>134</v>
      </c>
      <c r="X19" s="32" t="s">
        <v>129</v>
      </c>
      <c r="Y19" s="47">
        <v>370000</v>
      </c>
      <c r="Z19" s="47"/>
      <c r="AA19" s="47">
        <f t="shared" si="2"/>
        <v>1480000</v>
      </c>
      <c r="AB19" s="47">
        <f t="shared" si="1"/>
        <v>296000</v>
      </c>
      <c r="AC19" s="47">
        <f t="shared" si="3"/>
        <v>1184000</v>
      </c>
      <c r="AD19" s="47"/>
      <c r="AE19" s="47">
        <v>385000</v>
      </c>
      <c r="AF19" s="48" t="s">
        <v>115</v>
      </c>
      <c r="AG19" s="48" t="s">
        <v>135</v>
      </c>
      <c r="AH19" s="48" t="s">
        <v>136</v>
      </c>
      <c r="AI19" s="48" t="s">
        <v>137</v>
      </c>
      <c r="AJ19" s="47"/>
      <c r="AK19" s="47">
        <f t="shared" si="8"/>
        <v>1155000</v>
      </c>
      <c r="AL19" s="47">
        <v>200000</v>
      </c>
      <c r="AM19" s="47">
        <f t="shared" si="9"/>
        <v>2539000</v>
      </c>
      <c r="AN19" s="47">
        <v>0</v>
      </c>
      <c r="AO19" s="47"/>
      <c r="AP19" s="47">
        <f t="shared" si="10"/>
        <v>2539000</v>
      </c>
      <c r="AQ19" s="47">
        <f t="shared" si="7"/>
        <v>0</v>
      </c>
      <c r="AR19" s="22" t="s">
        <v>91</v>
      </c>
      <c r="AS19" s="22" t="s">
        <v>92</v>
      </c>
      <c r="AT19" s="22">
        <v>994</v>
      </c>
      <c r="AU19" s="9"/>
      <c r="AV19" s="35"/>
      <c r="AW19" s="24">
        <v>2</v>
      </c>
    </row>
    <row r="20" spans="1:49" ht="285" x14ac:dyDescent="0.25">
      <c r="A20" s="6"/>
      <c r="B20" s="13"/>
      <c r="C20" s="14"/>
      <c r="D20" s="14"/>
      <c r="E20" s="14"/>
      <c r="F20" s="15"/>
      <c r="G20" s="25">
        <v>19</v>
      </c>
      <c r="H20" s="31" t="s">
        <v>101</v>
      </c>
      <c r="I20" s="26" t="s">
        <v>102</v>
      </c>
      <c r="J20" s="26" t="s">
        <v>103</v>
      </c>
      <c r="K20" s="26" t="s">
        <v>80</v>
      </c>
      <c r="L20" s="15" t="s">
        <v>46</v>
      </c>
      <c r="M20" s="8" t="s">
        <v>138</v>
      </c>
      <c r="N20" s="32" t="s">
        <v>139</v>
      </c>
      <c r="O20" s="19" t="s">
        <v>140</v>
      </c>
      <c r="P20" s="22" t="s">
        <v>49</v>
      </c>
      <c r="Q20" s="22">
        <v>77</v>
      </c>
      <c r="R20" s="32" t="s">
        <v>141</v>
      </c>
      <c r="S20" s="22">
        <v>130</v>
      </c>
      <c r="T20" s="32" t="s">
        <v>131</v>
      </c>
      <c r="U20" s="34" t="s">
        <v>86</v>
      </c>
      <c r="V20" s="29" t="s">
        <v>87</v>
      </c>
      <c r="W20" s="22" t="s">
        <v>142</v>
      </c>
      <c r="X20" s="32" t="s">
        <v>139</v>
      </c>
      <c r="Y20" s="47">
        <v>370000</v>
      </c>
      <c r="Z20" s="47"/>
      <c r="AA20" s="47">
        <f t="shared" si="2"/>
        <v>740000</v>
      </c>
      <c r="AB20" s="47">
        <f t="shared" si="1"/>
        <v>148000</v>
      </c>
      <c r="AC20" s="47">
        <f t="shared" si="3"/>
        <v>592000</v>
      </c>
      <c r="AD20" s="47"/>
      <c r="AE20" s="47">
        <v>250000</v>
      </c>
      <c r="AF20" s="48" t="s">
        <v>89</v>
      </c>
      <c r="AG20" s="48" t="s">
        <v>90</v>
      </c>
      <c r="AH20" s="48" t="s">
        <v>143</v>
      </c>
      <c r="AI20" s="48" t="s">
        <v>137</v>
      </c>
      <c r="AJ20" s="47"/>
      <c r="AK20" s="47">
        <f t="shared" si="8"/>
        <v>250000</v>
      </c>
      <c r="AL20" s="47">
        <v>0</v>
      </c>
      <c r="AM20" s="47">
        <f t="shared" si="9"/>
        <v>842000</v>
      </c>
      <c r="AN20" s="47">
        <v>0</v>
      </c>
      <c r="AO20" s="47"/>
      <c r="AP20" s="47">
        <f t="shared" si="10"/>
        <v>842000</v>
      </c>
      <c r="AQ20" s="47">
        <f t="shared" si="7"/>
        <v>0</v>
      </c>
      <c r="AR20" s="22" t="s">
        <v>91</v>
      </c>
      <c r="AS20" s="22" t="s">
        <v>92</v>
      </c>
      <c r="AT20" s="22">
        <v>994</v>
      </c>
      <c r="AU20" s="9"/>
      <c r="AV20" s="35"/>
      <c r="AW20" s="24">
        <v>2</v>
      </c>
    </row>
    <row r="21" spans="1:49" ht="285" x14ac:dyDescent="0.25">
      <c r="A21" s="6"/>
      <c r="B21" s="13"/>
      <c r="C21" s="14"/>
      <c r="D21" s="14"/>
      <c r="E21" s="14"/>
      <c r="F21" s="15"/>
      <c r="G21" s="25">
        <v>20</v>
      </c>
      <c r="H21" s="31" t="s">
        <v>105</v>
      </c>
      <c r="I21" s="26" t="s">
        <v>144</v>
      </c>
      <c r="J21" s="26" t="s">
        <v>79</v>
      </c>
      <c r="K21" s="26" t="s">
        <v>80</v>
      </c>
      <c r="L21" s="15" t="s">
        <v>46</v>
      </c>
      <c r="M21" s="8" t="s">
        <v>145</v>
      </c>
      <c r="N21" s="32" t="s">
        <v>139</v>
      </c>
      <c r="O21" s="19" t="s">
        <v>140</v>
      </c>
      <c r="P21" s="22" t="s">
        <v>49</v>
      </c>
      <c r="Q21" s="22">
        <v>77</v>
      </c>
      <c r="R21" s="32" t="s">
        <v>141</v>
      </c>
      <c r="S21" s="22">
        <v>130</v>
      </c>
      <c r="T21" s="32" t="s">
        <v>131</v>
      </c>
      <c r="U21" s="34" t="s">
        <v>86</v>
      </c>
      <c r="V21" s="29" t="s">
        <v>87</v>
      </c>
      <c r="W21" s="22" t="s">
        <v>142</v>
      </c>
      <c r="X21" s="32" t="s">
        <v>139</v>
      </c>
      <c r="Y21" s="47">
        <v>370000</v>
      </c>
      <c r="Z21" s="47"/>
      <c r="AA21" s="47">
        <f t="shared" si="2"/>
        <v>740000</v>
      </c>
      <c r="AB21" s="47">
        <f t="shared" si="1"/>
        <v>148000</v>
      </c>
      <c r="AC21" s="47">
        <f t="shared" si="3"/>
        <v>592000</v>
      </c>
      <c r="AD21" s="47"/>
      <c r="AE21" s="47">
        <v>250000</v>
      </c>
      <c r="AF21" s="48" t="s">
        <v>89</v>
      </c>
      <c r="AG21" s="48" t="s">
        <v>90</v>
      </c>
      <c r="AH21" s="48" t="s">
        <v>143</v>
      </c>
      <c r="AI21" s="48" t="s">
        <v>137</v>
      </c>
      <c r="AJ21" s="47"/>
      <c r="AK21" s="47">
        <f t="shared" si="8"/>
        <v>250000</v>
      </c>
      <c r="AL21" s="47">
        <v>200000</v>
      </c>
      <c r="AM21" s="47">
        <f t="shared" si="9"/>
        <v>1042000</v>
      </c>
      <c r="AN21" s="47">
        <v>0</v>
      </c>
      <c r="AO21" s="47"/>
      <c r="AP21" s="47">
        <f t="shared" si="10"/>
        <v>1042000</v>
      </c>
      <c r="AQ21" s="47">
        <f t="shared" si="7"/>
        <v>0</v>
      </c>
      <c r="AR21" s="22" t="s">
        <v>91</v>
      </c>
      <c r="AS21" s="22" t="s">
        <v>92</v>
      </c>
      <c r="AT21" s="22">
        <v>994</v>
      </c>
      <c r="AU21" s="9"/>
      <c r="AV21" s="35"/>
      <c r="AW21" s="24">
        <v>2</v>
      </c>
    </row>
    <row r="22" spans="1:49" ht="240" x14ac:dyDescent="0.25">
      <c r="A22" s="6"/>
      <c r="B22" s="16"/>
      <c r="C22" s="11"/>
      <c r="D22" s="14"/>
      <c r="E22" s="14"/>
      <c r="F22" s="15"/>
      <c r="G22" s="25">
        <v>21</v>
      </c>
      <c r="H22" s="19" t="s">
        <v>58</v>
      </c>
      <c r="I22" s="22" t="s">
        <v>59</v>
      </c>
      <c r="J22" s="26" t="s">
        <v>94</v>
      </c>
      <c r="K22" s="26" t="s">
        <v>60</v>
      </c>
      <c r="L22" s="15" t="s">
        <v>46</v>
      </c>
      <c r="M22" s="8" t="s">
        <v>146</v>
      </c>
      <c r="N22" s="32" t="s">
        <v>147</v>
      </c>
      <c r="O22" s="19" t="s">
        <v>148</v>
      </c>
      <c r="P22" s="22" t="s">
        <v>49</v>
      </c>
      <c r="Q22" s="22">
        <v>77</v>
      </c>
      <c r="R22" s="32" t="s">
        <v>147</v>
      </c>
      <c r="S22" s="22">
        <v>130</v>
      </c>
      <c r="T22" s="32" t="s">
        <v>149</v>
      </c>
      <c r="U22" s="34" t="s">
        <v>115</v>
      </c>
      <c r="V22" s="29" t="s">
        <v>116</v>
      </c>
      <c r="W22" s="22" t="s">
        <v>150</v>
      </c>
      <c r="X22" s="32" t="s">
        <v>147</v>
      </c>
      <c r="Y22" s="47">
        <v>370000</v>
      </c>
      <c r="Z22" s="47"/>
      <c r="AA22" s="47">
        <f t="shared" si="2"/>
        <v>1110000</v>
      </c>
      <c r="AB22" s="47">
        <f t="shared" si="1"/>
        <v>222000</v>
      </c>
      <c r="AC22" s="47">
        <f t="shared" si="3"/>
        <v>888000</v>
      </c>
      <c r="AD22" s="47"/>
      <c r="AE22" s="47">
        <v>336600</v>
      </c>
      <c r="AF22" s="48" t="s">
        <v>86</v>
      </c>
      <c r="AG22" s="48" t="s">
        <v>118</v>
      </c>
      <c r="AH22" s="48" t="s">
        <v>151</v>
      </c>
      <c r="AI22" s="48" t="s">
        <v>152</v>
      </c>
      <c r="AJ22" s="47"/>
      <c r="AK22" s="47">
        <f t="shared" si="8"/>
        <v>673200</v>
      </c>
      <c r="AL22" s="47">
        <v>200000</v>
      </c>
      <c r="AM22" s="47">
        <f t="shared" si="9"/>
        <v>1761200</v>
      </c>
      <c r="AN22" s="47">
        <v>0</v>
      </c>
      <c r="AO22" s="47">
        <v>673200</v>
      </c>
      <c r="AP22" s="47">
        <f t="shared" si="10"/>
        <v>1088000</v>
      </c>
      <c r="AQ22" s="47">
        <f t="shared" si="7"/>
        <v>0</v>
      </c>
      <c r="AR22" s="22" t="s">
        <v>91</v>
      </c>
      <c r="AS22" s="22" t="s">
        <v>92</v>
      </c>
      <c r="AT22" s="22">
        <v>994</v>
      </c>
      <c r="AU22" s="9"/>
      <c r="AV22" s="35"/>
      <c r="AW22" s="24">
        <v>2</v>
      </c>
    </row>
    <row r="23" spans="1:49" ht="75" x14ac:dyDescent="0.25">
      <c r="A23" s="6"/>
      <c r="B23" s="17"/>
      <c r="C23" s="10"/>
      <c r="D23" s="11"/>
      <c r="E23" s="11"/>
      <c r="F23" s="15"/>
      <c r="G23" s="25">
        <v>22</v>
      </c>
      <c r="H23" s="36" t="s">
        <v>108</v>
      </c>
      <c r="I23" s="29" t="s">
        <v>109</v>
      </c>
      <c r="J23" s="22" t="s">
        <v>56</v>
      </c>
      <c r="K23" s="22" t="s">
        <v>57</v>
      </c>
      <c r="L23" s="15" t="s">
        <v>46</v>
      </c>
      <c r="M23" s="8" t="s">
        <v>153</v>
      </c>
      <c r="N23" s="32" t="s">
        <v>147</v>
      </c>
      <c r="O23" s="19" t="s">
        <v>122</v>
      </c>
      <c r="P23" s="22" t="s">
        <v>49</v>
      </c>
      <c r="Q23" s="22">
        <v>77</v>
      </c>
      <c r="R23" s="32" t="s">
        <v>147</v>
      </c>
      <c r="S23" s="22">
        <v>130</v>
      </c>
      <c r="T23" s="32" t="s">
        <v>149</v>
      </c>
      <c r="U23" s="34" t="s">
        <v>115</v>
      </c>
      <c r="V23" s="29" t="s">
        <v>116</v>
      </c>
      <c r="W23" s="22" t="s">
        <v>154</v>
      </c>
      <c r="X23" s="32" t="s">
        <v>147</v>
      </c>
      <c r="Y23" s="47">
        <v>200000</v>
      </c>
      <c r="Z23" s="47"/>
      <c r="AA23" s="47">
        <f t="shared" si="2"/>
        <v>600000</v>
      </c>
      <c r="AB23" s="47">
        <f t="shared" si="1"/>
        <v>120000</v>
      </c>
      <c r="AC23" s="47">
        <f t="shared" si="3"/>
        <v>480000</v>
      </c>
      <c r="AD23" s="47"/>
      <c r="AE23" s="47">
        <v>255000</v>
      </c>
      <c r="AF23" s="48" t="s">
        <v>86</v>
      </c>
      <c r="AG23" s="48" t="s">
        <v>118</v>
      </c>
      <c r="AH23" s="48" t="s">
        <v>151</v>
      </c>
      <c r="AI23" s="48" t="s">
        <v>152</v>
      </c>
      <c r="AJ23" s="47"/>
      <c r="AK23" s="47">
        <f t="shared" si="8"/>
        <v>510000</v>
      </c>
      <c r="AL23" s="47">
        <v>0</v>
      </c>
      <c r="AM23" s="47">
        <f t="shared" si="9"/>
        <v>990000</v>
      </c>
      <c r="AN23" s="47">
        <v>0</v>
      </c>
      <c r="AO23" s="47">
        <v>510000</v>
      </c>
      <c r="AP23" s="47">
        <f t="shared" si="10"/>
        <v>480000</v>
      </c>
      <c r="AQ23" s="47">
        <f t="shared" si="7"/>
        <v>0</v>
      </c>
      <c r="AR23" s="22" t="s">
        <v>91</v>
      </c>
      <c r="AS23" s="22" t="s">
        <v>92</v>
      </c>
      <c r="AT23" s="22">
        <v>994</v>
      </c>
      <c r="AU23" s="9"/>
      <c r="AV23" s="35"/>
      <c r="AW23" s="24">
        <v>2</v>
      </c>
    </row>
    <row r="24" spans="1:49" ht="195" x14ac:dyDescent="0.25">
      <c r="A24" s="6"/>
      <c r="B24" s="13"/>
      <c r="C24" s="14"/>
      <c r="D24" s="14"/>
      <c r="E24" s="14"/>
      <c r="F24" s="15"/>
      <c r="G24" s="25">
        <v>23</v>
      </c>
      <c r="H24" s="31" t="s">
        <v>124</v>
      </c>
      <c r="I24" s="26" t="s">
        <v>125</v>
      </c>
      <c r="J24" s="26" t="s">
        <v>126</v>
      </c>
      <c r="K24" s="26" t="s">
        <v>127</v>
      </c>
      <c r="L24" s="15" t="s">
        <v>46</v>
      </c>
      <c r="M24" s="8" t="s">
        <v>155</v>
      </c>
      <c r="N24" s="32" t="s">
        <v>147</v>
      </c>
      <c r="O24" s="19" t="s">
        <v>156</v>
      </c>
      <c r="P24" s="22" t="s">
        <v>49</v>
      </c>
      <c r="Q24" s="22">
        <v>77</v>
      </c>
      <c r="R24" s="32" t="s">
        <v>157</v>
      </c>
      <c r="S24" s="22">
        <v>130</v>
      </c>
      <c r="T24" s="32" t="s">
        <v>149</v>
      </c>
      <c r="U24" s="34" t="s">
        <v>86</v>
      </c>
      <c r="V24" s="29" t="s">
        <v>87</v>
      </c>
      <c r="W24" s="22" t="s">
        <v>158</v>
      </c>
      <c r="X24" s="32" t="s">
        <v>147</v>
      </c>
      <c r="Y24" s="47">
        <v>370000</v>
      </c>
      <c r="Z24" s="47"/>
      <c r="AA24" s="47">
        <f t="shared" si="2"/>
        <v>740000</v>
      </c>
      <c r="AB24" s="47">
        <f t="shared" si="1"/>
        <v>148000</v>
      </c>
      <c r="AC24" s="47">
        <f t="shared" si="3"/>
        <v>592000</v>
      </c>
      <c r="AD24" s="47"/>
      <c r="AE24" s="47">
        <v>336600</v>
      </c>
      <c r="AF24" s="48" t="s">
        <v>89</v>
      </c>
      <c r="AG24" s="48" t="s">
        <v>90</v>
      </c>
      <c r="AH24" s="48" t="s">
        <v>159</v>
      </c>
      <c r="AI24" s="48" t="s">
        <v>152</v>
      </c>
      <c r="AJ24" s="47"/>
      <c r="AK24" s="47">
        <f t="shared" si="8"/>
        <v>336600</v>
      </c>
      <c r="AL24" s="47">
        <v>0</v>
      </c>
      <c r="AM24" s="47">
        <f t="shared" si="9"/>
        <v>928600</v>
      </c>
      <c r="AN24" s="47">
        <v>0</v>
      </c>
      <c r="AO24" s="47">
        <v>336600</v>
      </c>
      <c r="AP24" s="47">
        <f t="shared" si="10"/>
        <v>592000</v>
      </c>
      <c r="AQ24" s="47">
        <f t="shared" si="7"/>
        <v>0</v>
      </c>
      <c r="AR24" s="22" t="s">
        <v>91</v>
      </c>
      <c r="AS24" s="22" t="s">
        <v>92</v>
      </c>
      <c r="AT24" s="22">
        <v>994</v>
      </c>
      <c r="AU24" s="9"/>
      <c r="AV24" s="35"/>
      <c r="AW24" s="24">
        <v>2</v>
      </c>
    </row>
    <row r="25" spans="1:49" ht="45" x14ac:dyDescent="0.25">
      <c r="A25" s="6"/>
      <c r="B25" s="13"/>
      <c r="C25" s="14"/>
      <c r="D25" s="14"/>
      <c r="E25" s="14"/>
      <c r="F25" s="15"/>
      <c r="G25" s="25">
        <v>24</v>
      </c>
      <c r="H25" s="31" t="s">
        <v>105</v>
      </c>
      <c r="I25" s="26" t="s">
        <v>144</v>
      </c>
      <c r="J25" s="26" t="s">
        <v>79</v>
      </c>
      <c r="K25" s="26" t="s">
        <v>80</v>
      </c>
      <c r="L25" s="15" t="s">
        <v>46</v>
      </c>
      <c r="M25" s="8" t="s">
        <v>160</v>
      </c>
      <c r="N25" s="32" t="s">
        <v>161</v>
      </c>
      <c r="O25" s="33" t="s">
        <v>83</v>
      </c>
      <c r="P25" s="22" t="s">
        <v>49</v>
      </c>
      <c r="Q25" s="22">
        <v>77</v>
      </c>
      <c r="R25" s="32" t="s">
        <v>162</v>
      </c>
      <c r="S25" s="22">
        <v>130</v>
      </c>
      <c r="T25" s="32" t="s">
        <v>163</v>
      </c>
      <c r="U25" s="34" t="s">
        <v>86</v>
      </c>
      <c r="V25" s="29" t="s">
        <v>87</v>
      </c>
      <c r="W25" s="22" t="s">
        <v>164</v>
      </c>
      <c r="X25" s="32" t="s">
        <v>161</v>
      </c>
      <c r="Y25" s="47">
        <v>370000</v>
      </c>
      <c r="Z25" s="47"/>
      <c r="AA25" s="47">
        <f t="shared" si="2"/>
        <v>740000</v>
      </c>
      <c r="AB25" s="47">
        <f t="shared" si="1"/>
        <v>148000</v>
      </c>
      <c r="AC25" s="47">
        <f t="shared" si="3"/>
        <v>592000</v>
      </c>
      <c r="AD25" s="47"/>
      <c r="AE25" s="47">
        <v>0</v>
      </c>
      <c r="AF25" s="49"/>
      <c r="AG25" s="49"/>
      <c r="AH25" s="49"/>
      <c r="AI25" s="49"/>
      <c r="AJ25" s="47"/>
      <c r="AK25" s="47">
        <f t="shared" si="8"/>
        <v>0</v>
      </c>
      <c r="AL25" s="47">
        <v>0</v>
      </c>
      <c r="AM25" s="47">
        <f t="shared" si="9"/>
        <v>592000</v>
      </c>
      <c r="AN25" s="47">
        <v>0</v>
      </c>
      <c r="AO25" s="47"/>
      <c r="AP25" s="47">
        <f t="shared" si="10"/>
        <v>592000</v>
      </c>
      <c r="AQ25" s="47">
        <f t="shared" si="7"/>
        <v>0</v>
      </c>
      <c r="AR25" s="22" t="s">
        <v>91</v>
      </c>
      <c r="AS25" s="22" t="s">
        <v>92</v>
      </c>
      <c r="AT25" s="22">
        <v>994</v>
      </c>
      <c r="AU25" s="9"/>
      <c r="AV25" s="35"/>
      <c r="AW25" s="24">
        <v>2</v>
      </c>
    </row>
    <row r="26" spans="1:49" ht="255" x14ac:dyDescent="0.25">
      <c r="A26" s="6"/>
      <c r="B26" s="13"/>
      <c r="C26" s="14"/>
      <c r="D26" s="14"/>
      <c r="E26" s="14"/>
      <c r="F26" s="15"/>
      <c r="G26" s="25">
        <v>25</v>
      </c>
      <c r="H26" s="31" t="s">
        <v>101</v>
      </c>
      <c r="I26" s="26" t="s">
        <v>102</v>
      </c>
      <c r="J26" s="26" t="s">
        <v>103</v>
      </c>
      <c r="K26" s="26" t="s">
        <v>80</v>
      </c>
      <c r="L26" s="15" t="s">
        <v>46</v>
      </c>
      <c r="M26" s="8" t="s">
        <v>165</v>
      </c>
      <c r="N26" s="32" t="s">
        <v>166</v>
      </c>
      <c r="O26" s="19" t="s">
        <v>167</v>
      </c>
      <c r="P26" s="22" t="s">
        <v>49</v>
      </c>
      <c r="Q26" s="22">
        <v>77</v>
      </c>
      <c r="R26" s="32" t="s">
        <v>168</v>
      </c>
      <c r="S26" s="22">
        <v>77</v>
      </c>
      <c r="T26" s="32" t="s">
        <v>168</v>
      </c>
      <c r="U26" s="34" t="s">
        <v>89</v>
      </c>
      <c r="V26" s="22" t="s">
        <v>169</v>
      </c>
      <c r="W26" s="22" t="s">
        <v>170</v>
      </c>
      <c r="X26" s="32" t="s">
        <v>166</v>
      </c>
      <c r="Y26" s="47">
        <v>150000</v>
      </c>
      <c r="Z26" s="47"/>
      <c r="AA26" s="47">
        <f t="shared" si="2"/>
        <v>150000</v>
      </c>
      <c r="AB26" s="47">
        <f t="shared" si="1"/>
        <v>30000</v>
      </c>
      <c r="AC26" s="47">
        <f t="shared" si="3"/>
        <v>120000</v>
      </c>
      <c r="AD26" s="47"/>
      <c r="AE26" s="47">
        <v>0</v>
      </c>
      <c r="AF26" s="49"/>
      <c r="AG26" s="49"/>
      <c r="AH26" s="49"/>
      <c r="AI26" s="49"/>
      <c r="AJ26" s="47"/>
      <c r="AK26" s="47">
        <f t="shared" si="8"/>
        <v>0</v>
      </c>
      <c r="AL26" s="47">
        <v>200000</v>
      </c>
      <c r="AM26" s="47">
        <f t="shared" si="9"/>
        <v>320000</v>
      </c>
      <c r="AN26" s="47">
        <v>0</v>
      </c>
      <c r="AO26" s="47"/>
      <c r="AP26" s="47">
        <f t="shared" si="10"/>
        <v>320000</v>
      </c>
      <c r="AQ26" s="47">
        <f t="shared" si="7"/>
        <v>0</v>
      </c>
      <c r="AR26" s="22" t="s">
        <v>91</v>
      </c>
      <c r="AS26" s="22" t="s">
        <v>92</v>
      </c>
      <c r="AT26" s="22">
        <v>994</v>
      </c>
      <c r="AU26" s="9"/>
      <c r="AV26" s="35"/>
      <c r="AW26" s="24">
        <v>2</v>
      </c>
    </row>
    <row r="27" spans="1:49" ht="255" x14ac:dyDescent="0.25">
      <c r="A27" s="6"/>
      <c r="B27" s="13"/>
      <c r="C27" s="14"/>
      <c r="D27" s="14"/>
      <c r="E27" s="14"/>
      <c r="F27" s="15"/>
      <c r="G27" s="25">
        <v>26</v>
      </c>
      <c r="H27" s="31" t="s">
        <v>62</v>
      </c>
      <c r="I27" s="26" t="s">
        <v>63</v>
      </c>
      <c r="J27" s="26" t="s">
        <v>79</v>
      </c>
      <c r="K27" s="26" t="s">
        <v>80</v>
      </c>
      <c r="L27" s="15" t="s">
        <v>46</v>
      </c>
      <c r="M27" s="8" t="s">
        <v>171</v>
      </c>
      <c r="N27" s="32" t="s">
        <v>166</v>
      </c>
      <c r="O27" s="19" t="s">
        <v>167</v>
      </c>
      <c r="P27" s="22" t="s">
        <v>49</v>
      </c>
      <c r="Q27" s="22">
        <v>77</v>
      </c>
      <c r="R27" s="32" t="s">
        <v>168</v>
      </c>
      <c r="S27" s="22">
        <v>77</v>
      </c>
      <c r="T27" s="32" t="s">
        <v>168</v>
      </c>
      <c r="U27" s="34" t="s">
        <v>89</v>
      </c>
      <c r="V27" s="22" t="s">
        <v>169</v>
      </c>
      <c r="W27" s="22" t="s">
        <v>170</v>
      </c>
      <c r="X27" s="32" t="s">
        <v>166</v>
      </c>
      <c r="Y27" s="47">
        <v>150000</v>
      </c>
      <c r="Z27" s="47"/>
      <c r="AA27" s="47">
        <f t="shared" si="2"/>
        <v>150000</v>
      </c>
      <c r="AB27" s="47">
        <f t="shared" si="1"/>
        <v>30000</v>
      </c>
      <c r="AC27" s="47">
        <f t="shared" si="3"/>
        <v>120000</v>
      </c>
      <c r="AD27" s="47"/>
      <c r="AE27" s="47">
        <v>0</v>
      </c>
      <c r="AF27" s="49"/>
      <c r="AG27" s="49"/>
      <c r="AH27" s="49"/>
      <c r="AI27" s="49"/>
      <c r="AJ27" s="47"/>
      <c r="AK27" s="47">
        <f t="shared" si="8"/>
        <v>0</v>
      </c>
      <c r="AL27" s="47">
        <v>0</v>
      </c>
      <c r="AM27" s="47">
        <f t="shared" si="9"/>
        <v>120000</v>
      </c>
      <c r="AN27" s="47">
        <v>0</v>
      </c>
      <c r="AO27" s="47"/>
      <c r="AP27" s="47">
        <f t="shared" si="10"/>
        <v>120000</v>
      </c>
      <c r="AQ27" s="47">
        <f t="shared" si="7"/>
        <v>0</v>
      </c>
      <c r="AR27" s="22" t="s">
        <v>91</v>
      </c>
      <c r="AS27" s="22" t="s">
        <v>92</v>
      </c>
      <c r="AT27" s="22">
        <v>994</v>
      </c>
      <c r="AU27" s="9"/>
      <c r="AV27" s="35"/>
      <c r="AW27" s="24">
        <v>2</v>
      </c>
    </row>
    <row r="28" spans="1:49" ht="255" x14ac:dyDescent="0.25">
      <c r="A28" s="6"/>
      <c r="B28" s="13"/>
      <c r="C28" s="14"/>
      <c r="D28" s="14"/>
      <c r="E28" s="14"/>
      <c r="F28" s="15"/>
      <c r="G28" s="25">
        <v>27</v>
      </c>
      <c r="H28" s="31" t="s">
        <v>105</v>
      </c>
      <c r="I28" s="26" t="s">
        <v>144</v>
      </c>
      <c r="J28" s="26" t="s">
        <v>79</v>
      </c>
      <c r="K28" s="26" t="s">
        <v>80</v>
      </c>
      <c r="L28" s="15" t="s">
        <v>46</v>
      </c>
      <c r="M28" s="8" t="s">
        <v>172</v>
      </c>
      <c r="N28" s="32" t="s">
        <v>166</v>
      </c>
      <c r="O28" s="19" t="s">
        <v>167</v>
      </c>
      <c r="P28" s="22" t="s">
        <v>49</v>
      </c>
      <c r="Q28" s="22">
        <v>77</v>
      </c>
      <c r="R28" s="32" t="s">
        <v>168</v>
      </c>
      <c r="S28" s="22">
        <v>77</v>
      </c>
      <c r="T28" s="32" t="s">
        <v>168</v>
      </c>
      <c r="U28" s="34" t="s">
        <v>89</v>
      </c>
      <c r="V28" s="22" t="s">
        <v>169</v>
      </c>
      <c r="W28" s="22" t="s">
        <v>170</v>
      </c>
      <c r="X28" s="32" t="s">
        <v>166</v>
      </c>
      <c r="Y28" s="47">
        <v>150000</v>
      </c>
      <c r="Z28" s="47"/>
      <c r="AA28" s="47">
        <f t="shared" si="2"/>
        <v>150000</v>
      </c>
      <c r="AB28" s="47">
        <f t="shared" si="1"/>
        <v>30000</v>
      </c>
      <c r="AC28" s="47">
        <f t="shared" si="3"/>
        <v>120000</v>
      </c>
      <c r="AD28" s="47"/>
      <c r="AE28" s="47">
        <v>0</v>
      </c>
      <c r="AF28" s="49"/>
      <c r="AG28" s="49"/>
      <c r="AH28" s="49"/>
      <c r="AI28" s="49"/>
      <c r="AJ28" s="47"/>
      <c r="AK28" s="47">
        <f t="shared" si="8"/>
        <v>0</v>
      </c>
      <c r="AL28" s="47">
        <v>200000</v>
      </c>
      <c r="AM28" s="47">
        <f t="shared" si="9"/>
        <v>320000</v>
      </c>
      <c r="AN28" s="47">
        <v>0</v>
      </c>
      <c r="AO28" s="47"/>
      <c r="AP28" s="47">
        <f t="shared" si="10"/>
        <v>320000</v>
      </c>
      <c r="AQ28" s="47">
        <f t="shared" si="7"/>
        <v>0</v>
      </c>
      <c r="AR28" s="22" t="s">
        <v>91</v>
      </c>
      <c r="AS28" s="22" t="s">
        <v>92</v>
      </c>
      <c r="AT28" s="22">
        <v>994</v>
      </c>
      <c r="AU28" s="9"/>
      <c r="AV28" s="35"/>
      <c r="AW28" s="24">
        <v>2</v>
      </c>
    </row>
    <row r="29" spans="1:49" ht="255" x14ac:dyDescent="0.25">
      <c r="A29" s="6"/>
      <c r="B29" s="17"/>
      <c r="C29" s="10"/>
      <c r="D29" s="11"/>
      <c r="E29" s="11"/>
      <c r="F29" s="15"/>
      <c r="G29" s="25">
        <v>28</v>
      </c>
      <c r="H29" s="36" t="s">
        <v>108</v>
      </c>
      <c r="I29" s="29" t="s">
        <v>109</v>
      </c>
      <c r="J29" s="22" t="s">
        <v>56</v>
      </c>
      <c r="K29" s="22" t="s">
        <v>57</v>
      </c>
      <c r="L29" s="15" t="s">
        <v>46</v>
      </c>
      <c r="M29" s="8" t="s">
        <v>173</v>
      </c>
      <c r="N29" s="32" t="s">
        <v>166</v>
      </c>
      <c r="O29" s="19" t="s">
        <v>167</v>
      </c>
      <c r="P29" s="22" t="s">
        <v>49</v>
      </c>
      <c r="Q29" s="22">
        <v>77</v>
      </c>
      <c r="R29" s="32" t="s">
        <v>168</v>
      </c>
      <c r="S29" s="22">
        <v>77</v>
      </c>
      <c r="T29" s="32" t="s">
        <v>168</v>
      </c>
      <c r="U29" s="34" t="s">
        <v>89</v>
      </c>
      <c r="V29" s="22" t="s">
        <v>169</v>
      </c>
      <c r="W29" s="22" t="s">
        <v>170</v>
      </c>
      <c r="X29" s="32" t="s">
        <v>166</v>
      </c>
      <c r="Y29" s="47">
        <v>100000</v>
      </c>
      <c r="Z29" s="47"/>
      <c r="AA29" s="47">
        <f t="shared" si="2"/>
        <v>100000</v>
      </c>
      <c r="AB29" s="47">
        <f t="shared" si="1"/>
        <v>20000</v>
      </c>
      <c r="AC29" s="47">
        <f t="shared" si="3"/>
        <v>80000</v>
      </c>
      <c r="AD29" s="47"/>
      <c r="AE29" s="47">
        <v>0</v>
      </c>
      <c r="AF29" s="49"/>
      <c r="AG29" s="49"/>
      <c r="AH29" s="49"/>
      <c r="AI29" s="49"/>
      <c r="AJ29" s="47"/>
      <c r="AK29" s="47">
        <f t="shared" si="8"/>
        <v>0</v>
      </c>
      <c r="AL29" s="47"/>
      <c r="AM29" s="47">
        <f t="shared" si="9"/>
        <v>80000</v>
      </c>
      <c r="AN29" s="47"/>
      <c r="AO29" s="47"/>
      <c r="AP29" s="47">
        <f t="shared" si="10"/>
        <v>80000</v>
      </c>
      <c r="AQ29" s="47">
        <f t="shared" si="7"/>
        <v>0</v>
      </c>
      <c r="AR29" s="22" t="s">
        <v>91</v>
      </c>
      <c r="AS29" s="22" t="s">
        <v>92</v>
      </c>
      <c r="AT29" s="22">
        <v>994</v>
      </c>
      <c r="AU29" s="9"/>
      <c r="AV29" s="35"/>
      <c r="AW29" s="24">
        <v>2</v>
      </c>
    </row>
    <row r="30" spans="1:49" ht="270" x14ac:dyDescent="0.25">
      <c r="A30" s="6"/>
      <c r="B30" s="16"/>
      <c r="C30" s="11"/>
      <c r="D30" s="14"/>
      <c r="E30" s="14"/>
      <c r="F30" s="15"/>
      <c r="G30" s="25">
        <v>29</v>
      </c>
      <c r="H30" s="19" t="s">
        <v>58</v>
      </c>
      <c r="I30" s="22" t="s">
        <v>59</v>
      </c>
      <c r="J30" s="26" t="s">
        <v>94</v>
      </c>
      <c r="K30" s="26" t="s">
        <v>60</v>
      </c>
      <c r="L30" s="15" t="s">
        <v>46</v>
      </c>
      <c r="M30" s="8" t="s">
        <v>174</v>
      </c>
      <c r="N30" s="32" t="s">
        <v>175</v>
      </c>
      <c r="O30" s="19" t="s">
        <v>176</v>
      </c>
      <c r="P30" s="22" t="s">
        <v>49</v>
      </c>
      <c r="Q30" s="22">
        <v>77</v>
      </c>
      <c r="R30" s="32" t="s">
        <v>177</v>
      </c>
      <c r="S30" s="22">
        <v>130</v>
      </c>
      <c r="T30" s="32" t="s">
        <v>178</v>
      </c>
      <c r="U30" s="34" t="s">
        <v>86</v>
      </c>
      <c r="V30" s="29" t="s">
        <v>87</v>
      </c>
      <c r="W30" s="22" t="s">
        <v>179</v>
      </c>
      <c r="X30" s="32" t="s">
        <v>175</v>
      </c>
      <c r="Y30" s="47">
        <v>370000</v>
      </c>
      <c r="Z30" s="47"/>
      <c r="AA30" s="47">
        <f t="shared" si="2"/>
        <v>740000</v>
      </c>
      <c r="AB30" s="47">
        <f t="shared" si="1"/>
        <v>148000</v>
      </c>
      <c r="AC30" s="47">
        <f t="shared" si="3"/>
        <v>592000</v>
      </c>
      <c r="AD30" s="47"/>
      <c r="AE30" s="47">
        <v>330000</v>
      </c>
      <c r="AF30" s="48" t="s">
        <v>89</v>
      </c>
      <c r="AG30" s="48" t="s">
        <v>90</v>
      </c>
      <c r="AH30" s="48" t="s">
        <v>177</v>
      </c>
      <c r="AI30" s="48" t="s">
        <v>178</v>
      </c>
      <c r="AJ30" s="47"/>
      <c r="AK30" s="47">
        <f t="shared" si="8"/>
        <v>330000</v>
      </c>
      <c r="AL30" s="47"/>
      <c r="AM30" s="47">
        <f t="shared" si="9"/>
        <v>922000</v>
      </c>
      <c r="AN30" s="47"/>
      <c r="AO30" s="47"/>
      <c r="AP30" s="47">
        <f t="shared" si="10"/>
        <v>922000</v>
      </c>
      <c r="AQ30" s="47">
        <f t="shared" si="7"/>
        <v>0</v>
      </c>
      <c r="AR30" s="22" t="s">
        <v>91</v>
      </c>
      <c r="AS30" s="22" t="s">
        <v>92</v>
      </c>
      <c r="AT30" s="22">
        <v>994</v>
      </c>
      <c r="AU30" s="9"/>
      <c r="AV30" s="35"/>
      <c r="AW30" s="24">
        <v>2</v>
      </c>
    </row>
    <row r="31" spans="1:49" ht="270" x14ac:dyDescent="0.25">
      <c r="A31" s="6"/>
      <c r="B31" s="13"/>
      <c r="C31" s="14"/>
      <c r="D31" s="14"/>
      <c r="E31" s="14"/>
      <c r="F31" s="15"/>
      <c r="G31" s="25">
        <v>30</v>
      </c>
      <c r="H31" s="31" t="s">
        <v>124</v>
      </c>
      <c r="I31" s="26" t="s">
        <v>125</v>
      </c>
      <c r="J31" s="26" t="s">
        <v>126</v>
      </c>
      <c r="K31" s="26" t="s">
        <v>127</v>
      </c>
      <c r="L31" s="15" t="s">
        <v>46</v>
      </c>
      <c r="M31" s="8" t="s">
        <v>180</v>
      </c>
      <c r="N31" s="32" t="s">
        <v>175</v>
      </c>
      <c r="O31" s="19" t="s">
        <v>176</v>
      </c>
      <c r="P31" s="22" t="s">
        <v>49</v>
      </c>
      <c r="Q31" s="22">
        <v>77</v>
      </c>
      <c r="R31" s="32" t="s">
        <v>177</v>
      </c>
      <c r="S31" s="22">
        <v>130</v>
      </c>
      <c r="T31" s="32" t="s">
        <v>178</v>
      </c>
      <c r="U31" s="34" t="s">
        <v>86</v>
      </c>
      <c r="V31" s="29" t="s">
        <v>87</v>
      </c>
      <c r="W31" s="22" t="s">
        <v>179</v>
      </c>
      <c r="X31" s="32" t="s">
        <v>175</v>
      </c>
      <c r="Y31" s="47">
        <v>370000</v>
      </c>
      <c r="Z31" s="47"/>
      <c r="AA31" s="47">
        <f t="shared" si="2"/>
        <v>740000</v>
      </c>
      <c r="AB31" s="47">
        <f t="shared" si="1"/>
        <v>148000</v>
      </c>
      <c r="AC31" s="47">
        <f t="shared" si="3"/>
        <v>592000</v>
      </c>
      <c r="AD31" s="47"/>
      <c r="AE31" s="47">
        <v>330000</v>
      </c>
      <c r="AF31" s="48" t="s">
        <v>89</v>
      </c>
      <c r="AG31" s="48" t="s">
        <v>90</v>
      </c>
      <c r="AH31" s="48" t="s">
        <v>177</v>
      </c>
      <c r="AI31" s="48" t="s">
        <v>178</v>
      </c>
      <c r="AJ31" s="47"/>
      <c r="AK31" s="47">
        <f t="shared" si="8"/>
        <v>330000</v>
      </c>
      <c r="AL31" s="47">
        <v>350000</v>
      </c>
      <c r="AM31" s="47">
        <f t="shared" si="9"/>
        <v>1272000</v>
      </c>
      <c r="AN31" s="47"/>
      <c r="AO31" s="47"/>
      <c r="AP31" s="47">
        <f t="shared" si="10"/>
        <v>1272000</v>
      </c>
      <c r="AQ31" s="47">
        <f t="shared" si="7"/>
        <v>0</v>
      </c>
      <c r="AR31" s="22" t="s">
        <v>91</v>
      </c>
      <c r="AS31" s="22" t="s">
        <v>92</v>
      </c>
      <c r="AT31" s="22">
        <v>994</v>
      </c>
      <c r="AU31" s="9"/>
      <c r="AV31" s="35"/>
      <c r="AW31" s="24">
        <v>2</v>
      </c>
    </row>
    <row r="32" spans="1:49" ht="270" x14ac:dyDescent="0.25">
      <c r="A32" s="6"/>
      <c r="B32" s="13"/>
      <c r="C32" s="14"/>
      <c r="D32" s="14"/>
      <c r="E32" s="14"/>
      <c r="F32" s="15"/>
      <c r="G32" s="25">
        <v>31</v>
      </c>
      <c r="H32" s="31" t="s">
        <v>101</v>
      </c>
      <c r="I32" s="26" t="s">
        <v>102</v>
      </c>
      <c r="J32" s="26" t="s">
        <v>103</v>
      </c>
      <c r="K32" s="26" t="s">
        <v>80</v>
      </c>
      <c r="L32" s="15" t="s">
        <v>46</v>
      </c>
      <c r="M32" s="8" t="s">
        <v>181</v>
      </c>
      <c r="N32" s="32" t="s">
        <v>175</v>
      </c>
      <c r="O32" s="19" t="s">
        <v>176</v>
      </c>
      <c r="P32" s="22" t="s">
        <v>49</v>
      </c>
      <c r="Q32" s="22">
        <v>77</v>
      </c>
      <c r="R32" s="32" t="s">
        <v>177</v>
      </c>
      <c r="S32" s="22">
        <v>130</v>
      </c>
      <c r="T32" s="32" t="s">
        <v>178</v>
      </c>
      <c r="U32" s="34" t="s">
        <v>86</v>
      </c>
      <c r="V32" s="29" t="s">
        <v>87</v>
      </c>
      <c r="W32" s="22" t="s">
        <v>179</v>
      </c>
      <c r="X32" s="32" t="s">
        <v>175</v>
      </c>
      <c r="Y32" s="47">
        <v>370000</v>
      </c>
      <c r="Z32" s="47"/>
      <c r="AA32" s="47">
        <f t="shared" si="2"/>
        <v>740000</v>
      </c>
      <c r="AB32" s="47">
        <f t="shared" si="1"/>
        <v>148000</v>
      </c>
      <c r="AC32" s="47">
        <f t="shared" si="3"/>
        <v>592000</v>
      </c>
      <c r="AD32" s="47"/>
      <c r="AE32" s="47">
        <v>330000</v>
      </c>
      <c r="AF32" s="48" t="s">
        <v>89</v>
      </c>
      <c r="AG32" s="48" t="s">
        <v>90</v>
      </c>
      <c r="AH32" s="48" t="s">
        <v>177</v>
      </c>
      <c r="AI32" s="48" t="s">
        <v>178</v>
      </c>
      <c r="AJ32" s="47"/>
      <c r="AK32" s="47">
        <f t="shared" si="8"/>
        <v>330000</v>
      </c>
      <c r="AL32" s="47">
        <v>200000</v>
      </c>
      <c r="AM32" s="47">
        <f t="shared" si="9"/>
        <v>1122000</v>
      </c>
      <c r="AN32" s="47"/>
      <c r="AO32" s="47"/>
      <c r="AP32" s="47">
        <f t="shared" si="10"/>
        <v>1122000</v>
      </c>
      <c r="AQ32" s="47">
        <f t="shared" si="7"/>
        <v>0</v>
      </c>
      <c r="AR32" s="22" t="s">
        <v>91</v>
      </c>
      <c r="AS32" s="22" t="s">
        <v>92</v>
      </c>
      <c r="AT32" s="22">
        <v>994</v>
      </c>
      <c r="AU32" s="9"/>
      <c r="AV32" s="35"/>
      <c r="AW32" s="24">
        <v>2</v>
      </c>
    </row>
    <row r="33" spans="1:49" ht="270" x14ac:dyDescent="0.25">
      <c r="A33" s="6"/>
      <c r="B33" s="13"/>
      <c r="C33" s="14"/>
      <c r="D33" s="14"/>
      <c r="E33" s="14"/>
      <c r="F33" s="15"/>
      <c r="G33" s="25">
        <v>32</v>
      </c>
      <c r="H33" s="31" t="s">
        <v>62</v>
      </c>
      <c r="I33" s="26" t="s">
        <v>63</v>
      </c>
      <c r="J33" s="26" t="s">
        <v>79</v>
      </c>
      <c r="K33" s="26" t="s">
        <v>80</v>
      </c>
      <c r="L33" s="15" t="s">
        <v>46</v>
      </c>
      <c r="M33" s="8" t="s">
        <v>182</v>
      </c>
      <c r="N33" s="32" t="s">
        <v>175</v>
      </c>
      <c r="O33" s="19" t="s">
        <v>176</v>
      </c>
      <c r="P33" s="22" t="s">
        <v>49</v>
      </c>
      <c r="Q33" s="22">
        <v>77</v>
      </c>
      <c r="R33" s="32" t="s">
        <v>177</v>
      </c>
      <c r="S33" s="22">
        <v>130</v>
      </c>
      <c r="T33" s="32" t="s">
        <v>178</v>
      </c>
      <c r="U33" s="34" t="s">
        <v>86</v>
      </c>
      <c r="V33" s="29" t="s">
        <v>87</v>
      </c>
      <c r="W33" s="22" t="s">
        <v>179</v>
      </c>
      <c r="X33" s="32" t="s">
        <v>175</v>
      </c>
      <c r="Y33" s="47">
        <v>370000</v>
      </c>
      <c r="Z33" s="47"/>
      <c r="AA33" s="47">
        <f t="shared" si="2"/>
        <v>740000</v>
      </c>
      <c r="AB33" s="47">
        <f t="shared" si="1"/>
        <v>148000</v>
      </c>
      <c r="AC33" s="47">
        <f t="shared" si="3"/>
        <v>592000</v>
      </c>
      <c r="AD33" s="47"/>
      <c r="AE33" s="47">
        <v>330000</v>
      </c>
      <c r="AF33" s="48" t="s">
        <v>89</v>
      </c>
      <c r="AG33" s="48" t="s">
        <v>90</v>
      </c>
      <c r="AH33" s="48" t="s">
        <v>177</v>
      </c>
      <c r="AI33" s="48" t="s">
        <v>178</v>
      </c>
      <c r="AJ33" s="47"/>
      <c r="AK33" s="47">
        <f t="shared" si="8"/>
        <v>330000</v>
      </c>
      <c r="AL33" s="47">
        <v>200000</v>
      </c>
      <c r="AM33" s="47">
        <f t="shared" si="9"/>
        <v>1122000</v>
      </c>
      <c r="AN33" s="47"/>
      <c r="AO33" s="47"/>
      <c r="AP33" s="47">
        <f t="shared" si="10"/>
        <v>1122000</v>
      </c>
      <c r="AQ33" s="47">
        <f t="shared" si="7"/>
        <v>0</v>
      </c>
      <c r="AR33" s="22" t="s">
        <v>91</v>
      </c>
      <c r="AS33" s="22" t="s">
        <v>92</v>
      </c>
      <c r="AT33" s="22">
        <v>994</v>
      </c>
      <c r="AU33" s="9"/>
      <c r="AV33" s="35"/>
      <c r="AW33" s="24">
        <v>2</v>
      </c>
    </row>
    <row r="34" spans="1:49" ht="270" x14ac:dyDescent="0.25">
      <c r="A34" s="6"/>
      <c r="B34" s="13"/>
      <c r="C34" s="14"/>
      <c r="D34" s="14"/>
      <c r="E34" s="14"/>
      <c r="F34" s="15"/>
      <c r="G34" s="25">
        <v>33</v>
      </c>
      <c r="H34" s="31" t="s">
        <v>66</v>
      </c>
      <c r="I34" s="26" t="s">
        <v>67</v>
      </c>
      <c r="J34" s="26" t="s">
        <v>79</v>
      </c>
      <c r="K34" s="26" t="s">
        <v>80</v>
      </c>
      <c r="L34" s="15" t="s">
        <v>46</v>
      </c>
      <c r="M34" s="8" t="s">
        <v>183</v>
      </c>
      <c r="N34" s="32" t="s">
        <v>175</v>
      </c>
      <c r="O34" s="19" t="s">
        <v>176</v>
      </c>
      <c r="P34" s="22" t="s">
        <v>49</v>
      </c>
      <c r="Q34" s="22">
        <v>77</v>
      </c>
      <c r="R34" s="32" t="s">
        <v>177</v>
      </c>
      <c r="S34" s="22">
        <v>130</v>
      </c>
      <c r="T34" s="32" t="s">
        <v>178</v>
      </c>
      <c r="U34" s="34" t="s">
        <v>86</v>
      </c>
      <c r="V34" s="29" t="s">
        <v>87</v>
      </c>
      <c r="W34" s="22" t="s">
        <v>179</v>
      </c>
      <c r="X34" s="32" t="s">
        <v>175</v>
      </c>
      <c r="Y34" s="47">
        <v>370000</v>
      </c>
      <c r="Z34" s="47"/>
      <c r="AA34" s="47">
        <f t="shared" si="2"/>
        <v>740000</v>
      </c>
      <c r="AB34" s="47">
        <f t="shared" si="1"/>
        <v>148000</v>
      </c>
      <c r="AC34" s="47">
        <f t="shared" si="3"/>
        <v>592000</v>
      </c>
      <c r="AD34" s="47"/>
      <c r="AE34" s="47">
        <v>330000</v>
      </c>
      <c r="AF34" s="48" t="s">
        <v>89</v>
      </c>
      <c r="AG34" s="48" t="s">
        <v>90</v>
      </c>
      <c r="AH34" s="48" t="s">
        <v>177</v>
      </c>
      <c r="AI34" s="48" t="s">
        <v>178</v>
      </c>
      <c r="AJ34" s="47"/>
      <c r="AK34" s="47">
        <f t="shared" si="8"/>
        <v>330000</v>
      </c>
      <c r="AL34" s="47"/>
      <c r="AM34" s="47">
        <f t="shared" si="9"/>
        <v>922000</v>
      </c>
      <c r="AN34" s="47"/>
      <c r="AO34" s="47"/>
      <c r="AP34" s="47">
        <f t="shared" si="10"/>
        <v>922000</v>
      </c>
      <c r="AQ34" s="47">
        <f t="shared" si="7"/>
        <v>0</v>
      </c>
      <c r="AR34" s="22" t="s">
        <v>91</v>
      </c>
      <c r="AS34" s="22" t="s">
        <v>92</v>
      </c>
      <c r="AT34" s="22">
        <v>994</v>
      </c>
      <c r="AU34" s="9"/>
      <c r="AV34" s="35"/>
      <c r="AW34" s="24">
        <v>2</v>
      </c>
    </row>
    <row r="35" spans="1:49" ht="270" x14ac:dyDescent="0.25">
      <c r="A35" s="6"/>
      <c r="B35" s="13"/>
      <c r="C35" s="14"/>
      <c r="D35" s="14"/>
      <c r="E35" s="14"/>
      <c r="F35" s="15"/>
      <c r="G35" s="25">
        <v>34</v>
      </c>
      <c r="H35" s="31" t="s">
        <v>105</v>
      </c>
      <c r="I35" s="26" t="s">
        <v>144</v>
      </c>
      <c r="J35" s="26" t="s">
        <v>79</v>
      </c>
      <c r="K35" s="26" t="s">
        <v>80</v>
      </c>
      <c r="L35" s="15" t="s">
        <v>46</v>
      </c>
      <c r="M35" s="8" t="s">
        <v>184</v>
      </c>
      <c r="N35" s="32" t="s">
        <v>175</v>
      </c>
      <c r="O35" s="19" t="s">
        <v>176</v>
      </c>
      <c r="P35" s="22" t="s">
        <v>49</v>
      </c>
      <c r="Q35" s="22">
        <v>77</v>
      </c>
      <c r="R35" s="32" t="s">
        <v>177</v>
      </c>
      <c r="S35" s="22">
        <v>130</v>
      </c>
      <c r="T35" s="32" t="s">
        <v>178</v>
      </c>
      <c r="U35" s="34" t="s">
        <v>86</v>
      </c>
      <c r="V35" s="29" t="s">
        <v>87</v>
      </c>
      <c r="W35" s="22" t="s">
        <v>179</v>
      </c>
      <c r="X35" s="32" t="s">
        <v>175</v>
      </c>
      <c r="Y35" s="47">
        <v>370000</v>
      </c>
      <c r="Z35" s="47"/>
      <c r="AA35" s="47">
        <f t="shared" si="2"/>
        <v>740000</v>
      </c>
      <c r="AB35" s="47">
        <f t="shared" si="1"/>
        <v>148000</v>
      </c>
      <c r="AC35" s="47">
        <f t="shared" si="3"/>
        <v>592000</v>
      </c>
      <c r="AD35" s="47"/>
      <c r="AE35" s="47">
        <v>330000</v>
      </c>
      <c r="AF35" s="48" t="s">
        <v>89</v>
      </c>
      <c r="AG35" s="48" t="s">
        <v>90</v>
      </c>
      <c r="AH35" s="48" t="s">
        <v>177</v>
      </c>
      <c r="AI35" s="48" t="s">
        <v>178</v>
      </c>
      <c r="AJ35" s="47"/>
      <c r="AK35" s="47">
        <f t="shared" si="8"/>
        <v>330000</v>
      </c>
      <c r="AL35" s="47"/>
      <c r="AM35" s="47">
        <f t="shared" si="9"/>
        <v>922000</v>
      </c>
      <c r="AN35" s="47"/>
      <c r="AO35" s="47"/>
      <c r="AP35" s="47">
        <f t="shared" si="10"/>
        <v>922000</v>
      </c>
      <c r="AQ35" s="47">
        <f t="shared" si="7"/>
        <v>0</v>
      </c>
      <c r="AR35" s="22" t="s">
        <v>91</v>
      </c>
      <c r="AS35" s="22" t="s">
        <v>92</v>
      </c>
      <c r="AT35" s="22">
        <v>994</v>
      </c>
      <c r="AU35" s="9"/>
      <c r="AV35" s="35"/>
      <c r="AW35" s="24">
        <v>2</v>
      </c>
    </row>
    <row r="36" spans="1:49" ht="270" x14ac:dyDescent="0.25">
      <c r="A36" s="6"/>
      <c r="B36" s="17"/>
      <c r="C36" s="10"/>
      <c r="D36" s="11"/>
      <c r="E36" s="11"/>
      <c r="F36" s="15"/>
      <c r="G36" s="25">
        <v>35</v>
      </c>
      <c r="H36" s="36" t="s">
        <v>108</v>
      </c>
      <c r="I36" s="29" t="s">
        <v>109</v>
      </c>
      <c r="J36" s="22" t="s">
        <v>56</v>
      </c>
      <c r="K36" s="22" t="s">
        <v>57</v>
      </c>
      <c r="L36" s="15" t="s">
        <v>46</v>
      </c>
      <c r="M36" s="8" t="s">
        <v>185</v>
      </c>
      <c r="N36" s="32" t="s">
        <v>175</v>
      </c>
      <c r="O36" s="19" t="s">
        <v>176</v>
      </c>
      <c r="P36" s="22" t="s">
        <v>49</v>
      </c>
      <c r="Q36" s="22">
        <v>77</v>
      </c>
      <c r="R36" s="32" t="s">
        <v>177</v>
      </c>
      <c r="S36" s="22">
        <v>130</v>
      </c>
      <c r="T36" s="32" t="s">
        <v>178</v>
      </c>
      <c r="U36" s="34" t="s">
        <v>86</v>
      </c>
      <c r="V36" s="29" t="s">
        <v>87</v>
      </c>
      <c r="W36" s="22" t="s">
        <v>179</v>
      </c>
      <c r="X36" s="32" t="s">
        <v>175</v>
      </c>
      <c r="Y36" s="47">
        <v>200000</v>
      </c>
      <c r="Z36" s="47"/>
      <c r="AA36" s="47">
        <f t="shared" si="2"/>
        <v>400000</v>
      </c>
      <c r="AB36" s="47">
        <f t="shared" si="1"/>
        <v>80000</v>
      </c>
      <c r="AC36" s="47">
        <f t="shared" si="3"/>
        <v>320000</v>
      </c>
      <c r="AD36" s="47"/>
      <c r="AE36" s="47">
        <v>275000</v>
      </c>
      <c r="AF36" s="48" t="s">
        <v>89</v>
      </c>
      <c r="AG36" s="48" t="s">
        <v>90</v>
      </c>
      <c r="AH36" s="48" t="s">
        <v>177</v>
      </c>
      <c r="AI36" s="48" t="s">
        <v>178</v>
      </c>
      <c r="AJ36" s="47"/>
      <c r="AK36" s="47">
        <f t="shared" si="8"/>
        <v>275000</v>
      </c>
      <c r="AL36" s="47"/>
      <c r="AM36" s="47">
        <f t="shared" si="9"/>
        <v>595000</v>
      </c>
      <c r="AN36" s="47"/>
      <c r="AO36" s="47"/>
      <c r="AP36" s="47">
        <f t="shared" si="10"/>
        <v>595000</v>
      </c>
      <c r="AQ36" s="47">
        <f t="shared" si="7"/>
        <v>0</v>
      </c>
      <c r="AR36" s="22" t="s">
        <v>91</v>
      </c>
      <c r="AS36" s="22" t="s">
        <v>92</v>
      </c>
      <c r="AT36" s="22">
        <v>994</v>
      </c>
      <c r="AU36" s="9"/>
      <c r="AV36" s="35"/>
      <c r="AW36" s="24">
        <v>2</v>
      </c>
    </row>
    <row r="37" spans="1:49" ht="270" x14ac:dyDescent="0.25">
      <c r="A37" s="6"/>
      <c r="B37" s="18"/>
      <c r="C37" s="10"/>
      <c r="D37" s="11"/>
      <c r="E37" s="11"/>
      <c r="F37" s="15"/>
      <c r="G37" s="25">
        <v>36</v>
      </c>
      <c r="H37" s="37" t="s">
        <v>186</v>
      </c>
      <c r="I37" s="29" t="s">
        <v>187</v>
      </c>
      <c r="J37" s="22" t="s">
        <v>56</v>
      </c>
      <c r="K37" s="22" t="s">
        <v>57</v>
      </c>
      <c r="L37" s="15" t="s">
        <v>46</v>
      </c>
      <c r="M37" s="8" t="s">
        <v>188</v>
      </c>
      <c r="N37" s="32" t="s">
        <v>175</v>
      </c>
      <c r="O37" s="19" t="s">
        <v>176</v>
      </c>
      <c r="P37" s="22" t="s">
        <v>49</v>
      </c>
      <c r="Q37" s="22">
        <v>77</v>
      </c>
      <c r="R37" s="32" t="s">
        <v>177</v>
      </c>
      <c r="S37" s="22">
        <v>130</v>
      </c>
      <c r="T37" s="32" t="s">
        <v>178</v>
      </c>
      <c r="U37" s="34" t="s">
        <v>86</v>
      </c>
      <c r="V37" s="29" t="s">
        <v>87</v>
      </c>
      <c r="W37" s="22" t="s">
        <v>179</v>
      </c>
      <c r="X37" s="32" t="s">
        <v>175</v>
      </c>
      <c r="Y37" s="47">
        <v>200000</v>
      </c>
      <c r="Z37" s="47"/>
      <c r="AA37" s="47">
        <f t="shared" si="2"/>
        <v>400000</v>
      </c>
      <c r="AB37" s="47">
        <f t="shared" si="1"/>
        <v>80000</v>
      </c>
      <c r="AC37" s="47">
        <f t="shared" si="3"/>
        <v>320000</v>
      </c>
      <c r="AD37" s="47"/>
      <c r="AE37" s="47"/>
      <c r="AF37" s="49"/>
      <c r="AG37" s="49"/>
      <c r="AH37" s="48"/>
      <c r="AI37" s="48"/>
      <c r="AJ37" s="48"/>
      <c r="AK37" s="47">
        <f t="shared" si="8"/>
        <v>0</v>
      </c>
      <c r="AL37" s="47"/>
      <c r="AM37" s="47">
        <f t="shared" si="9"/>
        <v>320000</v>
      </c>
      <c r="AN37" s="47"/>
      <c r="AO37" s="47"/>
      <c r="AP37" s="47">
        <f t="shared" si="10"/>
        <v>320000</v>
      </c>
      <c r="AQ37" s="47">
        <f t="shared" si="7"/>
        <v>0</v>
      </c>
      <c r="AR37" s="22" t="s">
        <v>91</v>
      </c>
      <c r="AS37" s="22" t="s">
        <v>92</v>
      </c>
      <c r="AT37" s="22">
        <v>994</v>
      </c>
      <c r="AU37" s="9"/>
      <c r="AV37" s="35"/>
      <c r="AW37" s="24">
        <v>2</v>
      </c>
    </row>
    <row r="38" spans="1:49" ht="270" x14ac:dyDescent="0.25">
      <c r="A38" s="6"/>
      <c r="B38" s="18"/>
      <c r="C38" s="10"/>
      <c r="D38" s="11"/>
      <c r="E38" s="11"/>
      <c r="F38" s="15"/>
      <c r="G38" s="25">
        <v>37</v>
      </c>
      <c r="H38" s="37" t="s">
        <v>189</v>
      </c>
      <c r="I38" s="29" t="s">
        <v>190</v>
      </c>
      <c r="J38" s="22" t="s">
        <v>56</v>
      </c>
      <c r="K38" s="22" t="s">
        <v>57</v>
      </c>
      <c r="L38" s="15" t="s">
        <v>46</v>
      </c>
      <c r="M38" s="8" t="s">
        <v>191</v>
      </c>
      <c r="N38" s="32" t="s">
        <v>175</v>
      </c>
      <c r="O38" s="19" t="s">
        <v>176</v>
      </c>
      <c r="P38" s="22" t="s">
        <v>49</v>
      </c>
      <c r="Q38" s="22">
        <v>77</v>
      </c>
      <c r="R38" s="32" t="s">
        <v>177</v>
      </c>
      <c r="S38" s="22">
        <v>130</v>
      </c>
      <c r="T38" s="32" t="s">
        <v>178</v>
      </c>
      <c r="U38" s="34" t="s">
        <v>86</v>
      </c>
      <c r="V38" s="29" t="s">
        <v>87</v>
      </c>
      <c r="W38" s="22" t="s">
        <v>179</v>
      </c>
      <c r="X38" s="32" t="s">
        <v>175</v>
      </c>
      <c r="Y38" s="47">
        <v>200000</v>
      </c>
      <c r="Z38" s="47"/>
      <c r="AA38" s="47">
        <f t="shared" si="2"/>
        <v>400000</v>
      </c>
      <c r="AB38" s="47">
        <f t="shared" si="1"/>
        <v>80000</v>
      </c>
      <c r="AC38" s="47">
        <f t="shared" si="3"/>
        <v>320000</v>
      </c>
      <c r="AD38" s="47"/>
      <c r="AE38" s="47"/>
      <c r="AF38" s="49"/>
      <c r="AG38" s="49"/>
      <c r="AH38" s="49"/>
      <c r="AI38" s="49"/>
      <c r="AJ38" s="47"/>
      <c r="AK38" s="47">
        <f t="shared" si="8"/>
        <v>0</v>
      </c>
      <c r="AL38" s="47"/>
      <c r="AM38" s="47">
        <f t="shared" si="9"/>
        <v>320000</v>
      </c>
      <c r="AN38" s="47"/>
      <c r="AO38" s="47"/>
      <c r="AP38" s="47">
        <f t="shared" si="10"/>
        <v>320000</v>
      </c>
      <c r="AQ38" s="47">
        <f t="shared" si="7"/>
        <v>0</v>
      </c>
      <c r="AR38" s="22" t="s">
        <v>91</v>
      </c>
      <c r="AS38" s="22" t="s">
        <v>92</v>
      </c>
      <c r="AT38" s="22">
        <v>994</v>
      </c>
      <c r="AU38" s="9"/>
      <c r="AV38" s="35"/>
      <c r="AW38" s="24">
        <v>2</v>
      </c>
    </row>
    <row r="39" spans="1:49" ht="270" x14ac:dyDescent="0.25">
      <c r="A39" s="6"/>
      <c r="B39" s="18"/>
      <c r="C39" s="10"/>
      <c r="D39" s="11"/>
      <c r="E39" s="11"/>
      <c r="F39" s="15"/>
      <c r="G39" s="25">
        <v>38</v>
      </c>
      <c r="H39" s="37" t="s">
        <v>192</v>
      </c>
      <c r="I39" s="29" t="s">
        <v>193</v>
      </c>
      <c r="J39" s="22" t="s">
        <v>56</v>
      </c>
      <c r="K39" s="22" t="s">
        <v>57</v>
      </c>
      <c r="L39" s="15" t="s">
        <v>46</v>
      </c>
      <c r="M39" s="8" t="s">
        <v>194</v>
      </c>
      <c r="N39" s="32" t="s">
        <v>175</v>
      </c>
      <c r="O39" s="19" t="s">
        <v>176</v>
      </c>
      <c r="P39" s="22" t="s">
        <v>49</v>
      </c>
      <c r="Q39" s="22">
        <v>77</v>
      </c>
      <c r="R39" s="32" t="s">
        <v>177</v>
      </c>
      <c r="S39" s="22">
        <v>130</v>
      </c>
      <c r="T39" s="32" t="s">
        <v>178</v>
      </c>
      <c r="U39" s="34" t="s">
        <v>86</v>
      </c>
      <c r="V39" s="29" t="s">
        <v>87</v>
      </c>
      <c r="W39" s="22" t="s">
        <v>179</v>
      </c>
      <c r="X39" s="32" t="s">
        <v>175</v>
      </c>
      <c r="Y39" s="47">
        <v>200000</v>
      </c>
      <c r="Z39" s="47"/>
      <c r="AA39" s="47">
        <f t="shared" si="2"/>
        <v>400000</v>
      </c>
      <c r="AB39" s="47">
        <f t="shared" si="1"/>
        <v>80000</v>
      </c>
      <c r="AC39" s="47">
        <f t="shared" si="3"/>
        <v>320000</v>
      </c>
      <c r="AD39" s="47"/>
      <c r="AE39" s="47"/>
      <c r="AF39" s="49"/>
      <c r="AG39" s="49"/>
      <c r="AH39" s="49"/>
      <c r="AI39" s="49"/>
      <c r="AJ39" s="47"/>
      <c r="AK39" s="47">
        <f t="shared" si="8"/>
        <v>0</v>
      </c>
      <c r="AL39" s="47"/>
      <c r="AM39" s="47">
        <f t="shared" si="9"/>
        <v>320000</v>
      </c>
      <c r="AN39" s="47"/>
      <c r="AO39" s="47"/>
      <c r="AP39" s="47">
        <f t="shared" si="10"/>
        <v>320000</v>
      </c>
      <c r="AQ39" s="47">
        <f t="shared" si="7"/>
        <v>0</v>
      </c>
      <c r="AR39" s="22" t="s">
        <v>91</v>
      </c>
      <c r="AS39" s="22" t="s">
        <v>92</v>
      </c>
      <c r="AT39" s="22">
        <v>994</v>
      </c>
      <c r="AU39" s="9"/>
      <c r="AV39" s="35"/>
      <c r="AW39" s="24">
        <v>2</v>
      </c>
    </row>
    <row r="40" spans="1:49" ht="270" x14ac:dyDescent="0.25">
      <c r="A40" s="6"/>
      <c r="B40" s="18"/>
      <c r="C40" s="10"/>
      <c r="D40" s="11"/>
      <c r="E40" s="11"/>
      <c r="F40" s="15"/>
      <c r="G40" s="25">
        <v>39</v>
      </c>
      <c r="H40" s="37" t="s">
        <v>195</v>
      </c>
      <c r="I40" s="29" t="s">
        <v>196</v>
      </c>
      <c r="J40" s="22" t="s">
        <v>56</v>
      </c>
      <c r="K40" s="22" t="s">
        <v>57</v>
      </c>
      <c r="L40" s="15" t="s">
        <v>46</v>
      </c>
      <c r="M40" s="8" t="s">
        <v>197</v>
      </c>
      <c r="N40" s="32" t="s">
        <v>175</v>
      </c>
      <c r="O40" s="19" t="s">
        <v>176</v>
      </c>
      <c r="P40" s="22" t="s">
        <v>49</v>
      </c>
      <c r="Q40" s="22">
        <v>77</v>
      </c>
      <c r="R40" s="32" t="s">
        <v>177</v>
      </c>
      <c r="S40" s="22">
        <v>130</v>
      </c>
      <c r="T40" s="32" t="s">
        <v>178</v>
      </c>
      <c r="U40" s="34" t="s">
        <v>86</v>
      </c>
      <c r="V40" s="29" t="s">
        <v>87</v>
      </c>
      <c r="W40" s="22" t="s">
        <v>179</v>
      </c>
      <c r="X40" s="32" t="s">
        <v>175</v>
      </c>
      <c r="Y40" s="47">
        <v>200000</v>
      </c>
      <c r="Z40" s="47"/>
      <c r="AA40" s="47">
        <f t="shared" si="2"/>
        <v>400000</v>
      </c>
      <c r="AB40" s="47">
        <f t="shared" si="1"/>
        <v>80000</v>
      </c>
      <c r="AC40" s="47">
        <f t="shared" si="3"/>
        <v>320000</v>
      </c>
      <c r="AD40" s="47"/>
      <c r="AE40" s="47"/>
      <c r="AF40" s="49"/>
      <c r="AG40" s="49"/>
      <c r="AH40" s="49"/>
      <c r="AI40" s="49"/>
      <c r="AJ40" s="47"/>
      <c r="AK40" s="47">
        <f t="shared" si="8"/>
        <v>0</v>
      </c>
      <c r="AL40" s="47"/>
      <c r="AM40" s="47">
        <f t="shared" si="9"/>
        <v>320000</v>
      </c>
      <c r="AN40" s="47"/>
      <c r="AO40" s="47"/>
      <c r="AP40" s="47">
        <f t="shared" si="10"/>
        <v>320000</v>
      </c>
      <c r="AQ40" s="47">
        <f t="shared" si="7"/>
        <v>0</v>
      </c>
      <c r="AR40" s="22" t="s">
        <v>91</v>
      </c>
      <c r="AS40" s="22" t="s">
        <v>92</v>
      </c>
      <c r="AT40" s="22">
        <v>994</v>
      </c>
      <c r="AU40" s="9"/>
      <c r="AV40" s="35"/>
      <c r="AW40" s="24">
        <v>2</v>
      </c>
    </row>
    <row r="41" spans="1:49" ht="270" x14ac:dyDescent="0.25">
      <c r="A41" s="6"/>
      <c r="B41" s="18"/>
      <c r="C41" s="10"/>
      <c r="D41" s="11"/>
      <c r="E41" s="11"/>
      <c r="F41" s="15"/>
      <c r="G41" s="25">
        <v>40</v>
      </c>
      <c r="H41" s="37" t="s">
        <v>198</v>
      </c>
      <c r="I41" s="29" t="s">
        <v>199</v>
      </c>
      <c r="J41" s="22" t="s">
        <v>56</v>
      </c>
      <c r="K41" s="22" t="s">
        <v>57</v>
      </c>
      <c r="L41" s="15" t="s">
        <v>46</v>
      </c>
      <c r="M41" s="8" t="s">
        <v>200</v>
      </c>
      <c r="N41" s="32" t="s">
        <v>175</v>
      </c>
      <c r="O41" s="19" t="s">
        <v>176</v>
      </c>
      <c r="P41" s="22" t="s">
        <v>49</v>
      </c>
      <c r="Q41" s="22">
        <v>77</v>
      </c>
      <c r="R41" s="32" t="s">
        <v>177</v>
      </c>
      <c r="S41" s="22">
        <v>130</v>
      </c>
      <c r="T41" s="32" t="s">
        <v>178</v>
      </c>
      <c r="U41" s="34" t="s">
        <v>86</v>
      </c>
      <c r="V41" s="29" t="s">
        <v>87</v>
      </c>
      <c r="W41" s="22" t="s">
        <v>179</v>
      </c>
      <c r="X41" s="32" t="s">
        <v>175</v>
      </c>
      <c r="Y41" s="47">
        <v>200000</v>
      </c>
      <c r="Z41" s="47"/>
      <c r="AA41" s="47">
        <f t="shared" si="2"/>
        <v>400000</v>
      </c>
      <c r="AB41" s="47">
        <f t="shared" si="1"/>
        <v>80000</v>
      </c>
      <c r="AC41" s="47">
        <f t="shared" si="3"/>
        <v>320000</v>
      </c>
      <c r="AD41" s="47"/>
      <c r="AE41" s="47"/>
      <c r="AF41" s="49"/>
      <c r="AG41" s="49"/>
      <c r="AH41" s="49"/>
      <c r="AI41" s="49"/>
      <c r="AJ41" s="47"/>
      <c r="AK41" s="47">
        <f t="shared" si="8"/>
        <v>0</v>
      </c>
      <c r="AL41" s="47"/>
      <c r="AM41" s="47">
        <f t="shared" si="9"/>
        <v>320000</v>
      </c>
      <c r="AN41" s="47"/>
      <c r="AO41" s="47"/>
      <c r="AP41" s="47">
        <f t="shared" si="10"/>
        <v>320000</v>
      </c>
      <c r="AQ41" s="47">
        <f t="shared" si="7"/>
        <v>0</v>
      </c>
      <c r="AR41" s="22" t="s">
        <v>91</v>
      </c>
      <c r="AS41" s="22" t="s">
        <v>92</v>
      </c>
      <c r="AT41" s="22">
        <v>994</v>
      </c>
      <c r="AU41" s="9"/>
      <c r="AV41" s="35"/>
      <c r="AW41" s="24">
        <v>2</v>
      </c>
    </row>
    <row r="42" spans="1:49" ht="30" x14ac:dyDescent="0.25">
      <c r="A42" s="6"/>
      <c r="B42" s="13"/>
      <c r="C42" s="14"/>
      <c r="D42" s="14"/>
      <c r="E42" s="14"/>
      <c r="F42" s="15"/>
      <c r="G42" s="25">
        <v>41</v>
      </c>
      <c r="H42" s="31" t="s">
        <v>101</v>
      </c>
      <c r="I42" s="26" t="s">
        <v>102</v>
      </c>
      <c r="J42" s="26" t="s">
        <v>103</v>
      </c>
      <c r="K42" s="26" t="s">
        <v>80</v>
      </c>
      <c r="L42" s="15" t="s">
        <v>46</v>
      </c>
      <c r="M42" s="8" t="s">
        <v>201</v>
      </c>
      <c r="N42" s="32" t="s">
        <v>202</v>
      </c>
      <c r="O42" s="33" t="s">
        <v>83</v>
      </c>
      <c r="P42" s="22" t="s">
        <v>49</v>
      </c>
      <c r="Q42" s="22">
        <v>77</v>
      </c>
      <c r="R42" s="32" t="s">
        <v>203</v>
      </c>
      <c r="S42" s="22">
        <v>130</v>
      </c>
      <c r="T42" s="32" t="s">
        <v>203</v>
      </c>
      <c r="U42" s="34" t="s">
        <v>89</v>
      </c>
      <c r="V42" s="22" t="s">
        <v>169</v>
      </c>
      <c r="W42" s="22" t="s">
        <v>204</v>
      </c>
      <c r="X42" s="32" t="s">
        <v>202</v>
      </c>
      <c r="Y42" s="47">
        <v>370000</v>
      </c>
      <c r="Z42" s="47"/>
      <c r="AA42" s="47">
        <f t="shared" si="2"/>
        <v>370000</v>
      </c>
      <c r="AB42" s="47">
        <f t="shared" si="1"/>
        <v>74000</v>
      </c>
      <c r="AC42" s="47">
        <f t="shared" si="3"/>
        <v>296000</v>
      </c>
      <c r="AD42" s="47"/>
      <c r="AE42" s="47"/>
      <c r="AF42" s="49"/>
      <c r="AG42" s="49"/>
      <c r="AH42" s="49"/>
      <c r="AI42" s="49"/>
      <c r="AJ42" s="47"/>
      <c r="AK42" s="47">
        <f t="shared" si="8"/>
        <v>0</v>
      </c>
      <c r="AL42" s="47">
        <v>200000</v>
      </c>
      <c r="AM42" s="47">
        <f t="shared" si="9"/>
        <v>496000</v>
      </c>
      <c r="AN42" s="47"/>
      <c r="AO42" s="47"/>
      <c r="AP42" s="47">
        <f t="shared" si="10"/>
        <v>496000</v>
      </c>
      <c r="AQ42" s="47">
        <f t="shared" si="7"/>
        <v>0</v>
      </c>
      <c r="AR42" s="22" t="s">
        <v>91</v>
      </c>
      <c r="AS42" s="22" t="s">
        <v>92</v>
      </c>
      <c r="AT42" s="22">
        <v>994</v>
      </c>
      <c r="AU42" s="9"/>
      <c r="AV42" s="35"/>
      <c r="AW42" s="24">
        <v>2</v>
      </c>
    </row>
    <row r="43" spans="1:49" ht="30" x14ac:dyDescent="0.25">
      <c r="A43" s="6"/>
      <c r="B43" s="17"/>
      <c r="C43" s="10"/>
      <c r="D43" s="11"/>
      <c r="E43" s="11"/>
      <c r="F43" s="15"/>
      <c r="G43" s="25">
        <v>42</v>
      </c>
      <c r="H43" s="36" t="s">
        <v>108</v>
      </c>
      <c r="I43" s="29" t="s">
        <v>109</v>
      </c>
      <c r="J43" s="22" t="s">
        <v>56</v>
      </c>
      <c r="K43" s="22" t="s">
        <v>57</v>
      </c>
      <c r="L43" s="15" t="s">
        <v>46</v>
      </c>
      <c r="M43" s="8" t="s">
        <v>205</v>
      </c>
      <c r="N43" s="32" t="s">
        <v>202</v>
      </c>
      <c r="O43" s="33" t="s">
        <v>83</v>
      </c>
      <c r="P43" s="22" t="s">
        <v>49</v>
      </c>
      <c r="Q43" s="22">
        <v>77</v>
      </c>
      <c r="R43" s="32" t="s">
        <v>203</v>
      </c>
      <c r="S43" s="22">
        <v>130</v>
      </c>
      <c r="T43" s="32" t="s">
        <v>203</v>
      </c>
      <c r="U43" s="34" t="s">
        <v>89</v>
      </c>
      <c r="V43" s="22" t="s">
        <v>169</v>
      </c>
      <c r="W43" s="22" t="s">
        <v>204</v>
      </c>
      <c r="X43" s="32" t="s">
        <v>202</v>
      </c>
      <c r="Y43" s="47">
        <v>200000</v>
      </c>
      <c r="Z43" s="47"/>
      <c r="AA43" s="47">
        <f t="shared" si="2"/>
        <v>200000</v>
      </c>
      <c r="AB43" s="47">
        <f t="shared" si="1"/>
        <v>40000</v>
      </c>
      <c r="AC43" s="47">
        <f t="shared" si="3"/>
        <v>160000</v>
      </c>
      <c r="AD43" s="47"/>
      <c r="AE43" s="47"/>
      <c r="AF43" s="49"/>
      <c r="AG43" s="49"/>
      <c r="AH43" s="49"/>
      <c r="AI43" s="49"/>
      <c r="AJ43" s="47"/>
      <c r="AK43" s="47">
        <f t="shared" si="8"/>
        <v>0</v>
      </c>
      <c r="AL43" s="47"/>
      <c r="AM43" s="47">
        <f t="shared" si="9"/>
        <v>160000</v>
      </c>
      <c r="AN43" s="47"/>
      <c r="AO43" s="47"/>
      <c r="AP43" s="47">
        <f t="shared" si="10"/>
        <v>160000</v>
      </c>
      <c r="AQ43" s="47">
        <f t="shared" si="7"/>
        <v>0</v>
      </c>
      <c r="AR43" s="22" t="s">
        <v>91</v>
      </c>
      <c r="AS43" s="22" t="s">
        <v>92</v>
      </c>
      <c r="AT43" s="22">
        <v>994</v>
      </c>
      <c r="AU43" s="9"/>
      <c r="AV43" s="35"/>
      <c r="AW43" s="24">
        <v>2</v>
      </c>
    </row>
    <row r="44" spans="1:49" ht="255" x14ac:dyDescent="0.25">
      <c r="A44" s="6"/>
      <c r="B44" s="16"/>
      <c r="C44" s="11"/>
      <c r="D44" s="14"/>
      <c r="E44" s="14"/>
      <c r="F44" s="15"/>
      <c r="G44" s="25">
        <v>43</v>
      </c>
      <c r="H44" s="19" t="s">
        <v>58</v>
      </c>
      <c r="I44" s="22" t="s">
        <v>59</v>
      </c>
      <c r="J44" s="26" t="s">
        <v>94</v>
      </c>
      <c r="K44" s="26" t="s">
        <v>60</v>
      </c>
      <c r="L44" s="15" t="s">
        <v>46</v>
      </c>
      <c r="M44" s="8" t="s">
        <v>206</v>
      </c>
      <c r="N44" s="32" t="s">
        <v>207</v>
      </c>
      <c r="O44" s="19" t="s">
        <v>208</v>
      </c>
      <c r="P44" s="22" t="s">
        <v>49</v>
      </c>
      <c r="Q44" s="22">
        <v>77</v>
      </c>
      <c r="R44" s="32" t="s">
        <v>209</v>
      </c>
      <c r="S44" s="22">
        <v>130</v>
      </c>
      <c r="T44" s="32" t="s">
        <v>210</v>
      </c>
      <c r="U44" s="34" t="s">
        <v>86</v>
      </c>
      <c r="V44" s="29" t="s">
        <v>87</v>
      </c>
      <c r="W44" s="22" t="s">
        <v>211</v>
      </c>
      <c r="X44" s="32" t="s">
        <v>207</v>
      </c>
      <c r="Y44" s="47">
        <v>370000</v>
      </c>
      <c r="Z44" s="47"/>
      <c r="AA44" s="47">
        <f t="shared" si="2"/>
        <v>740000</v>
      </c>
      <c r="AB44" s="47">
        <f t="shared" si="1"/>
        <v>148000</v>
      </c>
      <c r="AC44" s="47">
        <f t="shared" si="3"/>
        <v>592000</v>
      </c>
      <c r="AD44" s="47"/>
      <c r="AE44" s="47">
        <v>255000</v>
      </c>
      <c r="AF44" s="48" t="s">
        <v>89</v>
      </c>
      <c r="AG44" s="48" t="s">
        <v>90</v>
      </c>
      <c r="AH44" s="48" t="s">
        <v>209</v>
      </c>
      <c r="AI44" s="48" t="s">
        <v>210</v>
      </c>
      <c r="AJ44" s="47"/>
      <c r="AK44" s="47">
        <f t="shared" si="8"/>
        <v>255000</v>
      </c>
      <c r="AL44" s="47">
        <v>300000</v>
      </c>
      <c r="AM44" s="47">
        <f t="shared" si="9"/>
        <v>1147000</v>
      </c>
      <c r="AN44" s="47"/>
      <c r="AO44" s="47">
        <v>255000</v>
      </c>
      <c r="AP44" s="47">
        <f t="shared" si="10"/>
        <v>892000</v>
      </c>
      <c r="AQ44" s="47">
        <f t="shared" si="7"/>
        <v>0</v>
      </c>
      <c r="AR44" s="22" t="s">
        <v>91</v>
      </c>
      <c r="AS44" s="22" t="s">
        <v>92</v>
      </c>
      <c r="AT44" s="22">
        <v>994</v>
      </c>
      <c r="AU44" s="9"/>
      <c r="AV44" s="35"/>
      <c r="AW44" s="24">
        <v>2</v>
      </c>
    </row>
    <row r="45" spans="1:49" ht="75" x14ac:dyDescent="0.25">
      <c r="A45" s="6"/>
      <c r="B45" s="17"/>
      <c r="C45" s="10"/>
      <c r="D45" s="11"/>
      <c r="E45" s="11"/>
      <c r="F45" s="15"/>
      <c r="G45" s="25">
        <v>44</v>
      </c>
      <c r="H45" s="36" t="s">
        <v>108</v>
      </c>
      <c r="I45" s="29" t="s">
        <v>109</v>
      </c>
      <c r="J45" s="22" t="s">
        <v>56</v>
      </c>
      <c r="K45" s="22" t="s">
        <v>57</v>
      </c>
      <c r="L45" s="15" t="s">
        <v>46</v>
      </c>
      <c r="M45" s="8" t="s">
        <v>212</v>
      </c>
      <c r="N45" s="32" t="s">
        <v>207</v>
      </c>
      <c r="O45" s="19" t="s">
        <v>122</v>
      </c>
      <c r="P45" s="22" t="s">
        <v>49</v>
      </c>
      <c r="Q45" s="22">
        <v>77</v>
      </c>
      <c r="R45" s="32" t="s">
        <v>209</v>
      </c>
      <c r="S45" s="22">
        <v>130</v>
      </c>
      <c r="T45" s="32" t="s">
        <v>210</v>
      </c>
      <c r="U45" s="34" t="s">
        <v>86</v>
      </c>
      <c r="V45" s="29" t="s">
        <v>87</v>
      </c>
      <c r="W45" s="22" t="s">
        <v>213</v>
      </c>
      <c r="X45" s="32" t="s">
        <v>207</v>
      </c>
      <c r="Y45" s="47">
        <v>200000</v>
      </c>
      <c r="Z45" s="47"/>
      <c r="AA45" s="47">
        <f t="shared" si="2"/>
        <v>400000</v>
      </c>
      <c r="AB45" s="47">
        <f t="shared" si="1"/>
        <v>80000</v>
      </c>
      <c r="AC45" s="47">
        <f t="shared" si="3"/>
        <v>320000</v>
      </c>
      <c r="AD45" s="47"/>
      <c r="AE45" s="47">
        <v>255000</v>
      </c>
      <c r="AF45" s="48" t="s">
        <v>89</v>
      </c>
      <c r="AG45" s="48" t="s">
        <v>90</v>
      </c>
      <c r="AH45" s="48" t="s">
        <v>209</v>
      </c>
      <c r="AI45" s="48" t="s">
        <v>210</v>
      </c>
      <c r="AJ45" s="47"/>
      <c r="AK45" s="47">
        <f t="shared" si="8"/>
        <v>255000</v>
      </c>
      <c r="AL45" s="47"/>
      <c r="AM45" s="47">
        <f t="shared" si="9"/>
        <v>575000</v>
      </c>
      <c r="AN45" s="47"/>
      <c r="AO45" s="47">
        <v>255000</v>
      </c>
      <c r="AP45" s="47">
        <f t="shared" si="10"/>
        <v>320000</v>
      </c>
      <c r="AQ45" s="47">
        <f t="shared" si="7"/>
        <v>0</v>
      </c>
      <c r="AR45" s="22" t="s">
        <v>91</v>
      </c>
      <c r="AS45" s="22" t="s">
        <v>92</v>
      </c>
      <c r="AT45" s="22">
        <v>994</v>
      </c>
      <c r="AU45" s="9"/>
      <c r="AV45" s="35"/>
      <c r="AW45" s="24">
        <v>2</v>
      </c>
    </row>
    <row r="46" spans="1:49" ht="75" x14ac:dyDescent="0.25">
      <c r="A46" s="6"/>
      <c r="B46" s="19"/>
      <c r="C46" s="20"/>
      <c r="D46" s="20"/>
      <c r="E46" s="21"/>
      <c r="F46" s="11"/>
      <c r="G46" s="25">
        <v>45</v>
      </c>
      <c r="H46" s="19" t="s">
        <v>214</v>
      </c>
      <c r="I46" s="27" t="s">
        <v>215</v>
      </c>
      <c r="J46" s="27" t="s">
        <v>56</v>
      </c>
      <c r="K46" s="25" t="s">
        <v>57</v>
      </c>
      <c r="L46" s="22" t="s">
        <v>46</v>
      </c>
      <c r="M46" s="8" t="s">
        <v>216</v>
      </c>
      <c r="N46" s="38" t="s">
        <v>217</v>
      </c>
      <c r="O46" s="19" t="s">
        <v>218</v>
      </c>
      <c r="P46" s="22" t="s">
        <v>49</v>
      </c>
      <c r="Q46" s="22">
        <v>361</v>
      </c>
      <c r="R46" s="38" t="s">
        <v>217</v>
      </c>
      <c r="S46" s="22">
        <v>130</v>
      </c>
      <c r="T46" s="38" t="s">
        <v>217</v>
      </c>
      <c r="U46" s="34" t="s">
        <v>89</v>
      </c>
      <c r="V46" s="29" t="s">
        <v>219</v>
      </c>
      <c r="W46" s="22" t="s">
        <v>220</v>
      </c>
      <c r="X46" s="38" t="s">
        <v>217</v>
      </c>
      <c r="Y46" s="47">
        <v>200000</v>
      </c>
      <c r="Z46" s="47"/>
      <c r="AA46" s="47">
        <f t="shared" si="2"/>
        <v>200000</v>
      </c>
      <c r="AB46" s="47">
        <f>AA46*20%</f>
        <v>40000</v>
      </c>
      <c r="AC46" s="47">
        <f t="shared" si="3"/>
        <v>160000</v>
      </c>
      <c r="AD46" s="47">
        <v>140000</v>
      </c>
      <c r="AE46" s="47">
        <v>0</v>
      </c>
      <c r="AF46" s="49">
        <v>0</v>
      </c>
      <c r="AG46" s="48"/>
      <c r="AH46" s="48"/>
      <c r="AI46" s="48"/>
      <c r="AJ46" s="47"/>
      <c r="AK46" s="47">
        <f t="shared" si="8"/>
        <v>0</v>
      </c>
      <c r="AL46" s="47"/>
      <c r="AM46" s="47">
        <f t="shared" si="9"/>
        <v>300000</v>
      </c>
      <c r="AN46" s="47"/>
      <c r="AO46" s="47">
        <v>0</v>
      </c>
      <c r="AP46" s="47">
        <f>AM46-AN46-AO46</f>
        <v>300000</v>
      </c>
      <c r="AQ46" s="47">
        <f>AM46-AN46-AO46-AP46</f>
        <v>0</v>
      </c>
      <c r="AR46" s="22" t="s">
        <v>91</v>
      </c>
      <c r="AS46" s="22" t="s">
        <v>92</v>
      </c>
      <c r="AT46" s="22">
        <v>501</v>
      </c>
      <c r="AU46" s="24"/>
      <c r="AV46" s="24"/>
      <c r="AW46" s="24">
        <v>3</v>
      </c>
    </row>
    <row r="47" spans="1:49" ht="60" x14ac:dyDescent="0.25">
      <c r="A47" s="6"/>
      <c r="B47" s="13"/>
      <c r="C47" s="20"/>
      <c r="D47" s="20"/>
      <c r="E47" s="21"/>
      <c r="F47" s="11"/>
      <c r="G47" s="25">
        <v>46</v>
      </c>
      <c r="H47" s="31" t="s">
        <v>42</v>
      </c>
      <c r="I47" s="27" t="str">
        <f>VLOOKUP(H47,'[1]DATA - PEGAWAI'!$B$105:$C$110,2,0)</f>
        <v>NIP  19731015 199301 1 001</v>
      </c>
      <c r="J47" s="27" t="s">
        <v>222</v>
      </c>
      <c r="K47" s="25" t="s">
        <v>223</v>
      </c>
      <c r="L47" s="22" t="s">
        <v>46</v>
      </c>
      <c r="M47" s="8" t="s">
        <v>224</v>
      </c>
      <c r="N47" s="29" t="s">
        <v>175</v>
      </c>
      <c r="O47" s="19" t="s">
        <v>225</v>
      </c>
      <c r="P47" s="22" t="s">
        <v>49</v>
      </c>
      <c r="Q47" s="22">
        <v>361</v>
      </c>
      <c r="R47" s="29" t="s">
        <v>177</v>
      </c>
      <c r="S47" s="22">
        <v>130</v>
      </c>
      <c r="T47" s="29" t="s">
        <v>178</v>
      </c>
      <c r="U47" s="34" t="s">
        <v>86</v>
      </c>
      <c r="V47" s="29" t="s">
        <v>87</v>
      </c>
      <c r="W47" s="22" t="s">
        <v>226</v>
      </c>
      <c r="X47" s="29" t="s">
        <v>175</v>
      </c>
      <c r="Y47" s="47">
        <v>370000</v>
      </c>
      <c r="Z47" s="47"/>
      <c r="AA47" s="47">
        <f t="shared" si="2"/>
        <v>740000</v>
      </c>
      <c r="AB47" s="47">
        <f t="shared" ref="AB47:AB60" si="11">AA47*20%</f>
        <v>148000</v>
      </c>
      <c r="AC47" s="47">
        <f t="shared" si="3"/>
        <v>592000</v>
      </c>
      <c r="AD47" s="47">
        <v>0</v>
      </c>
      <c r="AE47" s="47">
        <v>336600</v>
      </c>
      <c r="AF47" s="49">
        <v>1</v>
      </c>
      <c r="AG47" s="48" t="s">
        <v>90</v>
      </c>
      <c r="AH47" s="48" t="s">
        <v>177</v>
      </c>
      <c r="AI47" s="48" t="s">
        <v>178</v>
      </c>
      <c r="AJ47" s="47"/>
      <c r="AK47" s="47">
        <f t="shared" si="8"/>
        <v>336600</v>
      </c>
      <c r="AL47" s="47"/>
      <c r="AM47" s="47">
        <f t="shared" si="9"/>
        <v>928600</v>
      </c>
      <c r="AN47" s="47">
        <v>336600</v>
      </c>
      <c r="AO47" s="47">
        <v>0</v>
      </c>
      <c r="AP47" s="47">
        <f t="shared" ref="AP47:AP60" si="12">AM47-AN47-AO47</f>
        <v>592000</v>
      </c>
      <c r="AQ47" s="47">
        <f t="shared" ref="AQ47:AQ60" si="13">AM47-AN47-AO47-AP47</f>
        <v>0</v>
      </c>
      <c r="AR47" s="22" t="s">
        <v>91</v>
      </c>
      <c r="AS47" s="22" t="s">
        <v>92</v>
      </c>
      <c r="AT47" s="22">
        <v>501</v>
      </c>
      <c r="AU47" s="24"/>
      <c r="AV47" s="24"/>
      <c r="AW47" s="24">
        <v>3</v>
      </c>
    </row>
    <row r="48" spans="1:49" ht="60" x14ac:dyDescent="0.25">
      <c r="A48" s="6"/>
      <c r="B48" s="13"/>
      <c r="C48" s="20"/>
      <c r="D48" s="20"/>
      <c r="E48" s="21"/>
      <c r="F48" s="11"/>
      <c r="G48" s="25">
        <v>47</v>
      </c>
      <c r="H48" s="31" t="s">
        <v>227</v>
      </c>
      <c r="I48" s="27" t="str">
        <f>VLOOKUP(H48,'[1]DATA - PEGAWAI'!$B$105:$C$110,2,0)</f>
        <v>NIP  19910726 201411 1 001</v>
      </c>
      <c r="J48" s="27" t="s">
        <v>228</v>
      </c>
      <c r="K48" s="25" t="s">
        <v>80</v>
      </c>
      <c r="L48" s="22" t="s">
        <v>46</v>
      </c>
      <c r="M48" s="8" t="s">
        <v>229</v>
      </c>
      <c r="N48" s="29" t="s">
        <v>175</v>
      </c>
      <c r="O48" s="19" t="s">
        <v>225</v>
      </c>
      <c r="P48" s="22" t="s">
        <v>49</v>
      </c>
      <c r="Q48" s="22">
        <v>361</v>
      </c>
      <c r="R48" s="29" t="s">
        <v>177</v>
      </c>
      <c r="S48" s="22">
        <v>130</v>
      </c>
      <c r="T48" s="29" t="s">
        <v>178</v>
      </c>
      <c r="U48" s="34" t="s">
        <v>86</v>
      </c>
      <c r="V48" s="29" t="s">
        <v>87</v>
      </c>
      <c r="W48" s="22" t="s">
        <v>226</v>
      </c>
      <c r="X48" s="29" t="s">
        <v>175</v>
      </c>
      <c r="Y48" s="47">
        <v>370000</v>
      </c>
      <c r="Z48" s="47"/>
      <c r="AA48" s="47">
        <f t="shared" si="2"/>
        <v>740000</v>
      </c>
      <c r="AB48" s="47">
        <f t="shared" si="11"/>
        <v>148000</v>
      </c>
      <c r="AC48" s="47">
        <f t="shared" si="3"/>
        <v>592000</v>
      </c>
      <c r="AD48" s="47">
        <v>0</v>
      </c>
      <c r="AE48" s="47">
        <v>336600</v>
      </c>
      <c r="AF48" s="49">
        <v>1</v>
      </c>
      <c r="AG48" s="48" t="s">
        <v>90</v>
      </c>
      <c r="AH48" s="48" t="s">
        <v>177</v>
      </c>
      <c r="AI48" s="48" t="s">
        <v>178</v>
      </c>
      <c r="AJ48" s="47"/>
      <c r="AK48" s="47">
        <f t="shared" si="8"/>
        <v>336600</v>
      </c>
      <c r="AL48" s="47"/>
      <c r="AM48" s="47">
        <f t="shared" si="9"/>
        <v>928600</v>
      </c>
      <c r="AN48" s="47">
        <v>336600</v>
      </c>
      <c r="AO48" s="47">
        <v>0</v>
      </c>
      <c r="AP48" s="47">
        <f t="shared" si="12"/>
        <v>592000</v>
      </c>
      <c r="AQ48" s="47">
        <f t="shared" si="13"/>
        <v>0</v>
      </c>
      <c r="AR48" s="22" t="s">
        <v>91</v>
      </c>
      <c r="AS48" s="22" t="s">
        <v>92</v>
      </c>
      <c r="AT48" s="22">
        <v>501</v>
      </c>
      <c r="AU48" s="24"/>
      <c r="AV48" s="24"/>
      <c r="AW48" s="24">
        <v>3</v>
      </c>
    </row>
    <row r="49" spans="1:49" ht="60" x14ac:dyDescent="0.25">
      <c r="A49" s="6"/>
      <c r="B49" s="13"/>
      <c r="C49" s="20"/>
      <c r="D49" s="20"/>
      <c r="E49" s="21"/>
      <c r="F49" s="11"/>
      <c r="G49" s="25">
        <v>48</v>
      </c>
      <c r="H49" s="31" t="s">
        <v>230</v>
      </c>
      <c r="I49" s="27" t="str">
        <f>VLOOKUP(H49,'[1]DATA - PEGAWAI'!$B$105:$C$110,2,0)</f>
        <v>NIP  19950401 201801 1 002</v>
      </c>
      <c r="J49" s="27" t="s">
        <v>231</v>
      </c>
      <c r="K49" s="25" t="s">
        <v>80</v>
      </c>
      <c r="L49" s="22" t="s">
        <v>46</v>
      </c>
      <c r="M49" s="8" t="s">
        <v>232</v>
      </c>
      <c r="N49" s="29" t="s">
        <v>175</v>
      </c>
      <c r="O49" s="19" t="s">
        <v>225</v>
      </c>
      <c r="P49" s="22" t="s">
        <v>49</v>
      </c>
      <c r="Q49" s="22">
        <v>361</v>
      </c>
      <c r="R49" s="29" t="s">
        <v>177</v>
      </c>
      <c r="S49" s="22">
        <v>130</v>
      </c>
      <c r="T49" s="29" t="s">
        <v>178</v>
      </c>
      <c r="U49" s="34" t="s">
        <v>86</v>
      </c>
      <c r="V49" s="29" t="s">
        <v>87</v>
      </c>
      <c r="W49" s="22" t="s">
        <v>226</v>
      </c>
      <c r="X49" s="29" t="s">
        <v>175</v>
      </c>
      <c r="Y49" s="47">
        <v>370000</v>
      </c>
      <c r="Z49" s="47"/>
      <c r="AA49" s="47">
        <f t="shared" si="2"/>
        <v>740000</v>
      </c>
      <c r="AB49" s="47">
        <f t="shared" si="11"/>
        <v>148000</v>
      </c>
      <c r="AC49" s="47">
        <f t="shared" si="3"/>
        <v>592000</v>
      </c>
      <c r="AD49" s="47">
        <v>0</v>
      </c>
      <c r="AE49" s="47">
        <v>336600</v>
      </c>
      <c r="AF49" s="49">
        <v>1</v>
      </c>
      <c r="AG49" s="48" t="s">
        <v>90</v>
      </c>
      <c r="AH49" s="48" t="s">
        <v>177</v>
      </c>
      <c r="AI49" s="48" t="s">
        <v>178</v>
      </c>
      <c r="AJ49" s="47"/>
      <c r="AK49" s="47">
        <f t="shared" si="8"/>
        <v>336600</v>
      </c>
      <c r="AL49" s="47"/>
      <c r="AM49" s="47">
        <f t="shared" si="9"/>
        <v>928600</v>
      </c>
      <c r="AN49" s="47">
        <v>336600</v>
      </c>
      <c r="AO49" s="47">
        <v>0</v>
      </c>
      <c r="AP49" s="47">
        <f t="shared" si="12"/>
        <v>592000</v>
      </c>
      <c r="AQ49" s="47">
        <f t="shared" si="13"/>
        <v>0</v>
      </c>
      <c r="AR49" s="22" t="s">
        <v>91</v>
      </c>
      <c r="AS49" s="22" t="s">
        <v>92</v>
      </c>
      <c r="AT49" s="22">
        <v>501</v>
      </c>
      <c r="AU49" s="24"/>
      <c r="AV49" s="24"/>
      <c r="AW49" s="24">
        <v>3</v>
      </c>
    </row>
    <row r="50" spans="1:49" ht="60" x14ac:dyDescent="0.25">
      <c r="A50" s="6"/>
      <c r="B50" s="13"/>
      <c r="C50" s="20"/>
      <c r="D50" s="20"/>
      <c r="E50" s="21"/>
      <c r="F50" s="11"/>
      <c r="G50" s="25">
        <v>49</v>
      </c>
      <c r="H50" s="31" t="s">
        <v>233</v>
      </c>
      <c r="I50" s="27" t="str">
        <f>VLOOKUP(H50,'[1]DATA - PEGAWAI'!$B$105:$C$110,2,0)</f>
        <v>NIP  19951220 201612 1 002</v>
      </c>
      <c r="J50" s="27" t="s">
        <v>234</v>
      </c>
      <c r="K50" s="25" t="s">
        <v>80</v>
      </c>
      <c r="L50" s="22" t="s">
        <v>46</v>
      </c>
      <c r="M50" s="8" t="s">
        <v>235</v>
      </c>
      <c r="N50" s="29" t="s">
        <v>175</v>
      </c>
      <c r="O50" s="19" t="s">
        <v>225</v>
      </c>
      <c r="P50" s="22" t="s">
        <v>49</v>
      </c>
      <c r="Q50" s="22">
        <v>361</v>
      </c>
      <c r="R50" s="29" t="s">
        <v>177</v>
      </c>
      <c r="S50" s="22">
        <v>130</v>
      </c>
      <c r="T50" s="29" t="s">
        <v>178</v>
      </c>
      <c r="U50" s="34" t="s">
        <v>86</v>
      </c>
      <c r="V50" s="29" t="s">
        <v>87</v>
      </c>
      <c r="W50" s="22" t="s">
        <v>226</v>
      </c>
      <c r="X50" s="29" t="s">
        <v>175</v>
      </c>
      <c r="Y50" s="47">
        <v>370000</v>
      </c>
      <c r="Z50" s="47"/>
      <c r="AA50" s="47">
        <f t="shared" si="2"/>
        <v>740000</v>
      </c>
      <c r="AB50" s="47">
        <f t="shared" si="11"/>
        <v>148000</v>
      </c>
      <c r="AC50" s="47">
        <f t="shared" si="3"/>
        <v>592000</v>
      </c>
      <c r="AD50" s="47">
        <v>0</v>
      </c>
      <c r="AE50" s="47">
        <v>336600</v>
      </c>
      <c r="AF50" s="49">
        <v>1</v>
      </c>
      <c r="AG50" s="48" t="s">
        <v>90</v>
      </c>
      <c r="AH50" s="48" t="s">
        <v>177</v>
      </c>
      <c r="AI50" s="48" t="s">
        <v>178</v>
      </c>
      <c r="AJ50" s="47"/>
      <c r="AK50" s="47">
        <f t="shared" si="8"/>
        <v>336600</v>
      </c>
      <c r="AL50" s="47"/>
      <c r="AM50" s="47">
        <f t="shared" si="9"/>
        <v>928600</v>
      </c>
      <c r="AN50" s="47">
        <v>336600</v>
      </c>
      <c r="AO50" s="47">
        <v>0</v>
      </c>
      <c r="AP50" s="47">
        <f t="shared" si="12"/>
        <v>592000</v>
      </c>
      <c r="AQ50" s="47">
        <f t="shared" si="13"/>
        <v>0</v>
      </c>
      <c r="AR50" s="22" t="s">
        <v>91</v>
      </c>
      <c r="AS50" s="22" t="s">
        <v>92</v>
      </c>
      <c r="AT50" s="22">
        <v>501</v>
      </c>
      <c r="AU50" s="24"/>
      <c r="AV50" s="24"/>
      <c r="AW50" s="24">
        <v>3</v>
      </c>
    </row>
    <row r="51" spans="1:49" ht="60" x14ac:dyDescent="0.25">
      <c r="A51" s="6"/>
      <c r="B51" s="13"/>
      <c r="C51" s="20"/>
      <c r="D51" s="20"/>
      <c r="E51" s="21"/>
      <c r="F51" s="11"/>
      <c r="G51" s="25">
        <v>50</v>
      </c>
      <c r="H51" s="31" t="s">
        <v>236</v>
      </c>
      <c r="I51" s="27" t="str">
        <f>VLOOKUP(H51,'[1]DATA - PEGAWAI'!$B$105:$C$110,2,0)</f>
        <v>NIP  19971005 201801 1 004</v>
      </c>
      <c r="J51" s="27" t="s">
        <v>234</v>
      </c>
      <c r="K51" s="25" t="s">
        <v>80</v>
      </c>
      <c r="L51" s="22" t="s">
        <v>46</v>
      </c>
      <c r="M51" s="8" t="s">
        <v>237</v>
      </c>
      <c r="N51" s="29" t="s">
        <v>175</v>
      </c>
      <c r="O51" s="19" t="s">
        <v>225</v>
      </c>
      <c r="P51" s="22" t="s">
        <v>49</v>
      </c>
      <c r="Q51" s="22">
        <v>361</v>
      </c>
      <c r="R51" s="29" t="s">
        <v>177</v>
      </c>
      <c r="S51" s="22">
        <v>130</v>
      </c>
      <c r="T51" s="29" t="s">
        <v>178</v>
      </c>
      <c r="U51" s="34" t="s">
        <v>86</v>
      </c>
      <c r="V51" s="29" t="s">
        <v>87</v>
      </c>
      <c r="W51" s="22" t="s">
        <v>226</v>
      </c>
      <c r="X51" s="29" t="s">
        <v>175</v>
      </c>
      <c r="Y51" s="47">
        <v>370000</v>
      </c>
      <c r="Z51" s="47"/>
      <c r="AA51" s="47">
        <f t="shared" si="2"/>
        <v>740000</v>
      </c>
      <c r="AB51" s="47">
        <f t="shared" si="11"/>
        <v>148000</v>
      </c>
      <c r="AC51" s="47">
        <f t="shared" si="3"/>
        <v>592000</v>
      </c>
      <c r="AD51" s="47">
        <v>0</v>
      </c>
      <c r="AE51" s="47">
        <v>336600</v>
      </c>
      <c r="AF51" s="49">
        <v>1</v>
      </c>
      <c r="AG51" s="48" t="s">
        <v>90</v>
      </c>
      <c r="AH51" s="48" t="s">
        <v>177</v>
      </c>
      <c r="AI51" s="48" t="s">
        <v>178</v>
      </c>
      <c r="AJ51" s="47"/>
      <c r="AK51" s="47">
        <f t="shared" si="8"/>
        <v>336600</v>
      </c>
      <c r="AL51" s="47"/>
      <c r="AM51" s="47">
        <f t="shared" si="9"/>
        <v>928600</v>
      </c>
      <c r="AN51" s="47">
        <v>336600</v>
      </c>
      <c r="AO51" s="47">
        <v>0</v>
      </c>
      <c r="AP51" s="47">
        <f t="shared" si="12"/>
        <v>592000</v>
      </c>
      <c r="AQ51" s="47">
        <f t="shared" si="13"/>
        <v>0</v>
      </c>
      <c r="AR51" s="22" t="s">
        <v>91</v>
      </c>
      <c r="AS51" s="22" t="s">
        <v>92</v>
      </c>
      <c r="AT51" s="22">
        <v>501</v>
      </c>
      <c r="AU51" s="24"/>
      <c r="AV51" s="24"/>
      <c r="AW51" s="24">
        <v>3</v>
      </c>
    </row>
    <row r="52" spans="1:49" ht="60" x14ac:dyDescent="0.25">
      <c r="A52" s="6"/>
      <c r="B52" s="13"/>
      <c r="C52" s="20"/>
      <c r="D52" s="20"/>
      <c r="E52" s="21"/>
      <c r="F52" s="11"/>
      <c r="G52" s="25">
        <v>51</v>
      </c>
      <c r="H52" s="31" t="s">
        <v>238</v>
      </c>
      <c r="I52" s="27" t="str">
        <f>VLOOKUP(H52,'[1]DATA - PEGAWAI'!$B$105:$C$110,2,0)</f>
        <v>NIP 19990428 201812 1 005</v>
      </c>
      <c r="J52" s="27" t="s">
        <v>234</v>
      </c>
      <c r="K52" s="25" t="s">
        <v>80</v>
      </c>
      <c r="L52" s="22" t="s">
        <v>46</v>
      </c>
      <c r="M52" s="8" t="s">
        <v>239</v>
      </c>
      <c r="N52" s="29" t="s">
        <v>175</v>
      </c>
      <c r="O52" s="19" t="s">
        <v>225</v>
      </c>
      <c r="P52" s="22" t="s">
        <v>49</v>
      </c>
      <c r="Q52" s="22">
        <v>361</v>
      </c>
      <c r="R52" s="29" t="s">
        <v>177</v>
      </c>
      <c r="S52" s="22">
        <v>130</v>
      </c>
      <c r="T52" s="29" t="s">
        <v>178</v>
      </c>
      <c r="U52" s="34" t="s">
        <v>86</v>
      </c>
      <c r="V52" s="29" t="s">
        <v>87</v>
      </c>
      <c r="W52" s="22" t="s">
        <v>226</v>
      </c>
      <c r="X52" s="29" t="s">
        <v>175</v>
      </c>
      <c r="Y52" s="47">
        <v>370000</v>
      </c>
      <c r="Z52" s="47"/>
      <c r="AA52" s="47">
        <f t="shared" si="2"/>
        <v>740000</v>
      </c>
      <c r="AB52" s="47">
        <f t="shared" si="11"/>
        <v>148000</v>
      </c>
      <c r="AC52" s="47">
        <f t="shared" si="3"/>
        <v>592000</v>
      </c>
      <c r="AD52" s="47">
        <v>0</v>
      </c>
      <c r="AE52" s="47">
        <v>336600</v>
      </c>
      <c r="AF52" s="49">
        <v>1</v>
      </c>
      <c r="AG52" s="48" t="s">
        <v>90</v>
      </c>
      <c r="AH52" s="48" t="s">
        <v>177</v>
      </c>
      <c r="AI52" s="48" t="s">
        <v>178</v>
      </c>
      <c r="AJ52" s="47"/>
      <c r="AK52" s="47">
        <f t="shared" si="8"/>
        <v>336600</v>
      </c>
      <c r="AL52" s="47"/>
      <c r="AM52" s="47">
        <f t="shared" si="9"/>
        <v>928600</v>
      </c>
      <c r="AN52" s="47">
        <v>336600</v>
      </c>
      <c r="AO52" s="47">
        <v>0</v>
      </c>
      <c r="AP52" s="47">
        <f t="shared" si="12"/>
        <v>592000</v>
      </c>
      <c r="AQ52" s="47">
        <f t="shared" si="13"/>
        <v>0</v>
      </c>
      <c r="AR52" s="22" t="s">
        <v>91</v>
      </c>
      <c r="AS52" s="22" t="s">
        <v>92</v>
      </c>
      <c r="AT52" s="22">
        <v>501</v>
      </c>
      <c r="AU52" s="24"/>
      <c r="AV52" s="24"/>
      <c r="AW52" s="24">
        <v>3</v>
      </c>
    </row>
    <row r="53" spans="1:49" ht="45" x14ac:dyDescent="0.25">
      <c r="A53" s="6"/>
      <c r="B53" s="19"/>
      <c r="C53" s="20"/>
      <c r="D53" s="20"/>
      <c r="E53" s="21"/>
      <c r="F53" s="11"/>
      <c r="G53" s="25">
        <v>52</v>
      </c>
      <c r="H53" s="19" t="s">
        <v>214</v>
      </c>
      <c r="I53" s="27" t="s">
        <v>215</v>
      </c>
      <c r="J53" s="27" t="s">
        <v>56</v>
      </c>
      <c r="K53" s="25" t="s">
        <v>57</v>
      </c>
      <c r="L53" s="22" t="s">
        <v>46</v>
      </c>
      <c r="M53" s="8" t="s">
        <v>240</v>
      </c>
      <c r="N53" s="29" t="s">
        <v>175</v>
      </c>
      <c r="O53" s="19" t="s">
        <v>225</v>
      </c>
      <c r="P53" s="22" t="s">
        <v>49</v>
      </c>
      <c r="Q53" s="22">
        <v>361</v>
      </c>
      <c r="R53" s="29" t="s">
        <v>177</v>
      </c>
      <c r="S53" s="22">
        <v>130</v>
      </c>
      <c r="T53" s="29" t="s">
        <v>178</v>
      </c>
      <c r="U53" s="34" t="s">
        <v>86</v>
      </c>
      <c r="V53" s="29" t="s">
        <v>87</v>
      </c>
      <c r="W53" s="22" t="s">
        <v>226</v>
      </c>
      <c r="X53" s="29" t="s">
        <v>175</v>
      </c>
      <c r="Y53" s="47">
        <v>200000</v>
      </c>
      <c r="Z53" s="47"/>
      <c r="AA53" s="47">
        <f t="shared" si="2"/>
        <v>400000</v>
      </c>
      <c r="AB53" s="47">
        <f t="shared" si="11"/>
        <v>80000</v>
      </c>
      <c r="AC53" s="47">
        <f t="shared" si="3"/>
        <v>320000</v>
      </c>
      <c r="AD53" s="47">
        <v>0</v>
      </c>
      <c r="AE53" s="47">
        <v>0</v>
      </c>
      <c r="AF53" s="49">
        <v>0</v>
      </c>
      <c r="AG53" s="48"/>
      <c r="AH53" s="48"/>
      <c r="AI53" s="48"/>
      <c r="AJ53" s="47"/>
      <c r="AK53" s="47">
        <f t="shared" si="8"/>
        <v>0</v>
      </c>
      <c r="AL53" s="47"/>
      <c r="AM53" s="47">
        <f t="shared" si="9"/>
        <v>320000</v>
      </c>
      <c r="AN53" s="47">
        <v>0</v>
      </c>
      <c r="AO53" s="47">
        <v>0</v>
      </c>
      <c r="AP53" s="47">
        <f t="shared" si="12"/>
        <v>320000</v>
      </c>
      <c r="AQ53" s="47">
        <f t="shared" si="13"/>
        <v>0</v>
      </c>
      <c r="AR53" s="22" t="s">
        <v>91</v>
      </c>
      <c r="AS53" s="22" t="s">
        <v>92</v>
      </c>
      <c r="AT53" s="22">
        <v>501</v>
      </c>
      <c r="AU53" s="24"/>
      <c r="AV53" s="24"/>
      <c r="AW53" s="24">
        <v>3</v>
      </c>
    </row>
    <row r="54" spans="1:49" ht="45" x14ac:dyDescent="0.25">
      <c r="A54" s="6"/>
      <c r="B54" s="19"/>
      <c r="C54" s="8"/>
      <c r="D54" s="20"/>
      <c r="E54" s="21"/>
      <c r="F54" s="11"/>
      <c r="G54" s="25">
        <v>53</v>
      </c>
      <c r="H54" s="19" t="s">
        <v>54</v>
      </c>
      <c r="I54" s="8" t="s">
        <v>55</v>
      </c>
      <c r="J54" s="27" t="s">
        <v>56</v>
      </c>
      <c r="K54" s="25" t="s">
        <v>57</v>
      </c>
      <c r="L54" s="22" t="s">
        <v>46</v>
      </c>
      <c r="M54" s="8" t="s">
        <v>241</v>
      </c>
      <c r="N54" s="29" t="s">
        <v>175</v>
      </c>
      <c r="O54" s="19" t="s">
        <v>225</v>
      </c>
      <c r="P54" s="22" t="s">
        <v>49</v>
      </c>
      <c r="Q54" s="22">
        <v>361</v>
      </c>
      <c r="R54" s="29" t="s">
        <v>177</v>
      </c>
      <c r="S54" s="22">
        <v>130</v>
      </c>
      <c r="T54" s="29" t="s">
        <v>178</v>
      </c>
      <c r="U54" s="34" t="s">
        <v>86</v>
      </c>
      <c r="V54" s="29" t="s">
        <v>87</v>
      </c>
      <c r="W54" s="22" t="s">
        <v>226</v>
      </c>
      <c r="X54" s="29" t="s">
        <v>175</v>
      </c>
      <c r="Y54" s="47">
        <v>200000</v>
      </c>
      <c r="Z54" s="47"/>
      <c r="AA54" s="47">
        <f t="shared" si="2"/>
        <v>400000</v>
      </c>
      <c r="AB54" s="47">
        <f t="shared" si="11"/>
        <v>80000</v>
      </c>
      <c r="AC54" s="47">
        <f t="shared" si="3"/>
        <v>320000</v>
      </c>
      <c r="AD54" s="47">
        <v>0</v>
      </c>
      <c r="AE54" s="47">
        <v>255000</v>
      </c>
      <c r="AF54" s="49">
        <v>1</v>
      </c>
      <c r="AG54" s="48" t="s">
        <v>90</v>
      </c>
      <c r="AH54" s="48" t="s">
        <v>177</v>
      </c>
      <c r="AI54" s="48" t="s">
        <v>178</v>
      </c>
      <c r="AJ54" s="47"/>
      <c r="AK54" s="47">
        <f t="shared" si="8"/>
        <v>255000</v>
      </c>
      <c r="AL54" s="47"/>
      <c r="AM54" s="47">
        <f t="shared" si="9"/>
        <v>575000</v>
      </c>
      <c r="AN54" s="47">
        <v>255000</v>
      </c>
      <c r="AO54" s="47">
        <v>0</v>
      </c>
      <c r="AP54" s="47">
        <f t="shared" si="12"/>
        <v>320000</v>
      </c>
      <c r="AQ54" s="47">
        <f t="shared" si="13"/>
        <v>0</v>
      </c>
      <c r="AR54" s="22" t="s">
        <v>91</v>
      </c>
      <c r="AS54" s="22" t="s">
        <v>92</v>
      </c>
      <c r="AT54" s="22">
        <v>501</v>
      </c>
      <c r="AU54" s="24"/>
      <c r="AV54" s="24"/>
      <c r="AW54" s="24">
        <v>3</v>
      </c>
    </row>
    <row r="55" spans="1:49" ht="45" x14ac:dyDescent="0.25">
      <c r="A55" s="6"/>
      <c r="B55" s="19"/>
      <c r="C55" s="20"/>
      <c r="D55" s="20"/>
      <c r="E55" s="21"/>
      <c r="F55" s="11"/>
      <c r="G55" s="25">
        <v>54</v>
      </c>
      <c r="H55" s="19" t="s">
        <v>242</v>
      </c>
      <c r="I55" s="27" t="s">
        <v>243</v>
      </c>
      <c r="J55" s="27" t="s">
        <v>56</v>
      </c>
      <c r="K55" s="25" t="s">
        <v>57</v>
      </c>
      <c r="L55" s="22" t="s">
        <v>46</v>
      </c>
      <c r="M55" s="8" t="s">
        <v>244</v>
      </c>
      <c r="N55" s="29" t="s">
        <v>175</v>
      </c>
      <c r="O55" s="19" t="s">
        <v>225</v>
      </c>
      <c r="P55" s="22" t="s">
        <v>49</v>
      </c>
      <c r="Q55" s="22">
        <v>361</v>
      </c>
      <c r="R55" s="29" t="s">
        <v>177</v>
      </c>
      <c r="S55" s="22">
        <v>130</v>
      </c>
      <c r="T55" s="29" t="s">
        <v>178</v>
      </c>
      <c r="U55" s="34" t="s">
        <v>86</v>
      </c>
      <c r="V55" s="29" t="s">
        <v>87</v>
      </c>
      <c r="W55" s="22" t="s">
        <v>226</v>
      </c>
      <c r="X55" s="29" t="s">
        <v>175</v>
      </c>
      <c r="Y55" s="47">
        <v>200000</v>
      </c>
      <c r="Z55" s="47"/>
      <c r="AA55" s="47">
        <f t="shared" si="2"/>
        <v>400000</v>
      </c>
      <c r="AB55" s="47">
        <f t="shared" si="11"/>
        <v>80000</v>
      </c>
      <c r="AC55" s="47">
        <f t="shared" si="3"/>
        <v>320000</v>
      </c>
      <c r="AD55" s="47">
        <v>0</v>
      </c>
      <c r="AE55" s="47">
        <v>0</v>
      </c>
      <c r="AF55" s="49">
        <v>0</v>
      </c>
      <c r="AG55" s="48"/>
      <c r="AH55" s="48"/>
      <c r="AI55" s="48"/>
      <c r="AJ55" s="47"/>
      <c r="AK55" s="47">
        <f t="shared" si="8"/>
        <v>0</v>
      </c>
      <c r="AL55" s="47"/>
      <c r="AM55" s="47">
        <f t="shared" si="9"/>
        <v>320000</v>
      </c>
      <c r="AN55" s="47">
        <v>0</v>
      </c>
      <c r="AO55" s="47">
        <v>0</v>
      </c>
      <c r="AP55" s="47">
        <f t="shared" si="12"/>
        <v>320000</v>
      </c>
      <c r="AQ55" s="47">
        <f t="shared" si="13"/>
        <v>0</v>
      </c>
      <c r="AR55" s="22" t="s">
        <v>91</v>
      </c>
      <c r="AS55" s="22" t="s">
        <v>92</v>
      </c>
      <c r="AT55" s="22">
        <v>501</v>
      </c>
      <c r="AU55" s="24"/>
      <c r="AV55" s="24"/>
      <c r="AW55" s="24">
        <v>3</v>
      </c>
    </row>
    <row r="56" spans="1:49" ht="45" x14ac:dyDescent="0.25">
      <c r="A56" s="6"/>
      <c r="B56" s="19"/>
      <c r="C56" s="20"/>
      <c r="D56" s="20"/>
      <c r="E56" s="21"/>
      <c r="F56" s="11"/>
      <c r="G56" s="25">
        <v>55</v>
      </c>
      <c r="H56" s="19" t="s">
        <v>245</v>
      </c>
      <c r="I56" s="27" t="s">
        <v>246</v>
      </c>
      <c r="J56" s="27" t="s">
        <v>56</v>
      </c>
      <c r="K56" s="25" t="s">
        <v>57</v>
      </c>
      <c r="L56" s="22" t="s">
        <v>46</v>
      </c>
      <c r="M56" s="8" t="s">
        <v>247</v>
      </c>
      <c r="N56" s="29" t="s">
        <v>175</v>
      </c>
      <c r="O56" s="19" t="s">
        <v>225</v>
      </c>
      <c r="P56" s="22" t="s">
        <v>49</v>
      </c>
      <c r="Q56" s="22">
        <v>361</v>
      </c>
      <c r="R56" s="29" t="s">
        <v>177</v>
      </c>
      <c r="S56" s="22">
        <v>130</v>
      </c>
      <c r="T56" s="29" t="s">
        <v>178</v>
      </c>
      <c r="U56" s="34" t="s">
        <v>86</v>
      </c>
      <c r="V56" s="29" t="s">
        <v>87</v>
      </c>
      <c r="W56" s="22" t="s">
        <v>226</v>
      </c>
      <c r="X56" s="29" t="s">
        <v>175</v>
      </c>
      <c r="Y56" s="47">
        <v>200000</v>
      </c>
      <c r="Z56" s="47"/>
      <c r="AA56" s="47">
        <f t="shared" si="2"/>
        <v>400000</v>
      </c>
      <c r="AB56" s="47">
        <f t="shared" si="11"/>
        <v>80000</v>
      </c>
      <c r="AC56" s="47">
        <f t="shared" si="3"/>
        <v>320000</v>
      </c>
      <c r="AD56" s="47">
        <v>0</v>
      </c>
      <c r="AE56" s="47">
        <v>0</v>
      </c>
      <c r="AF56" s="49">
        <v>0</v>
      </c>
      <c r="AG56" s="48"/>
      <c r="AH56" s="48"/>
      <c r="AI56" s="48"/>
      <c r="AJ56" s="47"/>
      <c r="AK56" s="47">
        <f t="shared" si="8"/>
        <v>0</v>
      </c>
      <c r="AL56" s="47"/>
      <c r="AM56" s="47">
        <f t="shared" si="9"/>
        <v>320000</v>
      </c>
      <c r="AN56" s="47">
        <v>0</v>
      </c>
      <c r="AO56" s="47">
        <v>0</v>
      </c>
      <c r="AP56" s="47">
        <f t="shared" si="12"/>
        <v>320000</v>
      </c>
      <c r="AQ56" s="47">
        <f t="shared" si="13"/>
        <v>0</v>
      </c>
      <c r="AR56" s="22" t="s">
        <v>91</v>
      </c>
      <c r="AS56" s="22" t="s">
        <v>92</v>
      </c>
      <c r="AT56" s="22">
        <v>501</v>
      </c>
      <c r="AU56" s="24"/>
      <c r="AV56" s="24"/>
      <c r="AW56" s="24">
        <v>3</v>
      </c>
    </row>
    <row r="57" spans="1:49" ht="45" x14ac:dyDescent="0.25">
      <c r="A57" s="6"/>
      <c r="B57" s="19"/>
      <c r="C57" s="20"/>
      <c r="D57" s="20"/>
      <c r="E57" s="21"/>
      <c r="F57" s="11"/>
      <c r="G57" s="25">
        <v>56</v>
      </c>
      <c r="H57" s="19" t="s">
        <v>248</v>
      </c>
      <c r="I57" s="27" t="s">
        <v>249</v>
      </c>
      <c r="J57" s="27" t="s">
        <v>56</v>
      </c>
      <c r="K57" s="25" t="s">
        <v>57</v>
      </c>
      <c r="L57" s="22" t="s">
        <v>46</v>
      </c>
      <c r="M57" s="8" t="s">
        <v>250</v>
      </c>
      <c r="N57" s="29" t="s">
        <v>175</v>
      </c>
      <c r="O57" s="19" t="s">
        <v>225</v>
      </c>
      <c r="P57" s="22" t="s">
        <v>49</v>
      </c>
      <c r="Q57" s="22">
        <v>361</v>
      </c>
      <c r="R57" s="29" t="s">
        <v>177</v>
      </c>
      <c r="S57" s="22">
        <v>130</v>
      </c>
      <c r="T57" s="29" t="s">
        <v>178</v>
      </c>
      <c r="U57" s="34" t="s">
        <v>86</v>
      </c>
      <c r="V57" s="29" t="s">
        <v>87</v>
      </c>
      <c r="W57" s="22" t="s">
        <v>226</v>
      </c>
      <c r="X57" s="29" t="s">
        <v>175</v>
      </c>
      <c r="Y57" s="47">
        <v>200000</v>
      </c>
      <c r="Z57" s="47"/>
      <c r="AA57" s="47">
        <f t="shared" si="2"/>
        <v>400000</v>
      </c>
      <c r="AB57" s="47">
        <f t="shared" si="11"/>
        <v>80000</v>
      </c>
      <c r="AC57" s="47">
        <f t="shared" si="3"/>
        <v>320000</v>
      </c>
      <c r="AD57" s="47">
        <v>0</v>
      </c>
      <c r="AE57" s="47">
        <v>0</v>
      </c>
      <c r="AF57" s="49">
        <v>0</v>
      </c>
      <c r="AG57" s="48"/>
      <c r="AH57" s="48"/>
      <c r="AI57" s="48"/>
      <c r="AJ57" s="47"/>
      <c r="AK57" s="47">
        <f t="shared" si="8"/>
        <v>0</v>
      </c>
      <c r="AL57" s="47"/>
      <c r="AM57" s="47">
        <f t="shared" si="9"/>
        <v>320000</v>
      </c>
      <c r="AN57" s="47">
        <v>0</v>
      </c>
      <c r="AO57" s="47">
        <v>0</v>
      </c>
      <c r="AP57" s="47">
        <f t="shared" si="12"/>
        <v>320000</v>
      </c>
      <c r="AQ57" s="47">
        <f t="shared" si="13"/>
        <v>0</v>
      </c>
      <c r="AR57" s="22" t="s">
        <v>91</v>
      </c>
      <c r="AS57" s="22" t="s">
        <v>92</v>
      </c>
      <c r="AT57" s="22">
        <v>501</v>
      </c>
      <c r="AU57" s="24"/>
      <c r="AV57" s="24"/>
      <c r="AW57" s="24">
        <v>3</v>
      </c>
    </row>
    <row r="58" spans="1:49" ht="45" x14ac:dyDescent="0.25">
      <c r="A58" s="6"/>
      <c r="B58" s="19"/>
      <c r="C58" s="20"/>
      <c r="D58" s="20"/>
      <c r="E58" s="21"/>
      <c r="F58" s="11"/>
      <c r="G58" s="25">
        <v>57</v>
      </c>
      <c r="H58" s="19" t="s">
        <v>251</v>
      </c>
      <c r="I58" s="27" t="s">
        <v>252</v>
      </c>
      <c r="J58" s="27" t="s">
        <v>56</v>
      </c>
      <c r="K58" s="25" t="s">
        <v>57</v>
      </c>
      <c r="L58" s="22" t="s">
        <v>46</v>
      </c>
      <c r="M58" s="8" t="s">
        <v>253</v>
      </c>
      <c r="N58" s="29" t="s">
        <v>175</v>
      </c>
      <c r="O58" s="19" t="s">
        <v>225</v>
      </c>
      <c r="P58" s="22" t="s">
        <v>49</v>
      </c>
      <c r="Q58" s="22">
        <v>361</v>
      </c>
      <c r="R58" s="29" t="s">
        <v>177</v>
      </c>
      <c r="S58" s="22">
        <v>130</v>
      </c>
      <c r="T58" s="29" t="s">
        <v>178</v>
      </c>
      <c r="U58" s="34" t="s">
        <v>86</v>
      </c>
      <c r="V58" s="29" t="s">
        <v>87</v>
      </c>
      <c r="W58" s="22" t="s">
        <v>226</v>
      </c>
      <c r="X58" s="29" t="s">
        <v>175</v>
      </c>
      <c r="Y58" s="47">
        <v>200000</v>
      </c>
      <c r="Z58" s="47"/>
      <c r="AA58" s="47">
        <f t="shared" si="2"/>
        <v>400000</v>
      </c>
      <c r="AB58" s="47">
        <f t="shared" si="11"/>
        <v>80000</v>
      </c>
      <c r="AC58" s="47">
        <f t="shared" si="3"/>
        <v>320000</v>
      </c>
      <c r="AD58" s="47">
        <v>0</v>
      </c>
      <c r="AE58" s="47">
        <v>0</v>
      </c>
      <c r="AF58" s="49">
        <v>0</v>
      </c>
      <c r="AG58" s="48"/>
      <c r="AH58" s="48"/>
      <c r="AI58" s="48"/>
      <c r="AJ58" s="47"/>
      <c r="AK58" s="47">
        <f t="shared" si="8"/>
        <v>0</v>
      </c>
      <c r="AL58" s="47"/>
      <c r="AM58" s="47">
        <f t="shared" si="9"/>
        <v>320000</v>
      </c>
      <c r="AN58" s="47">
        <v>0</v>
      </c>
      <c r="AO58" s="47">
        <v>0</v>
      </c>
      <c r="AP58" s="47">
        <f t="shared" si="12"/>
        <v>320000</v>
      </c>
      <c r="AQ58" s="47">
        <f t="shared" si="13"/>
        <v>0</v>
      </c>
      <c r="AR58" s="22" t="s">
        <v>91</v>
      </c>
      <c r="AS58" s="22" t="s">
        <v>92</v>
      </c>
      <c r="AT58" s="22">
        <v>501</v>
      </c>
      <c r="AU58" s="24"/>
      <c r="AV58" s="24"/>
      <c r="AW58" s="24">
        <v>3</v>
      </c>
    </row>
    <row r="59" spans="1:49" ht="45" x14ac:dyDescent="0.25">
      <c r="A59" s="6"/>
      <c r="B59" s="13"/>
      <c r="C59" s="14"/>
      <c r="D59" s="20"/>
      <c r="E59" s="21"/>
      <c r="F59" s="11"/>
      <c r="G59" s="25">
        <v>58</v>
      </c>
      <c r="H59" s="31" t="s">
        <v>42</v>
      </c>
      <c r="I59" s="26" t="s">
        <v>221</v>
      </c>
      <c r="J59" s="27" t="s">
        <v>222</v>
      </c>
      <c r="K59" s="25" t="s">
        <v>223</v>
      </c>
      <c r="L59" s="22" t="s">
        <v>46</v>
      </c>
      <c r="M59" s="8" t="s">
        <v>254</v>
      </c>
      <c r="N59" s="29" t="s">
        <v>207</v>
      </c>
      <c r="O59" s="19" t="s">
        <v>255</v>
      </c>
      <c r="P59" s="22" t="s">
        <v>49</v>
      </c>
      <c r="Q59" s="22">
        <v>361</v>
      </c>
      <c r="R59" s="29" t="s">
        <v>209</v>
      </c>
      <c r="S59" s="22">
        <v>130</v>
      </c>
      <c r="T59" s="29" t="s">
        <v>210</v>
      </c>
      <c r="U59" s="34" t="s">
        <v>86</v>
      </c>
      <c r="V59" s="29" t="s">
        <v>87</v>
      </c>
      <c r="W59" s="22" t="s">
        <v>256</v>
      </c>
      <c r="X59" s="29" t="s">
        <v>207</v>
      </c>
      <c r="Y59" s="47">
        <v>370000</v>
      </c>
      <c r="Z59" s="47"/>
      <c r="AA59" s="47">
        <f t="shared" si="2"/>
        <v>740000</v>
      </c>
      <c r="AB59" s="47">
        <f t="shared" si="11"/>
        <v>148000</v>
      </c>
      <c r="AC59" s="47">
        <f t="shared" si="3"/>
        <v>592000</v>
      </c>
      <c r="AD59" s="47">
        <v>0</v>
      </c>
      <c r="AE59" s="47">
        <v>255000</v>
      </c>
      <c r="AF59" s="49">
        <v>1</v>
      </c>
      <c r="AG59" s="48" t="s">
        <v>90</v>
      </c>
      <c r="AH59" s="48" t="s">
        <v>209</v>
      </c>
      <c r="AI59" s="48" t="s">
        <v>210</v>
      </c>
      <c r="AJ59" s="47"/>
      <c r="AK59" s="47">
        <f t="shared" si="8"/>
        <v>255000</v>
      </c>
      <c r="AL59" s="47"/>
      <c r="AM59" s="47">
        <f t="shared" si="9"/>
        <v>847000</v>
      </c>
      <c r="AN59" s="47">
        <v>255000</v>
      </c>
      <c r="AO59" s="47">
        <v>0</v>
      </c>
      <c r="AP59" s="47">
        <f t="shared" si="12"/>
        <v>592000</v>
      </c>
      <c r="AQ59" s="47">
        <f t="shared" si="13"/>
        <v>0</v>
      </c>
      <c r="AR59" s="22" t="s">
        <v>91</v>
      </c>
      <c r="AS59" s="22" t="s">
        <v>92</v>
      </c>
      <c r="AT59" s="22">
        <v>501</v>
      </c>
      <c r="AU59" s="24"/>
      <c r="AV59" s="24"/>
      <c r="AW59" s="24">
        <v>3</v>
      </c>
    </row>
    <row r="60" spans="1:49" ht="45" x14ac:dyDescent="0.25">
      <c r="A60" s="6"/>
      <c r="B60" s="19"/>
      <c r="C60" s="8"/>
      <c r="D60" s="20"/>
      <c r="E60" s="21"/>
      <c r="F60" s="11"/>
      <c r="G60" s="25">
        <v>59</v>
      </c>
      <c r="H60" s="19" t="s">
        <v>54</v>
      </c>
      <c r="I60" s="8" t="s">
        <v>55</v>
      </c>
      <c r="J60" s="27" t="s">
        <v>56</v>
      </c>
      <c r="K60" s="25" t="s">
        <v>57</v>
      </c>
      <c r="L60" s="22" t="s">
        <v>46</v>
      </c>
      <c r="M60" s="8" t="s">
        <v>257</v>
      </c>
      <c r="N60" s="29" t="s">
        <v>207</v>
      </c>
      <c r="O60" s="19" t="s">
        <v>255</v>
      </c>
      <c r="P60" s="22" t="s">
        <v>49</v>
      </c>
      <c r="Q60" s="22">
        <v>361</v>
      </c>
      <c r="R60" s="29" t="s">
        <v>209</v>
      </c>
      <c r="S60" s="22">
        <v>130</v>
      </c>
      <c r="T60" s="29" t="s">
        <v>210</v>
      </c>
      <c r="U60" s="34" t="s">
        <v>86</v>
      </c>
      <c r="V60" s="29" t="s">
        <v>87</v>
      </c>
      <c r="W60" s="22" t="s">
        <v>256</v>
      </c>
      <c r="X60" s="29" t="s">
        <v>207</v>
      </c>
      <c r="Y60" s="47">
        <v>200000</v>
      </c>
      <c r="Z60" s="47"/>
      <c r="AA60" s="47">
        <f t="shared" si="2"/>
        <v>400000</v>
      </c>
      <c r="AB60" s="47">
        <f t="shared" si="11"/>
        <v>80000</v>
      </c>
      <c r="AC60" s="47">
        <f t="shared" si="3"/>
        <v>320000</v>
      </c>
      <c r="AD60" s="47">
        <v>0</v>
      </c>
      <c r="AE60" s="47">
        <v>255000</v>
      </c>
      <c r="AF60" s="49">
        <v>1</v>
      </c>
      <c r="AG60" s="48" t="s">
        <v>90</v>
      </c>
      <c r="AH60" s="48" t="s">
        <v>209</v>
      </c>
      <c r="AI60" s="48" t="s">
        <v>210</v>
      </c>
      <c r="AJ60" s="47"/>
      <c r="AK60" s="47">
        <f t="shared" si="8"/>
        <v>255000</v>
      </c>
      <c r="AL60" s="47"/>
      <c r="AM60" s="47">
        <f t="shared" si="9"/>
        <v>575000</v>
      </c>
      <c r="AN60" s="47">
        <v>255000</v>
      </c>
      <c r="AO60" s="47">
        <v>0</v>
      </c>
      <c r="AP60" s="47">
        <f t="shared" si="12"/>
        <v>320000</v>
      </c>
      <c r="AQ60" s="47">
        <f t="shared" si="13"/>
        <v>0</v>
      </c>
      <c r="AR60" s="22" t="s">
        <v>91</v>
      </c>
      <c r="AS60" s="22" t="s">
        <v>92</v>
      </c>
      <c r="AT60" s="22">
        <v>501</v>
      </c>
      <c r="AU60" s="24"/>
      <c r="AV60" s="24"/>
      <c r="AW60" s="24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Jr</dc:creator>
  <cp:lastModifiedBy>Mat Jr</cp:lastModifiedBy>
  <dcterms:created xsi:type="dcterms:W3CDTF">2020-06-24T04:55:38Z</dcterms:created>
  <dcterms:modified xsi:type="dcterms:W3CDTF">2020-06-24T05:00:28Z</dcterms:modified>
</cp:coreProperties>
</file>