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ITDEL\SEMESTER GENAP 2022-2023\TA2\Nilai\"/>
    </mc:Choice>
  </mc:AlternateContent>
  <xr:revisionPtr revIDLastSave="0" documentId="8_{94547EE6-A8E5-4C7F-8A09-D577ED0A255A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Nilai Seminar Proposal" sheetId="1" r:id="rId1"/>
    <sheet name="Daftar Dosen Pembimbing dan Pen" sheetId="2" r:id="rId2"/>
    <sheet name="Nilai Seminar TA 1" sheetId="3" r:id="rId3"/>
    <sheet name="Nilai Pembimbing TA 1" sheetId="4" r:id="rId4"/>
    <sheet name="Nilai Administrasi TA 1" sheetId="5" r:id="rId5"/>
    <sheet name="Nilai Akhir TA 1" sheetId="6" r:id="rId6"/>
    <sheet name="Seminar TA 1" sheetId="7" state="hidden" r:id="rId7"/>
    <sheet name="Nilai Bimbingan" sheetId="8" state="hidden" r:id="rId8"/>
    <sheet name="Nilai Akhir" sheetId="9" state="hidden" r:id="rId9"/>
  </sheets>
  <calcPr calcId="191029"/>
</workbook>
</file>

<file path=xl/calcChain.xml><?xml version="1.0" encoding="utf-8"?>
<calcChain xmlns="http://schemas.openxmlformats.org/spreadsheetml/2006/main">
  <c r="I5" i="6" l="1"/>
  <c r="J56" i="3"/>
  <c r="J6" i="3"/>
  <c r="K8" i="5"/>
  <c r="K9" i="5"/>
  <c r="K10" i="5"/>
  <c r="K11" i="5"/>
  <c r="H9" i="6" s="1"/>
  <c r="K12" i="5"/>
  <c r="H10" i="6" s="1"/>
  <c r="K13" i="5"/>
  <c r="H11" i="6" s="1"/>
  <c r="K14" i="5"/>
  <c r="H12" i="6" s="1"/>
  <c r="K15" i="5"/>
  <c r="H13" i="6" s="1"/>
  <c r="K16" i="5"/>
  <c r="H14" i="6" s="1"/>
  <c r="K17" i="5"/>
  <c r="H15" i="6" s="1"/>
  <c r="K18" i="5"/>
  <c r="H16" i="6" s="1"/>
  <c r="K19" i="5"/>
  <c r="H17" i="6" s="1"/>
  <c r="K20" i="5"/>
  <c r="H18" i="6" s="1"/>
  <c r="K21" i="5"/>
  <c r="H19" i="6" s="1"/>
  <c r="K22" i="5"/>
  <c r="H20" i="6" s="1"/>
  <c r="K23" i="5"/>
  <c r="H21" i="6" s="1"/>
  <c r="K24" i="5"/>
  <c r="H22" i="6" s="1"/>
  <c r="K25" i="5"/>
  <c r="H23" i="6" s="1"/>
  <c r="K26" i="5"/>
  <c r="H24" i="6" s="1"/>
  <c r="K27" i="5"/>
  <c r="H25" i="6" s="1"/>
  <c r="K28" i="5"/>
  <c r="H26" i="6" s="1"/>
  <c r="K29" i="5"/>
  <c r="H27" i="6" s="1"/>
  <c r="K30" i="5"/>
  <c r="K31" i="5"/>
  <c r="H29" i="6" s="1"/>
  <c r="K32" i="5"/>
  <c r="H30" i="6" s="1"/>
  <c r="K33" i="5"/>
  <c r="H31" i="6" s="1"/>
  <c r="K34" i="5"/>
  <c r="H32" i="6" s="1"/>
  <c r="K35" i="5"/>
  <c r="H33" i="6" s="1"/>
  <c r="K36" i="5"/>
  <c r="H34" i="6" s="1"/>
  <c r="K37" i="5"/>
  <c r="H35" i="6" s="1"/>
  <c r="K38" i="5"/>
  <c r="H36" i="6" s="1"/>
  <c r="K39" i="5"/>
  <c r="H37" i="6" s="1"/>
  <c r="K40" i="5"/>
  <c r="K41" i="5"/>
  <c r="K42" i="5"/>
  <c r="H40" i="6" s="1"/>
  <c r="K43" i="5"/>
  <c r="H41" i="6" s="1"/>
  <c r="K44" i="5"/>
  <c r="H42" i="6" s="1"/>
  <c r="K45" i="5"/>
  <c r="H43" i="6" s="1"/>
  <c r="K46" i="5"/>
  <c r="H44" i="6" s="1"/>
  <c r="K47" i="5"/>
  <c r="H45" i="6" s="1"/>
  <c r="K48" i="5"/>
  <c r="H46" i="6" s="1"/>
  <c r="K49" i="5"/>
  <c r="H47" i="6" s="1"/>
  <c r="K50" i="5"/>
  <c r="H48" i="6" s="1"/>
  <c r="K51" i="5"/>
  <c r="H49" i="6" s="1"/>
  <c r="K52" i="5"/>
  <c r="H50" i="6" s="1"/>
  <c r="K53" i="5"/>
  <c r="H51" i="6" s="1"/>
  <c r="K54" i="5"/>
  <c r="H52" i="6" s="1"/>
  <c r="K55" i="5"/>
  <c r="H53" i="6" s="1"/>
  <c r="K56" i="5"/>
  <c r="H54" i="6" s="1"/>
  <c r="K57" i="5"/>
  <c r="H55" i="6" s="1"/>
  <c r="K58" i="5"/>
  <c r="H56" i="6" s="1"/>
  <c r="K59" i="5"/>
  <c r="H57" i="6" s="1"/>
  <c r="K7" i="5"/>
  <c r="L6" i="4"/>
  <c r="J6" i="1"/>
  <c r="AI6" i="1" s="1"/>
  <c r="E5" i="6" s="1"/>
  <c r="J7" i="1"/>
  <c r="T70" i="8"/>
  <c r="L70" i="8"/>
  <c r="T69" i="8"/>
  <c r="L69" i="8"/>
  <c r="T68" i="8"/>
  <c r="L68" i="8"/>
  <c r="T67" i="8"/>
  <c r="L67" i="8"/>
  <c r="T66" i="8"/>
  <c r="L66" i="8"/>
  <c r="T65" i="8"/>
  <c r="L65" i="8"/>
  <c r="T64" i="8"/>
  <c r="L64" i="8"/>
  <c r="T63" i="8"/>
  <c r="L63" i="8"/>
  <c r="T62" i="8"/>
  <c r="L62" i="8"/>
  <c r="T61" i="8"/>
  <c r="L61" i="8"/>
  <c r="T60" i="8"/>
  <c r="L60" i="8"/>
  <c r="T59" i="8"/>
  <c r="L59" i="8"/>
  <c r="T58" i="8"/>
  <c r="L58" i="8"/>
  <c r="T57" i="8"/>
  <c r="L57" i="8"/>
  <c r="T56" i="8"/>
  <c r="L56" i="8"/>
  <c r="T55" i="8"/>
  <c r="L55" i="8"/>
  <c r="T54" i="8"/>
  <c r="L54" i="8"/>
  <c r="T53" i="8"/>
  <c r="L53" i="8"/>
  <c r="T52" i="8"/>
  <c r="L52" i="8"/>
  <c r="T51" i="8"/>
  <c r="L51" i="8"/>
  <c r="T50" i="8"/>
  <c r="L50" i="8"/>
  <c r="T49" i="8"/>
  <c r="L49" i="8"/>
  <c r="T48" i="8"/>
  <c r="L48" i="8"/>
  <c r="T47" i="8"/>
  <c r="L47" i="8"/>
  <c r="T46" i="8"/>
  <c r="L46" i="8"/>
  <c r="T45" i="8"/>
  <c r="L45" i="8"/>
  <c r="T44" i="8"/>
  <c r="L44" i="8"/>
  <c r="T43" i="8"/>
  <c r="L43" i="8"/>
  <c r="T42" i="8"/>
  <c r="L42" i="8"/>
  <c r="T41" i="8"/>
  <c r="L41" i="8"/>
  <c r="T40" i="8"/>
  <c r="L40" i="8"/>
  <c r="T39" i="8"/>
  <c r="L39" i="8"/>
  <c r="T38" i="8"/>
  <c r="L38" i="8"/>
  <c r="T37" i="8"/>
  <c r="L37" i="8"/>
  <c r="T36" i="8"/>
  <c r="L36" i="8"/>
  <c r="T35" i="8"/>
  <c r="L35" i="8"/>
  <c r="T34" i="8"/>
  <c r="L34" i="8"/>
  <c r="T33" i="8"/>
  <c r="L33" i="8"/>
  <c r="T32" i="8"/>
  <c r="L32" i="8"/>
  <c r="T31" i="8"/>
  <c r="L31" i="8"/>
  <c r="T30" i="8"/>
  <c r="L30" i="8"/>
  <c r="T29" i="8"/>
  <c r="L29" i="8"/>
  <c r="T28" i="8"/>
  <c r="L28" i="8"/>
  <c r="T27" i="8"/>
  <c r="L27" i="8"/>
  <c r="T26" i="8"/>
  <c r="L26" i="8"/>
  <c r="T25" i="8"/>
  <c r="L25" i="8"/>
  <c r="T24" i="8"/>
  <c r="L24" i="8"/>
  <c r="T23" i="8"/>
  <c r="L23" i="8"/>
  <c r="T22" i="8"/>
  <c r="L22" i="8"/>
  <c r="T21" i="8"/>
  <c r="L21" i="8"/>
  <c r="T20" i="8"/>
  <c r="L20" i="8"/>
  <c r="T19" i="8"/>
  <c r="L19" i="8"/>
  <c r="T18" i="8"/>
  <c r="L18" i="8"/>
  <c r="T17" i="8"/>
  <c r="L17" i="8"/>
  <c r="T16" i="8"/>
  <c r="L16" i="8"/>
  <c r="T15" i="8"/>
  <c r="L15" i="8"/>
  <c r="T14" i="8"/>
  <c r="L14" i="8"/>
  <c r="T13" i="8"/>
  <c r="L13" i="8"/>
  <c r="T12" i="8"/>
  <c r="L12" i="8"/>
  <c r="T11" i="8"/>
  <c r="L11" i="8"/>
  <c r="T10" i="8"/>
  <c r="L10" i="8"/>
  <c r="T9" i="8"/>
  <c r="L9" i="8"/>
  <c r="T8" i="8"/>
  <c r="L8" i="8"/>
  <c r="T7" i="8"/>
  <c r="L7" i="8"/>
  <c r="T6" i="8"/>
  <c r="L6" i="8"/>
  <c r="AB70" i="7"/>
  <c r="V70" i="7"/>
  <c r="P70" i="7"/>
  <c r="J70" i="7"/>
  <c r="AB69" i="7"/>
  <c r="V69" i="7"/>
  <c r="P69" i="7"/>
  <c r="J69" i="7"/>
  <c r="AB68" i="7"/>
  <c r="V68" i="7"/>
  <c r="P68" i="7"/>
  <c r="J68" i="7"/>
  <c r="AB67" i="7"/>
  <c r="V67" i="7"/>
  <c r="P67" i="7"/>
  <c r="J67" i="7"/>
  <c r="AB66" i="7"/>
  <c r="V66" i="7"/>
  <c r="P66" i="7"/>
  <c r="J66" i="7"/>
  <c r="AB65" i="7"/>
  <c r="V65" i="7"/>
  <c r="P65" i="7"/>
  <c r="J65" i="7"/>
  <c r="AB64" i="7"/>
  <c r="V64" i="7"/>
  <c r="P64" i="7"/>
  <c r="J64" i="7"/>
  <c r="AB63" i="7"/>
  <c r="V63" i="7"/>
  <c r="P63" i="7"/>
  <c r="J63" i="7"/>
  <c r="AB62" i="7"/>
  <c r="V62" i="7"/>
  <c r="P62" i="7"/>
  <c r="J62" i="7"/>
  <c r="AB61" i="7"/>
  <c r="V61" i="7"/>
  <c r="P61" i="7"/>
  <c r="J61" i="7"/>
  <c r="AB60" i="7"/>
  <c r="V60" i="7"/>
  <c r="P60" i="7"/>
  <c r="J60" i="7"/>
  <c r="AB59" i="7"/>
  <c r="V59" i="7"/>
  <c r="P59" i="7"/>
  <c r="J59" i="7"/>
  <c r="AB58" i="7"/>
  <c r="V58" i="7"/>
  <c r="P58" i="7"/>
  <c r="J58" i="7"/>
  <c r="AB57" i="7"/>
  <c r="V57" i="7"/>
  <c r="P57" i="7"/>
  <c r="J57" i="7"/>
  <c r="AB56" i="7"/>
  <c r="V56" i="7"/>
  <c r="P56" i="7"/>
  <c r="J56" i="7"/>
  <c r="AB55" i="7"/>
  <c r="V55" i="7"/>
  <c r="P55" i="7"/>
  <c r="J55" i="7"/>
  <c r="AB54" i="7"/>
  <c r="V54" i="7"/>
  <c r="P54" i="7"/>
  <c r="J54" i="7"/>
  <c r="AB53" i="7"/>
  <c r="V53" i="7"/>
  <c r="P53" i="7"/>
  <c r="J53" i="7"/>
  <c r="AB52" i="7"/>
  <c r="V52" i="7"/>
  <c r="P52" i="7"/>
  <c r="J52" i="7"/>
  <c r="AB51" i="7"/>
  <c r="V51" i="7"/>
  <c r="P51" i="7"/>
  <c r="J51" i="7"/>
  <c r="AB50" i="7"/>
  <c r="V50" i="7"/>
  <c r="P50" i="7"/>
  <c r="J50" i="7"/>
  <c r="AB49" i="7"/>
  <c r="V49" i="7"/>
  <c r="P49" i="7"/>
  <c r="J49" i="7"/>
  <c r="AB48" i="7"/>
  <c r="V48" i="7"/>
  <c r="P48" i="7"/>
  <c r="J48" i="7"/>
  <c r="AB47" i="7"/>
  <c r="V47" i="7"/>
  <c r="P47" i="7"/>
  <c r="J47" i="7"/>
  <c r="AB46" i="7"/>
  <c r="V46" i="7"/>
  <c r="P46" i="7"/>
  <c r="J46" i="7"/>
  <c r="AB45" i="7"/>
  <c r="V45" i="7"/>
  <c r="P45" i="7"/>
  <c r="J45" i="7"/>
  <c r="AB44" i="7"/>
  <c r="V44" i="7"/>
  <c r="P44" i="7"/>
  <c r="J44" i="7"/>
  <c r="AB43" i="7"/>
  <c r="V43" i="7"/>
  <c r="P43" i="7"/>
  <c r="J43" i="7"/>
  <c r="AB42" i="7"/>
  <c r="V42" i="7"/>
  <c r="P42" i="7"/>
  <c r="J42" i="7"/>
  <c r="AB41" i="7"/>
  <c r="V41" i="7"/>
  <c r="P41" i="7"/>
  <c r="J41" i="7"/>
  <c r="AB40" i="7"/>
  <c r="V40" i="7"/>
  <c r="P40" i="7"/>
  <c r="J40" i="7"/>
  <c r="AB39" i="7"/>
  <c r="V39" i="7"/>
  <c r="P39" i="7"/>
  <c r="J39" i="7"/>
  <c r="AB38" i="7"/>
  <c r="V38" i="7"/>
  <c r="P38" i="7"/>
  <c r="J38" i="7"/>
  <c r="AB37" i="7"/>
  <c r="V37" i="7"/>
  <c r="P37" i="7"/>
  <c r="J37" i="7"/>
  <c r="AB36" i="7"/>
  <c r="V36" i="7"/>
  <c r="P36" i="7"/>
  <c r="J36" i="7"/>
  <c r="AB35" i="7"/>
  <c r="V35" i="7"/>
  <c r="P35" i="7"/>
  <c r="J35" i="7"/>
  <c r="AB34" i="7"/>
  <c r="V34" i="7"/>
  <c r="P34" i="7"/>
  <c r="J34" i="7"/>
  <c r="AB33" i="7"/>
  <c r="V33" i="7"/>
  <c r="P33" i="7"/>
  <c r="J33" i="7"/>
  <c r="AB32" i="7"/>
  <c r="V32" i="7"/>
  <c r="P32" i="7"/>
  <c r="J32" i="7"/>
  <c r="AB31" i="7"/>
  <c r="V31" i="7"/>
  <c r="P31" i="7"/>
  <c r="J31" i="7"/>
  <c r="AB30" i="7"/>
  <c r="V30" i="7"/>
  <c r="P30" i="7"/>
  <c r="J30" i="7"/>
  <c r="AB29" i="7"/>
  <c r="V29" i="7"/>
  <c r="P29" i="7"/>
  <c r="J29" i="7"/>
  <c r="AB28" i="7"/>
  <c r="V28" i="7"/>
  <c r="P28" i="7"/>
  <c r="J28" i="7"/>
  <c r="AB27" i="7"/>
  <c r="V27" i="7"/>
  <c r="P27" i="7"/>
  <c r="J27" i="7"/>
  <c r="AB26" i="7"/>
  <c r="V26" i="7"/>
  <c r="P26" i="7"/>
  <c r="J26" i="7"/>
  <c r="AB25" i="7"/>
  <c r="V25" i="7"/>
  <c r="P25" i="7"/>
  <c r="J25" i="7"/>
  <c r="AB24" i="7"/>
  <c r="V24" i="7"/>
  <c r="P24" i="7"/>
  <c r="J24" i="7"/>
  <c r="AB23" i="7"/>
  <c r="V23" i="7"/>
  <c r="P23" i="7"/>
  <c r="J23" i="7"/>
  <c r="AB22" i="7"/>
  <c r="V22" i="7"/>
  <c r="P22" i="7"/>
  <c r="J22" i="7"/>
  <c r="AB21" i="7"/>
  <c r="V21" i="7"/>
  <c r="P21" i="7"/>
  <c r="J21" i="7"/>
  <c r="AB20" i="7"/>
  <c r="V20" i="7"/>
  <c r="P20" i="7"/>
  <c r="J20" i="7"/>
  <c r="AB19" i="7"/>
  <c r="V19" i="7"/>
  <c r="P19" i="7"/>
  <c r="J19" i="7"/>
  <c r="AB18" i="7"/>
  <c r="V18" i="7"/>
  <c r="P18" i="7"/>
  <c r="J18" i="7"/>
  <c r="AB17" i="7"/>
  <c r="V17" i="7"/>
  <c r="P17" i="7"/>
  <c r="J17" i="7"/>
  <c r="AB16" i="7"/>
  <c r="V16" i="7"/>
  <c r="P16" i="7"/>
  <c r="J16" i="7"/>
  <c r="AB15" i="7"/>
  <c r="V15" i="7"/>
  <c r="P15" i="7"/>
  <c r="J15" i="7"/>
  <c r="AB14" i="7"/>
  <c r="V14" i="7"/>
  <c r="P14" i="7"/>
  <c r="J14" i="7"/>
  <c r="AB13" i="7"/>
  <c r="V13" i="7"/>
  <c r="P13" i="7"/>
  <c r="J13" i="7"/>
  <c r="AB12" i="7"/>
  <c r="V12" i="7"/>
  <c r="P12" i="7"/>
  <c r="J12" i="7"/>
  <c r="AB11" i="7"/>
  <c r="V11" i="7"/>
  <c r="P11" i="7"/>
  <c r="J11" i="7"/>
  <c r="AB10" i="7"/>
  <c r="V10" i="7"/>
  <c r="P10" i="7"/>
  <c r="J10" i="7"/>
  <c r="AB9" i="7"/>
  <c r="V9" i="7"/>
  <c r="P9" i="7"/>
  <c r="J9" i="7"/>
  <c r="AB8" i="7"/>
  <c r="V8" i="7"/>
  <c r="P8" i="7"/>
  <c r="J8" i="7"/>
  <c r="AB7" i="7"/>
  <c r="V7" i="7"/>
  <c r="P7" i="7"/>
  <c r="J7" i="7"/>
  <c r="AB6" i="7"/>
  <c r="V6" i="7"/>
  <c r="P6" i="7"/>
  <c r="J6" i="7"/>
  <c r="E57" i="6"/>
  <c r="H39" i="6"/>
  <c r="H38" i="6"/>
  <c r="H28" i="6"/>
  <c r="H8" i="6"/>
  <c r="H7" i="6"/>
  <c r="H6" i="6"/>
  <c r="H5" i="6"/>
  <c r="D72" i="4"/>
  <c r="Y61" i="4"/>
  <c r="Y60" i="4"/>
  <c r="Y59" i="4"/>
  <c r="Y58" i="4"/>
  <c r="G57" i="6" s="1"/>
  <c r="T58" i="4"/>
  <c r="L58" i="4"/>
  <c r="T57" i="4"/>
  <c r="L57" i="4"/>
  <c r="Y57" i="4" s="1"/>
  <c r="G56" i="6" s="1"/>
  <c r="T56" i="4"/>
  <c r="L56" i="4"/>
  <c r="Y56" i="4" s="1"/>
  <c r="G55" i="6" s="1"/>
  <c r="T55" i="4"/>
  <c r="L55" i="4"/>
  <c r="Y55" i="4" s="1"/>
  <c r="G54" i="6" s="1"/>
  <c r="T54" i="4"/>
  <c r="L54" i="4"/>
  <c r="Y54" i="4" s="1"/>
  <c r="G53" i="6" s="1"/>
  <c r="Y53" i="4"/>
  <c r="G52" i="6" s="1"/>
  <c r="T53" i="4"/>
  <c r="L53" i="4"/>
  <c r="T52" i="4"/>
  <c r="L52" i="4"/>
  <c r="Y52" i="4" s="1"/>
  <c r="G51" i="6" s="1"/>
  <c r="T51" i="4"/>
  <c r="L51" i="4"/>
  <c r="Y51" i="4" s="1"/>
  <c r="G50" i="6" s="1"/>
  <c r="T50" i="4"/>
  <c r="L50" i="4"/>
  <c r="Y50" i="4" s="1"/>
  <c r="G49" i="6" s="1"/>
  <c r="T49" i="4"/>
  <c r="L49" i="4"/>
  <c r="Y49" i="4" s="1"/>
  <c r="G48" i="6" s="1"/>
  <c r="T48" i="4"/>
  <c r="L48" i="4"/>
  <c r="Y48" i="4" s="1"/>
  <c r="G47" i="6" s="1"/>
  <c r="T47" i="4"/>
  <c r="L47" i="4"/>
  <c r="Y47" i="4" s="1"/>
  <c r="G46" i="6" s="1"/>
  <c r="T46" i="4"/>
  <c r="L46" i="4"/>
  <c r="Y46" i="4" s="1"/>
  <c r="G45" i="6" s="1"/>
  <c r="T45" i="4"/>
  <c r="L45" i="4"/>
  <c r="Y45" i="4" s="1"/>
  <c r="G44" i="6" s="1"/>
  <c r="T44" i="4"/>
  <c r="L44" i="4"/>
  <c r="Y44" i="4" s="1"/>
  <c r="G43" i="6" s="1"/>
  <c r="T43" i="4"/>
  <c r="L43" i="4"/>
  <c r="Y43" i="4" s="1"/>
  <c r="G42" i="6" s="1"/>
  <c r="T42" i="4"/>
  <c r="L42" i="4"/>
  <c r="Y42" i="4" s="1"/>
  <c r="G41" i="6" s="1"/>
  <c r="T41" i="4"/>
  <c r="L41" i="4"/>
  <c r="Y41" i="4" s="1"/>
  <c r="G40" i="6" s="1"/>
  <c r="T40" i="4"/>
  <c r="L40" i="4"/>
  <c r="Y40" i="4" s="1"/>
  <c r="G39" i="6" s="1"/>
  <c r="T39" i="4"/>
  <c r="L39" i="4"/>
  <c r="Y39" i="4" s="1"/>
  <c r="G38" i="6" s="1"/>
  <c r="T38" i="4"/>
  <c r="L38" i="4"/>
  <c r="Y38" i="4" s="1"/>
  <c r="G37" i="6" s="1"/>
  <c r="T37" i="4"/>
  <c r="L37" i="4"/>
  <c r="Y37" i="4" s="1"/>
  <c r="G36" i="6" s="1"/>
  <c r="T36" i="4"/>
  <c r="L36" i="4"/>
  <c r="Y36" i="4" s="1"/>
  <c r="G35" i="6" s="1"/>
  <c r="T35" i="4"/>
  <c r="L35" i="4"/>
  <c r="Y35" i="4" s="1"/>
  <c r="G34" i="6" s="1"/>
  <c r="Y34" i="4"/>
  <c r="G33" i="6" s="1"/>
  <c r="T34" i="4"/>
  <c r="L34" i="4"/>
  <c r="T33" i="4"/>
  <c r="L33" i="4"/>
  <c r="Y33" i="4" s="1"/>
  <c r="G32" i="6" s="1"/>
  <c r="T32" i="4"/>
  <c r="L32" i="4"/>
  <c r="Y32" i="4" s="1"/>
  <c r="G31" i="6" s="1"/>
  <c r="T31" i="4"/>
  <c r="L31" i="4"/>
  <c r="Y31" i="4" s="1"/>
  <c r="G30" i="6" s="1"/>
  <c r="T30" i="4"/>
  <c r="L30" i="4"/>
  <c r="Y30" i="4" s="1"/>
  <c r="G29" i="6" s="1"/>
  <c r="T29" i="4"/>
  <c r="L29" i="4"/>
  <c r="T28" i="4"/>
  <c r="L28" i="4"/>
  <c r="T27" i="4"/>
  <c r="L27" i="4"/>
  <c r="Y27" i="4" s="1"/>
  <c r="G26" i="6" s="1"/>
  <c r="T26" i="4"/>
  <c r="L26" i="4"/>
  <c r="Y26" i="4" s="1"/>
  <c r="G25" i="6" s="1"/>
  <c r="T25" i="4"/>
  <c r="L25" i="4"/>
  <c r="Y25" i="4" s="1"/>
  <c r="G24" i="6" s="1"/>
  <c r="T24" i="4"/>
  <c r="L24" i="4"/>
  <c r="Y24" i="4" s="1"/>
  <c r="G23" i="6" s="1"/>
  <c r="T23" i="4"/>
  <c r="L23" i="4"/>
  <c r="Y23" i="4" s="1"/>
  <c r="G22" i="6" s="1"/>
  <c r="T22" i="4"/>
  <c r="L22" i="4"/>
  <c r="Y22" i="4" s="1"/>
  <c r="G21" i="6" s="1"/>
  <c r="T21" i="4"/>
  <c r="L21" i="4"/>
  <c r="Y21" i="4" s="1"/>
  <c r="G20" i="6" s="1"/>
  <c r="T20" i="4"/>
  <c r="L20" i="4"/>
  <c r="T19" i="4"/>
  <c r="L19" i="4"/>
  <c r="Y19" i="4" s="1"/>
  <c r="G18" i="6" s="1"/>
  <c r="T18" i="4"/>
  <c r="L18" i="4"/>
  <c r="Y18" i="4" s="1"/>
  <c r="G17" i="6" s="1"/>
  <c r="T17" i="4"/>
  <c r="L17" i="4"/>
  <c r="T16" i="4"/>
  <c r="L16" i="4"/>
  <c r="Y16" i="4" s="1"/>
  <c r="G15" i="6" s="1"/>
  <c r="T15" i="4"/>
  <c r="L15" i="4"/>
  <c r="Y15" i="4" s="1"/>
  <c r="G14" i="6" s="1"/>
  <c r="T14" i="4"/>
  <c r="L14" i="4"/>
  <c r="T13" i="4"/>
  <c r="Y13" i="4" s="1"/>
  <c r="G12" i="6" s="1"/>
  <c r="L13" i="4"/>
  <c r="T12" i="4"/>
  <c r="L12" i="4"/>
  <c r="T11" i="4"/>
  <c r="L11" i="4"/>
  <c r="Y11" i="4" s="1"/>
  <c r="G10" i="6" s="1"/>
  <c r="T10" i="4"/>
  <c r="L10" i="4"/>
  <c r="Y10" i="4" s="1"/>
  <c r="G9" i="6" s="1"/>
  <c r="T9" i="4"/>
  <c r="L9" i="4"/>
  <c r="Y9" i="4" s="1"/>
  <c r="G8" i="6" s="1"/>
  <c r="T8" i="4"/>
  <c r="L8" i="4"/>
  <c r="Y8" i="4" s="1"/>
  <c r="G7" i="6" s="1"/>
  <c r="T7" i="4"/>
  <c r="L7" i="4"/>
  <c r="Y7" i="4" s="1"/>
  <c r="G6" i="6" s="1"/>
  <c r="T6" i="4"/>
  <c r="Y6" i="4" s="1"/>
  <c r="G5" i="6" s="1"/>
  <c r="E70" i="3"/>
  <c r="AI61" i="3"/>
  <c r="AI60" i="3"/>
  <c r="AI59" i="3"/>
  <c r="AB58" i="3"/>
  <c r="V58" i="3"/>
  <c r="P58" i="3"/>
  <c r="J58" i="3"/>
  <c r="AI58" i="3" s="1"/>
  <c r="F57" i="6" s="1"/>
  <c r="AB57" i="3"/>
  <c r="V57" i="3"/>
  <c r="AI57" i="3" s="1"/>
  <c r="F56" i="6" s="1"/>
  <c r="P57" i="3"/>
  <c r="J57" i="3"/>
  <c r="AB56" i="3"/>
  <c r="AI56" i="3" s="1"/>
  <c r="F55" i="6" s="1"/>
  <c r="V56" i="3"/>
  <c r="P56" i="3"/>
  <c r="AB55" i="3"/>
  <c r="V55" i="3"/>
  <c r="P55" i="3"/>
  <c r="J55" i="3"/>
  <c r="AB54" i="3"/>
  <c r="V54" i="3"/>
  <c r="P54" i="3"/>
  <c r="J54" i="3"/>
  <c r="AB53" i="3"/>
  <c r="V53" i="3"/>
  <c r="P53" i="3"/>
  <c r="J53" i="3"/>
  <c r="AI53" i="3" s="1"/>
  <c r="F52" i="6" s="1"/>
  <c r="AB52" i="3"/>
  <c r="V52" i="3"/>
  <c r="P52" i="3"/>
  <c r="J52" i="3"/>
  <c r="AB51" i="3"/>
  <c r="V51" i="3"/>
  <c r="P51" i="3"/>
  <c r="J51" i="3"/>
  <c r="AI51" i="3" s="1"/>
  <c r="F50" i="6" s="1"/>
  <c r="AB50" i="3"/>
  <c r="V50" i="3"/>
  <c r="P50" i="3"/>
  <c r="J50" i="3"/>
  <c r="AI50" i="3" s="1"/>
  <c r="F49" i="6" s="1"/>
  <c r="AB49" i="3"/>
  <c r="V49" i="3"/>
  <c r="AI49" i="3" s="1"/>
  <c r="F48" i="6" s="1"/>
  <c r="P49" i="3"/>
  <c r="J49" i="3"/>
  <c r="AB48" i="3"/>
  <c r="V48" i="3"/>
  <c r="P48" i="3"/>
  <c r="J48" i="3"/>
  <c r="AB47" i="3"/>
  <c r="V47" i="3"/>
  <c r="P47" i="3"/>
  <c r="J47" i="3"/>
  <c r="AI47" i="3" s="1"/>
  <c r="F46" i="6" s="1"/>
  <c r="AB46" i="3"/>
  <c r="V46" i="3"/>
  <c r="P46" i="3"/>
  <c r="J46" i="3"/>
  <c r="AB45" i="3"/>
  <c r="V45" i="3"/>
  <c r="P45" i="3"/>
  <c r="J45" i="3"/>
  <c r="AB44" i="3"/>
  <c r="V44" i="3"/>
  <c r="P44" i="3"/>
  <c r="J44" i="3"/>
  <c r="AB43" i="3"/>
  <c r="V43" i="3"/>
  <c r="P43" i="3"/>
  <c r="J43" i="3"/>
  <c r="AB42" i="3"/>
  <c r="V42" i="3"/>
  <c r="P42" i="3"/>
  <c r="J42" i="3"/>
  <c r="AI42" i="3" s="1"/>
  <c r="F41" i="6" s="1"/>
  <c r="AB41" i="3"/>
  <c r="V41" i="3"/>
  <c r="P41" i="3"/>
  <c r="J41" i="3"/>
  <c r="AB40" i="3"/>
  <c r="V40" i="3"/>
  <c r="P40" i="3"/>
  <c r="J40" i="3"/>
  <c r="AB39" i="3"/>
  <c r="V39" i="3"/>
  <c r="P39" i="3"/>
  <c r="J39" i="3"/>
  <c r="AB38" i="3"/>
  <c r="V38" i="3"/>
  <c r="P38" i="3"/>
  <c r="J38" i="3"/>
  <c r="AB37" i="3"/>
  <c r="V37" i="3"/>
  <c r="P37" i="3"/>
  <c r="J37" i="3"/>
  <c r="AB36" i="3"/>
  <c r="V36" i="3"/>
  <c r="P36" i="3"/>
  <c r="J36" i="3"/>
  <c r="AB35" i="3"/>
  <c r="V35" i="3"/>
  <c r="P35" i="3"/>
  <c r="J35" i="3"/>
  <c r="AI35" i="3" s="1"/>
  <c r="F34" i="6" s="1"/>
  <c r="AB34" i="3"/>
  <c r="V34" i="3"/>
  <c r="P34" i="3"/>
  <c r="J34" i="3"/>
  <c r="AI34" i="3" s="1"/>
  <c r="F33" i="6" s="1"/>
  <c r="AB33" i="3"/>
  <c r="V33" i="3"/>
  <c r="P33" i="3"/>
  <c r="J33" i="3"/>
  <c r="AB32" i="3"/>
  <c r="V32" i="3"/>
  <c r="P32" i="3"/>
  <c r="J32" i="3"/>
  <c r="AB31" i="3"/>
  <c r="V31" i="3"/>
  <c r="P31" i="3"/>
  <c r="J31" i="3"/>
  <c r="AI31" i="3" s="1"/>
  <c r="F30" i="6" s="1"/>
  <c r="AB30" i="3"/>
  <c r="V30" i="3"/>
  <c r="AI30" i="3" s="1"/>
  <c r="P30" i="3"/>
  <c r="J30" i="3"/>
  <c r="AB29" i="3"/>
  <c r="V29" i="3"/>
  <c r="P29" i="3"/>
  <c r="J29" i="3"/>
  <c r="AB28" i="3"/>
  <c r="V28" i="3"/>
  <c r="P28" i="3"/>
  <c r="J28" i="3"/>
  <c r="AB27" i="3"/>
  <c r="V27" i="3"/>
  <c r="P27" i="3"/>
  <c r="J27" i="3"/>
  <c r="AB26" i="3"/>
  <c r="V26" i="3"/>
  <c r="P26" i="3"/>
  <c r="J26" i="3"/>
  <c r="AI26" i="3" s="1"/>
  <c r="F25" i="6" s="1"/>
  <c r="AB25" i="3"/>
  <c r="V25" i="3"/>
  <c r="P25" i="3"/>
  <c r="J25" i="3"/>
  <c r="AB24" i="3"/>
  <c r="V24" i="3"/>
  <c r="P24" i="3"/>
  <c r="J24" i="3"/>
  <c r="AB23" i="3"/>
  <c r="V23" i="3"/>
  <c r="P23" i="3"/>
  <c r="J23" i="3"/>
  <c r="AI23" i="3" s="1"/>
  <c r="F22" i="6" s="1"/>
  <c r="AB22" i="3"/>
  <c r="V22" i="3"/>
  <c r="P22" i="3"/>
  <c r="J22" i="3"/>
  <c r="AB21" i="3"/>
  <c r="V21" i="3"/>
  <c r="P21" i="3"/>
  <c r="J21" i="3"/>
  <c r="AB20" i="3"/>
  <c r="V20" i="3"/>
  <c r="P20" i="3"/>
  <c r="J20" i="3"/>
  <c r="AB19" i="3"/>
  <c r="V19" i="3"/>
  <c r="P19" i="3"/>
  <c r="J19" i="3"/>
  <c r="AI19" i="3" s="1"/>
  <c r="F18" i="6" s="1"/>
  <c r="AB18" i="3"/>
  <c r="V18" i="3"/>
  <c r="P18" i="3"/>
  <c r="J18" i="3"/>
  <c r="AI18" i="3" s="1"/>
  <c r="F17" i="6" s="1"/>
  <c r="AB17" i="3"/>
  <c r="V17" i="3"/>
  <c r="P17" i="3"/>
  <c r="J17" i="3"/>
  <c r="AB16" i="3"/>
  <c r="V16" i="3"/>
  <c r="P16" i="3"/>
  <c r="J16" i="3"/>
  <c r="AB15" i="3"/>
  <c r="V15" i="3"/>
  <c r="P15" i="3"/>
  <c r="J15" i="3"/>
  <c r="AI15" i="3" s="1"/>
  <c r="F14" i="6" s="1"/>
  <c r="AB14" i="3"/>
  <c r="V14" i="3"/>
  <c r="P14" i="3"/>
  <c r="J14" i="3"/>
  <c r="AB13" i="3"/>
  <c r="V13" i="3"/>
  <c r="P13" i="3"/>
  <c r="J13" i="3"/>
  <c r="AB12" i="3"/>
  <c r="V12" i="3"/>
  <c r="P12" i="3"/>
  <c r="J12" i="3"/>
  <c r="AB11" i="3"/>
  <c r="V11" i="3"/>
  <c r="P11" i="3"/>
  <c r="J11" i="3"/>
  <c r="AB10" i="3"/>
  <c r="V10" i="3"/>
  <c r="P10" i="3"/>
  <c r="J10" i="3"/>
  <c r="AI10" i="3" s="1"/>
  <c r="F9" i="6" s="1"/>
  <c r="AB9" i="3"/>
  <c r="V9" i="3"/>
  <c r="P9" i="3"/>
  <c r="J9" i="3"/>
  <c r="AB8" i="3"/>
  <c r="V8" i="3"/>
  <c r="P8" i="3"/>
  <c r="J8" i="3"/>
  <c r="AB7" i="3"/>
  <c r="V7" i="3"/>
  <c r="P7" i="3"/>
  <c r="J7" i="3"/>
  <c r="AI7" i="3" s="1"/>
  <c r="F6" i="6" s="1"/>
  <c r="AB6" i="3"/>
  <c r="V6" i="3"/>
  <c r="P6" i="3"/>
  <c r="AI6" i="3" s="1"/>
  <c r="E70" i="1"/>
  <c r="AI61" i="1"/>
  <c r="AI60" i="1"/>
  <c r="AI59" i="1"/>
  <c r="AI58" i="1"/>
  <c r="AB58" i="1"/>
  <c r="V58" i="1"/>
  <c r="P58" i="1"/>
  <c r="J58" i="1"/>
  <c r="AB57" i="1"/>
  <c r="V57" i="1"/>
  <c r="AI57" i="1" s="1"/>
  <c r="E56" i="6" s="1"/>
  <c r="P57" i="1"/>
  <c r="J57" i="1"/>
  <c r="AB56" i="1"/>
  <c r="V56" i="1"/>
  <c r="P56" i="1"/>
  <c r="J56" i="1"/>
  <c r="AI56" i="1" s="1"/>
  <c r="E55" i="6" s="1"/>
  <c r="AB55" i="1"/>
  <c r="V55" i="1"/>
  <c r="P55" i="1"/>
  <c r="J55" i="1"/>
  <c r="AB54" i="1"/>
  <c r="V54" i="1"/>
  <c r="P54" i="1"/>
  <c r="J54" i="1"/>
  <c r="AI54" i="1" s="1"/>
  <c r="E53" i="6" s="1"/>
  <c r="AB53" i="1"/>
  <c r="V53" i="1"/>
  <c r="P53" i="1"/>
  <c r="J53" i="1"/>
  <c r="AB52" i="1"/>
  <c r="V52" i="1"/>
  <c r="P52" i="1"/>
  <c r="J52" i="1"/>
  <c r="AB51" i="1"/>
  <c r="V51" i="1"/>
  <c r="P51" i="1"/>
  <c r="J51" i="1"/>
  <c r="AI51" i="1" s="1"/>
  <c r="E50" i="6" s="1"/>
  <c r="AB50" i="1"/>
  <c r="V50" i="1"/>
  <c r="P50" i="1"/>
  <c r="J50" i="1"/>
  <c r="AI50" i="1" s="1"/>
  <c r="E49" i="6" s="1"/>
  <c r="AB49" i="1"/>
  <c r="V49" i="1"/>
  <c r="P49" i="1"/>
  <c r="J49" i="1"/>
  <c r="AB48" i="1"/>
  <c r="V48" i="1"/>
  <c r="P48" i="1"/>
  <c r="J48" i="1"/>
  <c r="AI48" i="1" s="1"/>
  <c r="E47" i="6" s="1"/>
  <c r="AB47" i="1"/>
  <c r="V47" i="1"/>
  <c r="P47" i="1"/>
  <c r="J47" i="1"/>
  <c r="AB46" i="1"/>
  <c r="V46" i="1"/>
  <c r="P46" i="1"/>
  <c r="J46" i="1"/>
  <c r="AI46" i="1" s="1"/>
  <c r="E45" i="6" s="1"/>
  <c r="AB45" i="1"/>
  <c r="V45" i="1"/>
  <c r="P45" i="1"/>
  <c r="J45" i="1"/>
  <c r="AB44" i="1"/>
  <c r="V44" i="1"/>
  <c r="P44" i="1"/>
  <c r="J44" i="1"/>
  <c r="AI44" i="1" s="1"/>
  <c r="E43" i="6" s="1"/>
  <c r="AB43" i="1"/>
  <c r="V43" i="1"/>
  <c r="P43" i="1"/>
  <c r="J43" i="1"/>
  <c r="AI43" i="1" s="1"/>
  <c r="E42" i="6" s="1"/>
  <c r="AB42" i="1"/>
  <c r="V42" i="1"/>
  <c r="P42" i="1"/>
  <c r="J42" i="1"/>
  <c r="AI42" i="1" s="1"/>
  <c r="E41" i="6" s="1"/>
  <c r="AB41" i="1"/>
  <c r="V41" i="1"/>
  <c r="P41" i="1"/>
  <c r="J41" i="1"/>
  <c r="AB40" i="1"/>
  <c r="V40" i="1"/>
  <c r="P40" i="1"/>
  <c r="J40" i="1"/>
  <c r="AI40" i="1" s="1"/>
  <c r="E39" i="6" s="1"/>
  <c r="AB39" i="1"/>
  <c r="V39" i="1"/>
  <c r="P39" i="1"/>
  <c r="J39" i="1"/>
  <c r="AB38" i="1"/>
  <c r="V38" i="1"/>
  <c r="P38" i="1"/>
  <c r="J38" i="1"/>
  <c r="AB37" i="1"/>
  <c r="V37" i="1"/>
  <c r="P37" i="1"/>
  <c r="J37" i="1"/>
  <c r="AB36" i="1"/>
  <c r="V36" i="1"/>
  <c r="P36" i="1"/>
  <c r="J36" i="1"/>
  <c r="AB35" i="1"/>
  <c r="V35" i="1"/>
  <c r="P35" i="1"/>
  <c r="J35" i="1"/>
  <c r="AI35" i="1" s="1"/>
  <c r="E34" i="6" s="1"/>
  <c r="AB34" i="1"/>
  <c r="V34" i="1"/>
  <c r="P34" i="1"/>
  <c r="J34" i="1"/>
  <c r="AI34" i="1" s="1"/>
  <c r="E33" i="6" s="1"/>
  <c r="AB33" i="1"/>
  <c r="V33" i="1"/>
  <c r="P33" i="1"/>
  <c r="J33" i="1"/>
  <c r="AB32" i="1"/>
  <c r="V32" i="1"/>
  <c r="P32" i="1"/>
  <c r="J32" i="1"/>
  <c r="AI32" i="1" s="1"/>
  <c r="E31" i="6" s="1"/>
  <c r="AB31" i="1"/>
  <c r="V31" i="1"/>
  <c r="P31" i="1"/>
  <c r="J31" i="1"/>
  <c r="AB30" i="1"/>
  <c r="V30" i="1"/>
  <c r="P30" i="1"/>
  <c r="J30" i="1"/>
  <c r="AI30" i="1" s="1"/>
  <c r="E29" i="6" s="1"/>
  <c r="AB29" i="1"/>
  <c r="V29" i="1"/>
  <c r="P29" i="1"/>
  <c r="J29" i="1"/>
  <c r="AB28" i="1"/>
  <c r="V28" i="1"/>
  <c r="P28" i="1"/>
  <c r="J28" i="1"/>
  <c r="AI28" i="1" s="1"/>
  <c r="E27" i="6" s="1"/>
  <c r="AB27" i="1"/>
  <c r="V27" i="1"/>
  <c r="P27" i="1"/>
  <c r="J27" i="1"/>
  <c r="AI27" i="1" s="1"/>
  <c r="E26" i="6" s="1"/>
  <c r="AB26" i="1"/>
  <c r="V26" i="1"/>
  <c r="AI26" i="1" s="1"/>
  <c r="E25" i="6" s="1"/>
  <c r="P26" i="1"/>
  <c r="J26" i="1"/>
  <c r="AB25" i="1"/>
  <c r="V25" i="1"/>
  <c r="P25" i="1"/>
  <c r="J25" i="1"/>
  <c r="AB24" i="1"/>
  <c r="V24" i="1"/>
  <c r="P24" i="1"/>
  <c r="J24" i="1"/>
  <c r="AI24" i="1" s="1"/>
  <c r="E23" i="6" s="1"/>
  <c r="AB23" i="1"/>
  <c r="V23" i="1"/>
  <c r="P23" i="1"/>
  <c r="J23" i="1"/>
  <c r="AB22" i="1"/>
  <c r="V22" i="1"/>
  <c r="P22" i="1"/>
  <c r="J22" i="1"/>
  <c r="AI22" i="1" s="1"/>
  <c r="E21" i="6" s="1"/>
  <c r="AB21" i="1"/>
  <c r="V21" i="1"/>
  <c r="P21" i="1"/>
  <c r="J21" i="1"/>
  <c r="AB20" i="1"/>
  <c r="V20" i="1"/>
  <c r="P20" i="1"/>
  <c r="J20" i="1"/>
  <c r="AB19" i="1"/>
  <c r="V19" i="1"/>
  <c r="P19" i="1"/>
  <c r="J19" i="1"/>
  <c r="AI19" i="1" s="1"/>
  <c r="E18" i="6" s="1"/>
  <c r="AB18" i="1"/>
  <c r="V18" i="1"/>
  <c r="P18" i="1"/>
  <c r="J18" i="1"/>
  <c r="AI18" i="1" s="1"/>
  <c r="E17" i="6" s="1"/>
  <c r="AB17" i="1"/>
  <c r="V17" i="1"/>
  <c r="P17" i="1"/>
  <c r="J17" i="1"/>
  <c r="AB16" i="1"/>
  <c r="V16" i="1"/>
  <c r="P16" i="1"/>
  <c r="J16" i="1"/>
  <c r="AI16" i="1" s="1"/>
  <c r="E15" i="6" s="1"/>
  <c r="AB15" i="1"/>
  <c r="V15" i="1"/>
  <c r="P15" i="1"/>
  <c r="J15" i="1"/>
  <c r="AB14" i="1"/>
  <c r="V14" i="1"/>
  <c r="P14" i="1"/>
  <c r="J14" i="1"/>
  <c r="AI14" i="1" s="1"/>
  <c r="E13" i="6" s="1"/>
  <c r="AB13" i="1"/>
  <c r="V13" i="1"/>
  <c r="P13" i="1"/>
  <c r="J13" i="1"/>
  <c r="AB12" i="1"/>
  <c r="V12" i="1"/>
  <c r="P12" i="1"/>
  <c r="J12" i="1"/>
  <c r="AI12" i="1" s="1"/>
  <c r="E11" i="6" s="1"/>
  <c r="AB11" i="1"/>
  <c r="V11" i="1"/>
  <c r="P11" i="1"/>
  <c r="J11" i="1"/>
  <c r="AI11" i="1" s="1"/>
  <c r="E10" i="6" s="1"/>
  <c r="AB10" i="1"/>
  <c r="V10" i="1"/>
  <c r="P10" i="1"/>
  <c r="J10" i="1"/>
  <c r="AI10" i="1" s="1"/>
  <c r="E9" i="6" s="1"/>
  <c r="AB9" i="1"/>
  <c r="V9" i="1"/>
  <c r="P9" i="1"/>
  <c r="J9" i="1"/>
  <c r="AB8" i="1"/>
  <c r="V8" i="1"/>
  <c r="P8" i="1"/>
  <c r="J8" i="1"/>
  <c r="AI8" i="1" s="1"/>
  <c r="E7" i="6" s="1"/>
  <c r="AB7" i="1"/>
  <c r="V7" i="1"/>
  <c r="P7" i="1"/>
  <c r="AB6" i="1"/>
  <c r="V6" i="1"/>
  <c r="P6" i="1"/>
  <c r="Y12" i="4" l="1"/>
  <c r="G11" i="6" s="1"/>
  <c r="Y20" i="4"/>
  <c r="G19" i="6" s="1"/>
  <c r="Y28" i="4"/>
  <c r="G27" i="6" s="1"/>
  <c r="I27" i="6" s="1"/>
  <c r="J27" i="6" s="1"/>
  <c r="Y14" i="4"/>
  <c r="G13" i="6" s="1"/>
  <c r="Y29" i="4"/>
  <c r="G28" i="6" s="1"/>
  <c r="Y17" i="4"/>
  <c r="G16" i="6" s="1"/>
  <c r="AI12" i="3"/>
  <c r="F11" i="6" s="1"/>
  <c r="AI20" i="3"/>
  <c r="F19" i="6" s="1"/>
  <c r="AI28" i="3"/>
  <c r="F27" i="6" s="1"/>
  <c r="AI32" i="3"/>
  <c r="F31" i="6" s="1"/>
  <c r="AI36" i="3"/>
  <c r="F35" i="6" s="1"/>
  <c r="AI44" i="3"/>
  <c r="F43" i="6" s="1"/>
  <c r="I43" i="6" s="1"/>
  <c r="J43" i="6" s="1"/>
  <c r="AI48" i="3"/>
  <c r="F47" i="6" s="1"/>
  <c r="AI52" i="3"/>
  <c r="F51" i="6" s="1"/>
  <c r="AI22" i="3"/>
  <c r="F21" i="6" s="1"/>
  <c r="F29" i="6"/>
  <c r="I29" i="6" s="1"/>
  <c r="J29" i="6" s="1"/>
  <c r="AI25" i="3"/>
  <c r="F24" i="6" s="1"/>
  <c r="AI33" i="3"/>
  <c r="F32" i="6" s="1"/>
  <c r="AI37" i="3"/>
  <c r="F36" i="6" s="1"/>
  <c r="AI45" i="3"/>
  <c r="F44" i="6" s="1"/>
  <c r="AI9" i="3"/>
  <c r="F8" i="6" s="1"/>
  <c r="AI13" i="3"/>
  <c r="F12" i="6" s="1"/>
  <c r="I12" i="6" s="1"/>
  <c r="J12" i="6" s="1"/>
  <c r="AI17" i="3"/>
  <c r="F16" i="6" s="1"/>
  <c r="AI29" i="3"/>
  <c r="F28" i="6" s="1"/>
  <c r="I28" i="6" s="1"/>
  <c r="J28" i="6" s="1"/>
  <c r="AI11" i="3"/>
  <c r="F10" i="6" s="1"/>
  <c r="I10" i="6" s="1"/>
  <c r="J10" i="6" s="1"/>
  <c r="AI46" i="3"/>
  <c r="F45" i="6" s="1"/>
  <c r="I45" i="6" s="1"/>
  <c r="J45" i="6" s="1"/>
  <c r="AI16" i="3"/>
  <c r="F15" i="6" s="1"/>
  <c r="I15" i="6" s="1"/>
  <c r="J15" i="6" s="1"/>
  <c r="AI43" i="3"/>
  <c r="F42" i="6" s="1"/>
  <c r="I42" i="6" s="1"/>
  <c r="J42" i="6" s="1"/>
  <c r="AI55" i="3"/>
  <c r="F54" i="6" s="1"/>
  <c r="AI38" i="3"/>
  <c r="F37" i="6" s="1"/>
  <c r="AI8" i="3"/>
  <c r="F7" i="6" s="1"/>
  <c r="I7" i="6" s="1"/>
  <c r="J7" i="6" s="1"/>
  <c r="AI27" i="3"/>
  <c r="F26" i="6" s="1"/>
  <c r="I26" i="6" s="1"/>
  <c r="J26" i="6" s="1"/>
  <c r="AI54" i="3"/>
  <c r="F53" i="6" s="1"/>
  <c r="I53" i="6" s="1"/>
  <c r="J53" i="6" s="1"/>
  <c r="AI24" i="3"/>
  <c r="F23" i="6" s="1"/>
  <c r="I23" i="6" s="1"/>
  <c r="J23" i="6" s="1"/>
  <c r="AI21" i="3"/>
  <c r="F20" i="6" s="1"/>
  <c r="I20" i="6" s="1"/>
  <c r="J20" i="6" s="1"/>
  <c r="AI14" i="3"/>
  <c r="F13" i="6" s="1"/>
  <c r="I13" i="6" s="1"/>
  <c r="J13" i="6" s="1"/>
  <c r="AI13" i="1"/>
  <c r="E12" i="6" s="1"/>
  <c r="AI17" i="1"/>
  <c r="E16" i="6" s="1"/>
  <c r="AI21" i="1"/>
  <c r="E20" i="6" s="1"/>
  <c r="AI25" i="1"/>
  <c r="E24" i="6" s="1"/>
  <c r="AI29" i="1"/>
  <c r="E28" i="6" s="1"/>
  <c r="AI33" i="1"/>
  <c r="E32" i="6" s="1"/>
  <c r="AI41" i="1"/>
  <c r="E40" i="6" s="1"/>
  <c r="AI45" i="1"/>
  <c r="E44" i="6" s="1"/>
  <c r="AI49" i="1"/>
  <c r="E48" i="6" s="1"/>
  <c r="I48" i="6" s="1"/>
  <c r="J48" i="6" s="1"/>
  <c r="AI53" i="1"/>
  <c r="E52" i="6" s="1"/>
  <c r="I52" i="6" s="1"/>
  <c r="J52" i="6" s="1"/>
  <c r="AI23" i="1"/>
  <c r="E22" i="6" s="1"/>
  <c r="AI31" i="1"/>
  <c r="E30" i="6" s="1"/>
  <c r="I30" i="6" s="1"/>
  <c r="J30" i="6" s="1"/>
  <c r="AI7" i="1"/>
  <c r="E6" i="6" s="1"/>
  <c r="AI15" i="1"/>
  <c r="E14" i="6" s="1"/>
  <c r="I14" i="6" s="1"/>
  <c r="J14" i="6" s="1"/>
  <c r="AI39" i="1"/>
  <c r="E38" i="6" s="1"/>
  <c r="AI20" i="1"/>
  <c r="E19" i="6" s="1"/>
  <c r="I19" i="6" s="1"/>
  <c r="J19" i="6" s="1"/>
  <c r="AI47" i="1"/>
  <c r="E46" i="6" s="1"/>
  <c r="I46" i="6" s="1"/>
  <c r="J46" i="6" s="1"/>
  <c r="AI55" i="1"/>
  <c r="E54" i="6" s="1"/>
  <c r="AI9" i="1"/>
  <c r="E8" i="6" s="1"/>
  <c r="AI52" i="1"/>
  <c r="E51" i="6" s="1"/>
  <c r="F5" i="6"/>
  <c r="J5" i="6" s="1"/>
  <c r="I49" i="6"/>
  <c r="J49" i="6" s="1"/>
  <c r="I50" i="6"/>
  <c r="J50" i="6" s="1"/>
  <c r="I9" i="6"/>
  <c r="J9" i="6" s="1"/>
  <c r="I56" i="6"/>
  <c r="J56" i="6" s="1"/>
  <c r="I11" i="6"/>
  <c r="J11" i="6" s="1"/>
  <c r="AI38" i="1"/>
  <c r="E37" i="6" s="1"/>
  <c r="AI37" i="1"/>
  <c r="E36" i="6" s="1"/>
  <c r="AI36" i="1"/>
  <c r="E35" i="6" s="1"/>
  <c r="I35" i="6" s="1"/>
  <c r="J35" i="6" s="1"/>
  <c r="AI41" i="3"/>
  <c r="F40" i="6" s="1"/>
  <c r="I40" i="6" s="1"/>
  <c r="J40" i="6" s="1"/>
  <c r="AI40" i="3"/>
  <c r="F39" i="6" s="1"/>
  <c r="I39" i="6" s="1"/>
  <c r="J39" i="6" s="1"/>
  <c r="AI39" i="3"/>
  <c r="F38" i="6" s="1"/>
  <c r="I31" i="6"/>
  <c r="J31" i="6" s="1"/>
  <c r="I57" i="6"/>
  <c r="J57" i="6" s="1"/>
  <c r="I18" i="6"/>
  <c r="J18" i="6" s="1"/>
  <c r="I25" i="6"/>
  <c r="J25" i="6" s="1"/>
  <c r="I22" i="6"/>
  <c r="J22" i="6" s="1"/>
  <c r="I34" i="6"/>
  <c r="J34" i="6" s="1"/>
  <c r="I41" i="6"/>
  <c r="J41" i="6" s="1"/>
  <c r="I16" i="6"/>
  <c r="J16" i="6" s="1"/>
  <c r="I17" i="6"/>
  <c r="J17" i="6" s="1"/>
  <c r="I33" i="6"/>
  <c r="J33" i="6" s="1"/>
  <c r="I47" i="6"/>
  <c r="J47" i="6" s="1"/>
  <c r="I32" i="6"/>
  <c r="J32" i="6" s="1"/>
  <c r="I55" i="6"/>
  <c r="J55" i="6" s="1"/>
  <c r="I6" i="6"/>
  <c r="J6" i="6" s="1"/>
  <c r="I21" i="6"/>
  <c r="J21" i="6" s="1"/>
  <c r="I44" i="6" l="1"/>
  <c r="J44" i="6" s="1"/>
  <c r="I51" i="6"/>
  <c r="J51" i="6" s="1"/>
  <c r="I24" i="6"/>
  <c r="J24" i="6" s="1"/>
  <c r="I8" i="6"/>
  <c r="J8" i="6" s="1"/>
  <c r="I54" i="6"/>
  <c r="J54" i="6" s="1"/>
  <c r="I36" i="6"/>
  <c r="J36" i="6" s="1"/>
  <c r="I37" i="6"/>
  <c r="J37" i="6" s="1"/>
  <c r="I38" i="6"/>
  <c r="J38" i="6" s="1"/>
</calcChain>
</file>

<file path=xl/sharedStrings.xml><?xml version="1.0" encoding="utf-8"?>
<sst xmlns="http://schemas.openxmlformats.org/spreadsheetml/2006/main" count="1447" uniqueCount="284">
  <si>
    <t>NILAI SEMINAR PROPOSAL TUGAS AKHIR D3TI - ANGKATAN 2019</t>
  </si>
  <si>
    <t>Grup</t>
  </si>
  <si>
    <t>NIM</t>
  </si>
  <si>
    <t>Nama</t>
  </si>
  <si>
    <t xml:space="preserve">Judul TA </t>
  </si>
  <si>
    <t>Pembimbing I</t>
  </si>
  <si>
    <t>Pembimbing II</t>
  </si>
  <si>
    <t>Penguji I</t>
  </si>
  <si>
    <t>Penguji II</t>
  </si>
  <si>
    <t>N1</t>
  </si>
  <si>
    <t>N2</t>
  </si>
  <si>
    <t>N3</t>
  </si>
  <si>
    <t>N4</t>
  </si>
  <si>
    <t>N5</t>
  </si>
  <si>
    <t>Total</t>
  </si>
  <si>
    <t>NSeminar</t>
  </si>
  <si>
    <t>Sunkrista Meyriana D Gultom</t>
  </si>
  <si>
    <t>Implementasi metode genetika untuk sistem penjadwalan mata pelajaran (Studi Kasus SMA N 1 Laguboti)</t>
  </si>
  <si>
    <t>GHP</t>
  </si>
  <si>
    <t>MPR</t>
  </si>
  <si>
    <t>HER</t>
  </si>
  <si>
    <t>TAP</t>
  </si>
  <si>
    <t>Samuel Parulian Simamora</t>
  </si>
  <si>
    <t>Jesica Ananda Anastasya</t>
  </si>
  <si>
    <t>done</t>
  </si>
  <si>
    <t>Edith Favian Daniel Silalahi</t>
  </si>
  <si>
    <t>Rancang bangun website Del Donation Care dengan metodologi prototyping. Studi kasus: Institut Teknologi Del (IT Del)</t>
  </si>
  <si>
    <t>TLG</t>
  </si>
  <si>
    <t>TNT</t>
  </si>
  <si>
    <t>RCH</t>
  </si>
  <si>
    <t>Pita Dame</t>
  </si>
  <si>
    <t>Kevin Sori Muda Nainggolan</t>
  </si>
  <si>
    <t>Gennesis Hairul Anwar Sinaga</t>
  </si>
  <si>
    <t>IFY</t>
  </si>
  <si>
    <t>Oliver Nathan Sianipar</t>
  </si>
  <si>
    <t>Yanti Sopia Ruth Hutasoit</t>
  </si>
  <si>
    <t>Johan Immanuel Sianipar</t>
  </si>
  <si>
    <t xml:space="preserve">Klasifikasi Tanaman Hias Jenis Keladi menggunakan Algoritma Convolutional Neural Network (CNN) </t>
  </si>
  <si>
    <t>Veny Siahaan</t>
  </si>
  <si>
    <t>Heni Ernita Lumbangaol</t>
  </si>
  <si>
    <t>Trito Exaudi Manik</t>
  </si>
  <si>
    <t>Klasifikasi Penyakit Tanaman Tomat Berdasarkan Daun menggunakan Algoritma Convolutional Neural Network(CNN)</t>
  </si>
  <si>
    <t>----</t>
  </si>
  <si>
    <t>VES</t>
  </si>
  <si>
    <t>Nico Felix Sipahutar</t>
  </si>
  <si>
    <t>Tessalonika Siahaan</t>
  </si>
  <si>
    <t>Donianto Siahaan</t>
  </si>
  <si>
    <t>Mobile Android App Security Testing</t>
  </si>
  <si>
    <t>ESS</t>
  </si>
  <si>
    <t>Agnes Mebyolla Turnip</t>
  </si>
  <si>
    <t>Vivi Nessa Tampubolon</t>
  </si>
  <si>
    <t>Darwis Butarbutar</t>
  </si>
  <si>
    <t>Rancang Bangun Website HIMATIF Institut Teknologi Del Menggunakan Metodologi Waterfall</t>
  </si>
  <si>
    <t>Prayoga Commando Moses Samosir</t>
  </si>
  <si>
    <t>Juwita D. Sitorus</t>
  </si>
  <si>
    <t>Immanuel Siahaan</t>
  </si>
  <si>
    <t>Penerapan Algoritma K-Nearest Neighbor (KNN) untuk Klasifikasi Penyakit pada Buah Jeruk menggunakan Metode GLCM dan Ekstraksi Ciri Warna</t>
  </si>
  <si>
    <t>Dian Esra Vitania Hasibuan</t>
  </si>
  <si>
    <t>Maruli Tua Hasian Siagian</t>
  </si>
  <si>
    <t>Dwi Dora Panjaitan</t>
  </si>
  <si>
    <t>Implementasi face recognition pada presensi kehadiran mahasiswa IT Del menggunakan metode eigenface</t>
  </si>
  <si>
    <t>Daniel Silalahi</t>
  </si>
  <si>
    <t>Anggun Prihatini Napitupulu</t>
  </si>
  <si>
    <t>Andini Yosepha Panjaitan</t>
  </si>
  <si>
    <t>Prediksi Harga Saham Tambang Menggunakan Algoritma Long Short Term Memory (LSTM)</t>
  </si>
  <si>
    <t>Hartditya Lumbantoruan</t>
  </si>
  <si>
    <t>Erik Parsaoran Manalu</t>
  </si>
  <si>
    <t>Agnes Pesta Rani Silalahi</t>
  </si>
  <si>
    <t>Rancang Bangun Sistem Informasi Tugas Akhir Berbasis Web dengan Metode Prototyping ( Studi Kasus : Fakultas Vokasi )</t>
  </si>
  <si>
    <t>Nova sterhani sidabutar</t>
  </si>
  <si>
    <t>RIS</t>
  </si>
  <si>
    <t>Dony Edy Basrah Simanjuntak</t>
  </si>
  <si>
    <t>Yehezkiel G. P. Sibarani</t>
  </si>
  <si>
    <t xml:space="preserve">Pengembangan Dashboard Sistem Informasi Berbasis API (studi kasus IT DEL) </t>
  </si>
  <si>
    <t>Abriel Yosua Christofel</t>
  </si>
  <si>
    <t>Ayuly Sari Sinambela</t>
  </si>
  <si>
    <t>Marchellya Dwi Zevanya Lumban Gaol</t>
  </si>
  <si>
    <t>Implementasi Algoritma Fuzzy C-Mean Clustering (FCM) untuk mengelompokan Penjualan Produk (Studi Kasus: UD Lindur Plan Laguboti)</t>
  </si>
  <si>
    <t>Samto Eli Simamora</t>
  </si>
  <si>
    <t>Andre Pernando Hutabarat</t>
  </si>
  <si>
    <t>Pakhomios Havel Situmorang</t>
  </si>
  <si>
    <t>Pengembangan aplikasi Del Bouquet berbasis mobile</t>
  </si>
  <si>
    <t>Maria sopia purba</t>
  </si>
  <si>
    <t>Sophia Lorentz Julinar Tambunan</t>
  </si>
  <si>
    <t>Dewa Sembiring</t>
  </si>
  <si>
    <t>Implementasi Algoritma Regresi Logistik dalam Memprediksi Kemungkinan Terkena Penyakit Stroke</t>
  </si>
  <si>
    <t>Weny Ari Sinarni Purba</t>
  </si>
  <si>
    <t>Rafael Steven Alexander Munson Sihombing</t>
  </si>
  <si>
    <t>Rut Ferwati Lumbantoruan</t>
  </si>
  <si>
    <t xml:space="preserve">Development Browser Extension for Detecting XSS Vulnerabilities based Website using Long Short Term Memory Attention (LSTM-Attention) Algorithm </t>
  </si>
  <si>
    <t>Ricky Ananda Pardomuan Sitorus</t>
  </si>
  <si>
    <t>GIW</t>
  </si>
  <si>
    <t>Joshua Pratama Silitonga</t>
  </si>
  <si>
    <t>Pengembangan Model Machine Learning untuk Prediksi Data Covid</t>
  </si>
  <si>
    <t>Matthew Alfredo</t>
  </si>
  <si>
    <t>Risky Saputra Siahaan</t>
  </si>
  <si>
    <t>Scintya Leony Geraldine Lumban Tobing</t>
  </si>
  <si>
    <t>Implementasi Algoritma Profile Matching dalam Penentuan Kategori Sanksi Pelanggaran (Studi Kasus: Kemahasiswaan Institut Teknologi Del)</t>
  </si>
  <si>
    <t>Feronika Simanjuntak</t>
  </si>
  <si>
    <t>AMS</t>
  </si>
  <si>
    <t>Kode</t>
  </si>
  <si>
    <t>Komponen</t>
  </si>
  <si>
    <t>Bobot (%)</t>
  </si>
  <si>
    <t>Delivery - Final Project Report, Writing Skill</t>
  </si>
  <si>
    <t xml:space="preserve">Catatan </t>
  </si>
  <si>
    <t>Untuk mahasiswa yang telat submit dokumen, mohon bantuan bapak/ibu untuk mengidentifikasi dengan mem-bold nilai mahasiswa tersebut. Terimakasih</t>
  </si>
  <si>
    <t>Presentation-Delivery</t>
  </si>
  <si>
    <t>Presentation-Organization</t>
  </si>
  <si>
    <t>Question and Answer</t>
  </si>
  <si>
    <t>Penguji 1</t>
  </si>
  <si>
    <t>Penguji 2</t>
  </si>
  <si>
    <t>Yehezkhiel G.P Sibarani</t>
  </si>
  <si>
    <t>NILAI SEMINAR TUGAS AKHIR 1 D3TI - ANGKATAN 2019</t>
  </si>
  <si>
    <t>ULANG</t>
  </si>
  <si>
    <t>Anggun</t>
  </si>
  <si>
    <t>ASD</t>
  </si>
  <si>
    <t>NILAI PEMBIMBING TUGAS AKHIR 1 D3TI - ANGKATAN 2019</t>
  </si>
  <si>
    <t>N6</t>
  </si>
  <si>
    <t>N7</t>
  </si>
  <si>
    <t>NPembimbing</t>
  </si>
  <si>
    <t>Penjelasan</t>
  </si>
  <si>
    <t>Personality dan nilai diri-Antusiasme, motivasi, inisiatif</t>
  </si>
  <si>
    <t>Proses Pembimbingan- Dapat berinteraksi dengan pembimbing sehingga saling memperkaya</t>
  </si>
  <si>
    <t>Proses Pembimbingan TA</t>
  </si>
  <si>
    <t>Penguasaan materi- Dari lingkup yang ditentukan dan ditargetkan, penguasaan konsep</t>
  </si>
  <si>
    <t>Penguasaan materi - Skill penunjang</t>
  </si>
  <si>
    <t>Sempro</t>
  </si>
  <si>
    <t>Seminar TA 1</t>
  </si>
  <si>
    <t>Nilai</t>
  </si>
  <si>
    <t>Submit dokumen H-2 (Ya/Tidak)</t>
  </si>
  <si>
    <t>Seminar TA 1 on schedule</t>
  </si>
  <si>
    <t>Seminar Ulang (Ya/Tidak)</t>
  </si>
  <si>
    <t>NAdm</t>
  </si>
  <si>
    <t>Administrasi tepat waktu + on-schedule : 100 %</t>
  </si>
  <si>
    <t>● Administrasi tepat waktu + Re-schedule : 71 – 90 %</t>
  </si>
  <si>
    <t>● Administrasi terlambat + on-schedule : 51 – 70 %</t>
  </si>
  <si>
    <t>● Administrasi terlambat + Re-schedule : 26 – 50 %</t>
  </si>
  <si>
    <t>● Seminar atau sidang ulang : 0 – 25 %</t>
  </si>
  <si>
    <t>NSempro</t>
  </si>
  <si>
    <t>NSeminar TA</t>
  </si>
  <si>
    <t>Grade</t>
  </si>
  <si>
    <t>Range</t>
  </si>
  <si>
    <t>Atas</t>
  </si>
  <si>
    <t>Bawah</t>
  </si>
  <si>
    <t>&lt;34</t>
  </si>
  <si>
    <t>E</t>
  </si>
  <si>
    <t>&lt; 49.5</t>
  </si>
  <si>
    <t>D</t>
  </si>
  <si>
    <t>&lt;57</t>
  </si>
  <si>
    <t>49,5</t>
  </si>
  <si>
    <t>C</t>
  </si>
  <si>
    <t>&lt;64.5</t>
  </si>
  <si>
    <t>BC</t>
  </si>
  <si>
    <t>&lt;72</t>
  </si>
  <si>
    <t>64,5</t>
  </si>
  <si>
    <t>B</t>
  </si>
  <si>
    <t>&lt;79.5</t>
  </si>
  <si>
    <t>AB</t>
  </si>
  <si>
    <t>79,5</t>
  </si>
  <si>
    <t>A</t>
  </si>
  <si>
    <t>NILAI SEMINAR TUGAS AKHIR 1 D3TI - ANGKATAN 2018</t>
  </si>
  <si>
    <t>Judul TA (sementara)</t>
  </si>
  <si>
    <t>Richye Manik</t>
  </si>
  <si>
    <t>Implementasi Dimensi Fraktal Menggunakan Metode Box -Counting untuk Mengklasifikasikan Beberapa Jenis Penyakit Kulit</t>
  </si>
  <si>
    <t>MSL</t>
  </si>
  <si>
    <t>SGS</t>
  </si>
  <si>
    <t>Frisda Sianipar</t>
  </si>
  <si>
    <t>Rosida O Sitorus</t>
  </si>
  <si>
    <t>Nevi Aktasia Banjarnahor</t>
  </si>
  <si>
    <t>Application of Double Pictures to Audio Watermarking Using DCT and SVD Methods</t>
  </si>
  <si>
    <t>THS</t>
  </si>
  <si>
    <t>Winda Mariana Pasaribu</t>
  </si>
  <si>
    <t>Sopian Manurung</t>
  </si>
  <si>
    <t>Loveleen Margareth Roose Sinaga</t>
  </si>
  <si>
    <t>Studi Empiris Penerapan Algoritma AVL Tree pada HBase sebagai Columnar –Distributed Database</t>
  </si>
  <si>
    <t>TMP</t>
  </si>
  <si>
    <t>YYS</t>
  </si>
  <si>
    <t>Michael Yulian Hutagalung</t>
  </si>
  <si>
    <t>David Muliadi Butarbutar</t>
  </si>
  <si>
    <t>Sintong Daniel Lumbantobing</t>
  </si>
  <si>
    <t>Pengembangan Website Mebel Jepara dengan Framework Laravel dan Metode Scrum</t>
  </si>
  <si>
    <t>IUS</t>
  </si>
  <si>
    <t>Diana Octaviana</t>
  </si>
  <si>
    <t>Christy Riris Situmorang</t>
  </si>
  <si>
    <t>Yogi Lubis</t>
  </si>
  <si>
    <t>Android App Classification Using Random Forest based on Hybrid Features</t>
  </si>
  <si>
    <t>YHP</t>
  </si>
  <si>
    <t>Chatrine F Manurung</t>
  </si>
  <si>
    <t>Rachel Gultom</t>
  </si>
  <si>
    <t>Gita Juwito Siahaan</t>
  </si>
  <si>
    <t>Ethereum Teknologi Blockchain untuk Aplikasi Keabsahan Digital File berbasis Website ( Studi Kasus : IT DEL)</t>
  </si>
  <si>
    <t>REG</t>
  </si>
  <si>
    <t>Josua Silalahi</t>
  </si>
  <si>
    <t>Novencus Sinambela</t>
  </si>
  <si>
    <t>Chelsy Situmorang</t>
  </si>
  <si>
    <t>Rancang Bangun Sistem Informasi Pariwisata Toba dengan Rekomendasi Menggunakan Pendekatan Item Based Collaborative Filtering</t>
  </si>
  <si>
    <t>-</t>
  </si>
  <si>
    <t>RDT</t>
  </si>
  <si>
    <t>Ginanjar Siagian</t>
  </si>
  <si>
    <t>Winanda Sisilia Sinaga</t>
  </si>
  <si>
    <t>Citra Situmorang</t>
  </si>
  <si>
    <t>Rancang Bangun Aplikasi Objek Wisata di Kabupaten Toba dengan Menggunakan Metode Marker-Based Augmented Reality</t>
  </si>
  <si>
    <t>HTS</t>
  </si>
  <si>
    <t>Elizabeth Sihaloho</t>
  </si>
  <si>
    <t>David Pardamean Simatupang</t>
  </si>
  <si>
    <t>Yolan Puspa Sari Sihombing</t>
  </si>
  <si>
    <t>Pengembangan Sistem Informasi Survei Pelayanan Publik Menggunakan Metode Test-driven Development (Studi Kasus: Layanan Biro Pemerintahan Kabupaten Toba Samosir)</t>
  </si>
  <si>
    <t>MSS</t>
  </si>
  <si>
    <t>Ratu Aryella Johana Sitorus</t>
  </si>
  <si>
    <t>Josua Fredy Gilbert Baringbing</t>
  </si>
  <si>
    <t>Fredrick Sulaiman Siagian</t>
  </si>
  <si>
    <t>Aplikasi Managament Rapat berbasis Web dengan penerapan Continuous Integration ( Studi Kasus : FTIE )</t>
  </si>
  <si>
    <t>ICB</t>
  </si>
  <si>
    <t>Teresha Jesika Tampubolon</t>
  </si>
  <si>
    <t>Veronika Oktafia Marpaung</t>
  </si>
  <si>
    <t>Melva Panjaitan</t>
  </si>
  <si>
    <t>Klasifikasi data menggunakan Algoritma Naive Bayes Menggunakan Data Diagnosis Penyakit Tuberculosis (TBC)</t>
  </si>
  <si>
    <t>Anjelin Hutauruk</t>
  </si>
  <si>
    <t>Simon Hutajulu</t>
  </si>
  <si>
    <t>Nicolas Martinus Manurung</t>
  </si>
  <si>
    <t>Pembangunan Aplikasi Marketplace UMKM Dengan Strategi Online To Offline Berbasis Android Menggunakan Scrum Framework</t>
  </si>
  <si>
    <t>Lestari Uli Lumban Gaol</t>
  </si>
  <si>
    <t>Rafika Tampubolon</t>
  </si>
  <si>
    <t>Pengembangan Fitur-Fitur Campus Information System (CIS) Berbasis Mobile dengan Layanan API</t>
  </si>
  <si>
    <t>JHS</t>
  </si>
  <si>
    <t>Martinus Yudha C Sitinjak</t>
  </si>
  <si>
    <t>Lucy Marito F Sihite</t>
  </si>
  <si>
    <t>Noplin Siagian</t>
  </si>
  <si>
    <t>Aplikasi Apotek berbasis Web menggunakan Arsitektur Microservices (Studi Kasus: Apotek Glen , Kab.Toba</t>
  </si>
  <si>
    <t>Tiarro Elprida Tamba</t>
  </si>
  <si>
    <t>Hansen Henok O Situmorang</t>
  </si>
  <si>
    <t>Palti Mangaruhut Gudmen Siregar</t>
  </si>
  <si>
    <t>Pengembangan Sistem Informasi Repositori IT Del Berbasis Website
 Mengggunakan Dspace</t>
  </si>
  <si>
    <t>Titus Boraspati Hatigoran Siagian</t>
  </si>
  <si>
    <t>Jane Mitaria Sinambela</t>
  </si>
  <si>
    <t>Kyrie Cettyara Eleison Purba</t>
  </si>
  <si>
    <t>Rancang Bangun Aplikasi Slang-word Checker dengan Pendekatan Phrase-based Statistical Machine Translation (PBSMT)</t>
  </si>
  <si>
    <t>LMG</t>
  </si>
  <si>
    <t>Sari Uli Ingrid Hutahaean</t>
  </si>
  <si>
    <t>Sarah Christine Tampubolon</t>
  </si>
  <si>
    <t>Fitri Purnama Hutabarat</t>
  </si>
  <si>
    <t>Implementasi Augmented Reality dengan Metode Marker-based studi kasus Museum TB Silalahi Center</t>
  </si>
  <si>
    <t>Hasoloan Davinson Hutapea</t>
  </si>
  <si>
    <t>Winda Lorenza Sinurat</t>
  </si>
  <si>
    <t>Bryan Lumbantobing</t>
  </si>
  <si>
    <t>Implementasi Face Recognition dalam Pendeteksian Wajah Mahasiswa Studi Kasus IT Del</t>
  </si>
  <si>
    <t>Hernael Grecika Sihombing</t>
  </si>
  <si>
    <t>Wiwin Putri Gulo</t>
  </si>
  <si>
    <t>Samuel Alfredy Ambarita</t>
  </si>
  <si>
    <t>Pembangunan Sistem Informasi Perpustakaan Institut Teknologi Del Menggunakan Metode Microservice Architecture</t>
  </si>
  <si>
    <t>Jesica Sianturi</t>
  </si>
  <si>
    <t>Tryda Aurani Sijabat</t>
  </si>
  <si>
    <t>Chandra Lomo</t>
  </si>
  <si>
    <t>Aplikasi Penjadwalan Mata Kuliah Daring Menggunakan Algoritma Constraint Satisfaction Problems (Studi Kasus: Institut Teknologi Del)</t>
  </si>
  <si>
    <t>Nesta Waldemar Binardo Tambunan</t>
  </si>
  <si>
    <t>Agnes Friska Gultom</t>
  </si>
  <si>
    <t>Febiola Simangunsong</t>
  </si>
  <si>
    <t>Studi Empiris Penerapan Algoritma Red-Black Tree pada HBase sebagai Columnar–Distributed Databasee</t>
  </si>
  <si>
    <t>Angel Monapesta Lumban Gaol</t>
  </si>
  <si>
    <t>Yose Fernando Simamora</t>
  </si>
  <si>
    <t>Elisa Simorangkir</t>
  </si>
  <si>
    <t>Implementasi algoritma Convolutional Neural Network (CNN) dalam Multi Face Detection ( Studi Kasus Sistem Keluar Masuk Kampus di Institut Teknologi Del )</t>
  </si>
  <si>
    <t>Nancy Aprelia Sibarani</t>
  </si>
  <si>
    <t>Yosepri Disyanro Berutu</t>
  </si>
  <si>
    <t>Penulisan Laporan TA</t>
  </si>
  <si>
    <t>Slide Presentasi</t>
  </si>
  <si>
    <t>Delivery</t>
  </si>
  <si>
    <t>Group Coordination</t>
  </si>
  <si>
    <t>Tanya Jawab</t>
  </si>
  <si>
    <t>NILAI BIMBINGAN TUGAS AKHIR 1 D3TI - ANGKATAN 2018</t>
  </si>
  <si>
    <t>Tingkat kerajinan Dalam bekerja (Deligence)</t>
  </si>
  <si>
    <t>Kemampuan Mengelola Waktu (time management)</t>
  </si>
  <si>
    <t>Sikap dan Komitmen terhadap yang dikerjakan (Attitude and Commitment to Work)</t>
  </si>
  <si>
    <t>Kerjasana dalan tim, sistematik (team Work, Well organized and systematic)</t>
  </si>
  <si>
    <t>Pemahaman terhadap materi, masalah dan inisiatif (understanding of topic and initiative)</t>
  </si>
  <si>
    <t>Tingkat ketanggapan mahasiswa dalam proses pembimbingan dan keaktifan selama pembimbingan (student’s responsiveness towards advisor and his/her activeness)</t>
  </si>
  <si>
    <t>Tingkat kelengkapan dan kualitas deliverables (completeness and quality of deliverables)</t>
  </si>
  <si>
    <t>Adm</t>
  </si>
  <si>
    <t>TA1</t>
  </si>
  <si>
    <t>Bimbingan</t>
  </si>
  <si>
    <t>Nilai Akhir</t>
  </si>
  <si>
    <t>seminar ulang</t>
  </si>
  <si>
    <t>Yehezkiel G.P Sibarani</t>
  </si>
  <si>
    <t>form nyusul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</si>
</sst>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000000"/>
      <name val="Arial"/>
    </font>
    <font>
      <sz val="12"/>
      <color rgb="FF333333"/>
      <name val="Cambria"/>
    </font>
    <font>
      <sz val="12"/>
      <color theme="1"/>
      <name val="Cambria"/>
    </font>
    <font>
      <sz val="11"/>
      <color theme="1"/>
      <name val="Arial"/>
    </font>
    <font>
      <sz val="11"/>
      <color rgb="FF000000"/>
      <name val="Inconsolata"/>
    </font>
    <font>
      <sz val="11"/>
      <color theme="1"/>
      <name val="Cambria"/>
    </font>
    <font>
      <b/>
      <sz val="11"/>
      <color rgb="FF000000"/>
      <name val="Arial"/>
    </font>
    <font>
      <sz val="11"/>
      <color theme="1"/>
      <name val="Roboto"/>
    </font>
    <font>
      <b/>
      <sz val="11"/>
      <color theme="1"/>
      <name val="Arial"/>
    </font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sz val="12"/>
      <color theme="1"/>
      <name val="Cambria"/>
      <family val="1"/>
    </font>
  </fonts>
  <fills count="19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FFE699"/>
        <bgColor rgb="FFFFE699"/>
      </patternFill>
    </fill>
    <fill>
      <patternFill patternType="solid">
        <fgColor rgb="FFFCE4D6"/>
        <bgColor rgb="FFFCE4D6"/>
      </patternFill>
    </fill>
    <fill>
      <patternFill patternType="solid">
        <fgColor rgb="FFC6E0B4"/>
        <bgColor rgb="FFC6E0B4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9" fontId="3" fillId="3" borderId="6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vertical="center"/>
    </xf>
    <xf numFmtId="0" fontId="6" fillId="6" borderId="10" xfId="0" applyFont="1" applyFill="1" applyBorder="1" applyAlignment="1">
      <alignment horizontal="right" wrapText="1"/>
    </xf>
    <xf numFmtId="0" fontId="7" fillId="6" borderId="10" xfId="0" applyFont="1" applyFill="1" applyBorder="1" applyAlignment="1">
      <alignment wrapText="1"/>
    </xf>
    <xf numFmtId="0" fontId="3" fillId="0" borderId="6" xfId="0" applyFont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9" fillId="7" borderId="0" xfId="0" applyNumberFormat="1" applyFont="1" applyFill="1"/>
    <xf numFmtId="0" fontId="3" fillId="4" borderId="12" xfId="0" applyFont="1" applyFill="1" applyBorder="1" applyAlignment="1">
      <alignment horizontal="center" vertical="center"/>
    </xf>
    <xf numFmtId="3" fontId="3" fillId="5" borderId="8" xfId="0" applyNumberFormat="1" applyFont="1" applyFill="1" applyBorder="1"/>
    <xf numFmtId="0" fontId="5" fillId="5" borderId="8" xfId="0" applyFont="1" applyFill="1" applyBorder="1"/>
    <xf numFmtId="2" fontId="11" fillId="9" borderId="6" xfId="0" applyNumberFormat="1" applyFont="1" applyFill="1" applyBorder="1"/>
    <xf numFmtId="0" fontId="6" fillId="6" borderId="15" xfId="0" applyFont="1" applyFill="1" applyBorder="1" applyAlignment="1">
      <alignment horizontal="right" wrapText="1"/>
    </xf>
    <xf numFmtId="0" fontId="7" fillId="6" borderId="15" xfId="0" applyFont="1" applyFill="1" applyBorder="1" applyAlignment="1">
      <alignment wrapText="1"/>
    </xf>
    <xf numFmtId="0" fontId="3" fillId="5" borderId="8" xfId="0" applyFont="1" applyFill="1" applyBorder="1"/>
    <xf numFmtId="0" fontId="7" fillId="6" borderId="10" xfId="0" applyFont="1" applyFill="1" applyBorder="1" applyAlignment="1">
      <alignment horizontal="right" wrapText="1"/>
    </xf>
    <xf numFmtId="0" fontId="3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center" vertical="center"/>
    </xf>
    <xf numFmtId="0" fontId="3" fillId="5" borderId="8" xfId="0" quotePrefix="1" applyFont="1" applyFill="1" applyBorder="1"/>
    <xf numFmtId="0" fontId="6" fillId="4" borderId="10" xfId="0" applyFont="1" applyFill="1" applyBorder="1" applyAlignment="1">
      <alignment horizontal="right" wrapText="1"/>
    </xf>
    <xf numFmtId="0" fontId="7" fillId="4" borderId="10" xfId="0" applyFont="1" applyFill="1" applyBorder="1" applyAlignment="1">
      <alignment wrapText="1"/>
    </xf>
    <xf numFmtId="2" fontId="11" fillId="10" borderId="6" xfId="0" applyNumberFormat="1" applyFont="1" applyFill="1" applyBorder="1"/>
    <xf numFmtId="0" fontId="6" fillId="4" borderId="15" xfId="0" applyFont="1" applyFill="1" applyBorder="1" applyAlignment="1">
      <alignment horizontal="right" wrapText="1"/>
    </xf>
    <xf numFmtId="0" fontId="7" fillId="4" borderId="15" xfId="0" applyFont="1" applyFill="1" applyBorder="1" applyAlignment="1">
      <alignment wrapText="1"/>
    </xf>
    <xf numFmtId="0" fontId="7" fillId="4" borderId="15" xfId="0" applyFont="1" applyFill="1" applyBorder="1" applyAlignment="1">
      <alignment horizontal="right" wrapText="1"/>
    </xf>
    <xf numFmtId="0" fontId="3" fillId="0" borderId="5" xfId="0" applyFont="1" applyBorder="1"/>
    <xf numFmtId="0" fontId="3" fillId="0" borderId="6" xfId="0" applyFont="1" applyBorder="1"/>
    <xf numFmtId="0" fontId="6" fillId="4" borderId="15" xfId="0" applyFont="1" applyFill="1" applyBorder="1" applyAlignment="1">
      <alignment horizontal="right" vertical="top" wrapText="1"/>
    </xf>
    <xf numFmtId="0" fontId="7" fillId="11" borderId="10" xfId="0" applyFont="1" applyFill="1" applyBorder="1" applyAlignment="1">
      <alignment horizontal="right" wrapText="1"/>
    </xf>
    <xf numFmtId="0" fontId="7" fillId="11" borderId="10" xfId="0" applyFont="1" applyFill="1" applyBorder="1" applyAlignment="1">
      <alignment wrapText="1"/>
    </xf>
    <xf numFmtId="0" fontId="7" fillId="11" borderId="15" xfId="0" applyFont="1" applyFill="1" applyBorder="1" applyAlignment="1">
      <alignment horizontal="right" wrapText="1"/>
    </xf>
    <xf numFmtId="0" fontId="7" fillId="11" borderId="15" xfId="0" applyFont="1" applyFill="1" applyBorder="1" applyAlignment="1">
      <alignment wrapText="1"/>
    </xf>
    <xf numFmtId="0" fontId="5" fillId="5" borderId="6" xfId="0" applyFont="1" applyFill="1" applyBorder="1" applyAlignment="1">
      <alignment horizontal="center"/>
    </xf>
    <xf numFmtId="0" fontId="5" fillId="5" borderId="6" xfId="0" applyFont="1" applyFill="1" applyBorder="1"/>
    <xf numFmtId="0" fontId="3" fillId="4" borderId="8" xfId="0" applyFont="1" applyFill="1" applyBorder="1"/>
    <xf numFmtId="0" fontId="3" fillId="4" borderId="6" xfId="0" applyFont="1" applyFill="1" applyBorder="1"/>
    <xf numFmtId="0" fontId="8" fillId="0" borderId="6" xfId="0" applyFont="1" applyBorder="1"/>
    <xf numFmtId="0" fontId="3" fillId="0" borderId="6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3" fillId="5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wrapText="1"/>
    </xf>
    <xf numFmtId="0" fontId="3" fillId="12" borderId="6" xfId="0" applyFont="1" applyFill="1" applyBorder="1" applyAlignment="1">
      <alignment horizontal="center" vertical="center"/>
    </xf>
    <xf numFmtId="0" fontId="7" fillId="11" borderId="24" xfId="0" applyFont="1" applyFill="1" applyBorder="1" applyAlignment="1">
      <alignment horizontal="center" vertical="center" wrapText="1"/>
    </xf>
    <xf numFmtId="0" fontId="10" fillId="11" borderId="24" xfId="0" applyFont="1" applyFill="1" applyBorder="1" applyAlignment="1">
      <alignment horizontal="center" vertical="center" wrapText="1"/>
    </xf>
    <xf numFmtId="0" fontId="10" fillId="8" borderId="24" xfId="0" applyFont="1" applyFill="1" applyBorder="1" applyAlignment="1">
      <alignment horizontal="center" vertical="center" wrapText="1"/>
    </xf>
    <xf numFmtId="0" fontId="7" fillId="8" borderId="26" xfId="0" applyFont="1" applyFill="1" applyBorder="1" applyAlignment="1">
      <alignment vertical="center" wrapText="1"/>
    </xf>
    <xf numFmtId="0" fontId="3" fillId="8" borderId="26" xfId="0" applyFont="1" applyFill="1" applyBorder="1" applyAlignment="1">
      <alignment wrapText="1"/>
    </xf>
    <xf numFmtId="0" fontId="10" fillId="8" borderId="26" xfId="0" applyFont="1" applyFill="1" applyBorder="1" applyAlignment="1">
      <alignment vertical="center" wrapText="1"/>
    </xf>
    <xf numFmtId="0" fontId="7" fillId="8" borderId="24" xfId="0" applyFont="1" applyFill="1" applyBorder="1" applyAlignment="1">
      <alignment vertical="center" wrapText="1"/>
    </xf>
    <xf numFmtId="0" fontId="3" fillId="8" borderId="24" xfId="0" applyFont="1" applyFill="1" applyBorder="1" applyAlignment="1">
      <alignment wrapText="1"/>
    </xf>
    <xf numFmtId="0" fontId="10" fillId="8" borderId="24" xfId="0" applyFont="1" applyFill="1" applyBorder="1" applyAlignment="1">
      <alignment vertical="center" wrapText="1"/>
    </xf>
    <xf numFmtId="0" fontId="7" fillId="8" borderId="23" xfId="0" applyFont="1" applyFill="1" applyBorder="1" applyAlignment="1">
      <alignment vertical="center" wrapText="1"/>
    </xf>
    <xf numFmtId="0" fontId="3" fillId="8" borderId="23" xfId="0" applyFont="1" applyFill="1" applyBorder="1" applyAlignment="1">
      <alignment wrapText="1"/>
    </xf>
    <xf numFmtId="0" fontId="10" fillId="8" borderId="23" xfId="0" applyFont="1" applyFill="1" applyBorder="1" applyAlignment="1">
      <alignment vertical="center" wrapText="1"/>
    </xf>
    <xf numFmtId="0" fontId="5" fillId="5" borderId="28" xfId="0" applyFont="1" applyFill="1" applyBorder="1"/>
    <xf numFmtId="0" fontId="3" fillId="0" borderId="7" xfId="0" applyFont="1" applyBorder="1"/>
    <xf numFmtId="0" fontId="3" fillId="0" borderId="29" xfId="0" applyFont="1" applyBorder="1"/>
    <xf numFmtId="0" fontId="3" fillId="3" borderId="34" xfId="0" applyFont="1" applyFill="1" applyBorder="1" applyAlignment="1">
      <alignment horizontal="center"/>
    </xf>
    <xf numFmtId="0" fontId="3" fillId="4" borderId="34" xfId="0" applyFont="1" applyFill="1" applyBorder="1" applyAlignment="1">
      <alignment horizontal="center"/>
    </xf>
    <xf numFmtId="9" fontId="3" fillId="3" borderId="34" xfId="0" applyNumberFormat="1" applyFont="1" applyFill="1" applyBorder="1" applyAlignment="1">
      <alignment horizontal="center"/>
    </xf>
    <xf numFmtId="9" fontId="3" fillId="13" borderId="34" xfId="0" applyNumberFormat="1" applyFont="1" applyFill="1" applyBorder="1" applyAlignment="1">
      <alignment horizontal="center"/>
    </xf>
    <xf numFmtId="0" fontId="3" fillId="7" borderId="8" xfId="0" applyFont="1" applyFill="1" applyBorder="1"/>
    <xf numFmtId="0" fontId="13" fillId="7" borderId="34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3" fillId="10" borderId="6" xfId="0" applyFont="1" applyFill="1" applyBorder="1"/>
    <xf numFmtId="0" fontId="3" fillId="0" borderId="36" xfId="0" applyFont="1" applyBorder="1"/>
    <xf numFmtId="0" fontId="3" fillId="3" borderId="34" xfId="0" applyFont="1" applyFill="1" applyBorder="1"/>
    <xf numFmtId="49" fontId="3" fillId="3" borderId="34" xfId="0" applyNumberFormat="1" applyFont="1" applyFill="1" applyBorder="1" applyAlignment="1">
      <alignment horizontal="center"/>
    </xf>
    <xf numFmtId="0" fontId="3" fillId="4" borderId="34" xfId="0" applyFont="1" applyFill="1" applyBorder="1"/>
    <xf numFmtId="0" fontId="3" fillId="4" borderId="35" xfId="0" applyFont="1" applyFill="1" applyBorder="1" applyAlignment="1">
      <alignment horizontal="center"/>
    </xf>
    <xf numFmtId="3" fontId="3" fillId="7" borderId="37" xfId="0" applyNumberFormat="1" applyFont="1" applyFill="1" applyBorder="1"/>
    <xf numFmtId="0" fontId="3" fillId="7" borderId="37" xfId="0" applyFont="1" applyFill="1" applyBorder="1"/>
    <xf numFmtId="0" fontId="3" fillId="7" borderId="34" xfId="0" applyFont="1" applyFill="1" applyBorder="1"/>
    <xf numFmtId="49" fontId="3" fillId="10" borderId="6" xfId="0" applyNumberFormat="1" applyFont="1" applyFill="1" applyBorder="1"/>
    <xf numFmtId="0" fontId="3" fillId="10" borderId="34" xfId="0" applyFont="1" applyFill="1" applyBorder="1"/>
    <xf numFmtId="0" fontId="8" fillId="7" borderId="24" xfId="0" applyFont="1" applyFill="1" applyBorder="1" applyAlignment="1">
      <alignment vertical="center" wrapText="1"/>
    </xf>
    <xf numFmtId="0" fontId="3" fillId="7" borderId="38" xfId="0" applyFont="1" applyFill="1" applyBorder="1" applyAlignment="1">
      <alignment wrapText="1"/>
    </xf>
    <xf numFmtId="0" fontId="8" fillId="7" borderId="23" xfId="0" applyFont="1" applyFill="1" applyBorder="1" applyAlignment="1">
      <alignment vertical="center" wrapText="1"/>
    </xf>
    <xf numFmtId="0" fontId="8" fillId="7" borderId="26" xfId="0" applyFont="1" applyFill="1" applyBorder="1" applyAlignment="1">
      <alignment vertical="center" wrapText="1"/>
    </xf>
    <xf numFmtId="0" fontId="8" fillId="7" borderId="26" xfId="0" applyFont="1" applyFill="1" applyBorder="1" applyAlignment="1">
      <alignment wrapText="1"/>
    </xf>
    <xf numFmtId="0" fontId="8" fillId="7" borderId="24" xfId="0" applyFont="1" applyFill="1" applyBorder="1" applyAlignment="1">
      <alignment wrapText="1"/>
    </xf>
    <xf numFmtId="0" fontId="8" fillId="7" borderId="23" xfId="0" applyFont="1" applyFill="1" applyBorder="1" applyAlignment="1">
      <alignment wrapText="1"/>
    </xf>
    <xf numFmtId="0" fontId="3" fillId="0" borderId="39" xfId="0" applyFont="1" applyBorder="1"/>
    <xf numFmtId="0" fontId="8" fillId="0" borderId="36" xfId="0" applyFont="1" applyBorder="1" applyAlignment="1">
      <alignment wrapText="1"/>
    </xf>
    <xf numFmtId="0" fontId="3" fillId="0" borderId="36" xfId="0" applyFont="1" applyBorder="1" applyAlignment="1">
      <alignment horizontal="right"/>
    </xf>
    <xf numFmtId="0" fontId="8" fillId="0" borderId="36" xfId="0" applyFont="1" applyBorder="1"/>
    <xf numFmtId="0" fontId="8" fillId="0" borderId="36" xfId="0" applyFont="1" applyBorder="1" applyAlignment="1">
      <alignment horizontal="right"/>
    </xf>
    <xf numFmtId="0" fontId="3" fillId="3" borderId="8" xfId="0" applyFont="1" applyFill="1" applyBorder="1"/>
    <xf numFmtId="0" fontId="8" fillId="0" borderId="0" xfId="0" applyFont="1"/>
    <xf numFmtId="0" fontId="3" fillId="14" borderId="6" xfId="0" applyFont="1" applyFill="1" applyBorder="1"/>
    <xf numFmtId="0" fontId="8" fillId="10" borderId="6" xfId="0" applyFont="1" applyFill="1" applyBorder="1"/>
    <xf numFmtId="0" fontId="8" fillId="0" borderId="6" xfId="0" applyFont="1" applyBorder="1" applyAlignment="1">
      <alignment horizontal="right"/>
    </xf>
    <xf numFmtId="0" fontId="8" fillId="10" borderId="6" xfId="0" applyFont="1" applyFill="1" applyBorder="1" applyAlignment="1">
      <alignment horizontal="right"/>
    </xf>
    <xf numFmtId="0" fontId="3" fillId="7" borderId="6" xfId="0" applyFont="1" applyFill="1" applyBorder="1"/>
    <xf numFmtId="0" fontId="3" fillId="0" borderId="6" xfId="0" applyFont="1" applyBorder="1" applyAlignment="1">
      <alignment horizontal="center" wrapText="1"/>
    </xf>
    <xf numFmtId="0" fontId="8" fillId="0" borderId="0" xfId="0" applyFont="1" applyAlignment="1">
      <alignment horizontal="right"/>
    </xf>
    <xf numFmtId="2" fontId="3" fillId="3" borderId="6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2" fontId="3" fillId="0" borderId="0" xfId="0" applyNumberFormat="1" applyFont="1"/>
    <xf numFmtId="0" fontId="14" fillId="0" borderId="0" xfId="0" applyFont="1"/>
    <xf numFmtId="0" fontId="14" fillId="16" borderId="8" xfId="0" applyFont="1" applyFill="1" applyBorder="1" applyAlignment="1">
      <alignment horizontal="center"/>
    </xf>
    <xf numFmtId="0" fontId="14" fillId="15" borderId="34" xfId="0" applyFont="1" applyFill="1" applyBorder="1"/>
    <xf numFmtId="0" fontId="14" fillId="4" borderId="34" xfId="0" applyFont="1" applyFill="1" applyBorder="1"/>
    <xf numFmtId="0" fontId="14" fillId="6" borderId="34" xfId="0" applyFont="1" applyFill="1" applyBorder="1"/>
    <xf numFmtId="0" fontId="14" fillId="16" borderId="34" xfId="0" applyFont="1" applyFill="1" applyBorder="1"/>
    <xf numFmtId="0" fontId="14" fillId="16" borderId="8" xfId="0" applyFont="1" applyFill="1" applyBorder="1"/>
    <xf numFmtId="9" fontId="14" fillId="15" borderId="34" xfId="0" applyNumberFormat="1" applyFont="1" applyFill="1" applyBorder="1" applyAlignment="1">
      <alignment horizontal="right"/>
    </xf>
    <xf numFmtId="9" fontId="14" fillId="4" borderId="34" xfId="0" applyNumberFormat="1" applyFont="1" applyFill="1" applyBorder="1" applyAlignment="1">
      <alignment horizontal="right"/>
    </xf>
    <xf numFmtId="9" fontId="14" fillId="6" borderId="34" xfId="0" applyNumberFormat="1" applyFont="1" applyFill="1" applyBorder="1" applyAlignment="1">
      <alignment horizontal="right"/>
    </xf>
    <xf numFmtId="9" fontId="14" fillId="16" borderId="34" xfId="0" applyNumberFormat="1" applyFont="1" applyFill="1" applyBorder="1" applyAlignment="1">
      <alignment horizontal="right"/>
    </xf>
    <xf numFmtId="9" fontId="14" fillId="16" borderId="8" xfId="0" applyNumberFormat="1" applyFont="1" applyFill="1" applyBorder="1" applyAlignment="1">
      <alignment horizontal="right"/>
    </xf>
    <xf numFmtId="0" fontId="11" fillId="7" borderId="6" xfId="0" applyFont="1" applyFill="1" applyBorder="1" applyAlignment="1">
      <alignment horizontal="center"/>
    </xf>
    <xf numFmtId="0" fontId="14" fillId="0" borderId="7" xfId="0" applyFont="1" applyBorder="1" applyAlignment="1">
      <alignment horizontal="right"/>
    </xf>
    <xf numFmtId="0" fontId="14" fillId="0" borderId="36" xfId="0" applyFont="1" applyBorder="1" applyAlignment="1">
      <alignment horizontal="right"/>
    </xf>
    <xf numFmtId="0" fontId="14" fillId="0" borderId="36" xfId="0" applyFont="1" applyBorder="1"/>
    <xf numFmtId="0" fontId="14" fillId="15" borderId="34" xfId="0" applyFont="1" applyFill="1" applyBorder="1" applyAlignment="1">
      <alignment horizontal="right"/>
    </xf>
    <xf numFmtId="0" fontId="9" fillId="4" borderId="6" xfId="0" applyFont="1" applyFill="1" applyBorder="1"/>
    <xf numFmtId="0" fontId="14" fillId="6" borderId="34" xfId="0" applyFont="1" applyFill="1" applyBorder="1" applyAlignment="1">
      <alignment horizontal="right"/>
    </xf>
    <xf numFmtId="0" fontId="14" fillId="16" borderId="34" xfId="0" applyFont="1" applyFill="1" applyBorder="1" applyAlignment="1">
      <alignment horizontal="right"/>
    </xf>
    <xf numFmtId="0" fontId="14" fillId="16" borderId="8" xfId="0" applyFont="1" applyFill="1" applyBorder="1" applyAlignment="1">
      <alignment horizontal="right"/>
    </xf>
    <xf numFmtId="0" fontId="5" fillId="7" borderId="6" xfId="0" applyFont="1" applyFill="1" applyBorder="1" applyAlignment="1">
      <alignment horizontal="center"/>
    </xf>
    <xf numFmtId="0" fontId="14" fillId="0" borderId="7" xfId="0" applyFont="1" applyBorder="1"/>
    <xf numFmtId="0" fontId="8" fillId="7" borderId="6" xfId="0" applyFont="1" applyFill="1" applyBorder="1"/>
    <xf numFmtId="0" fontId="14" fillId="7" borderId="45" xfId="0" applyFont="1" applyFill="1" applyBorder="1" applyAlignment="1">
      <alignment horizontal="right"/>
    </xf>
    <xf numFmtId="0" fontId="14" fillId="7" borderId="34" xfId="0" applyFont="1" applyFill="1" applyBorder="1" applyAlignment="1">
      <alignment horizontal="right"/>
    </xf>
    <xf numFmtId="0" fontId="14" fillId="7" borderId="34" xfId="0" applyFont="1" applyFill="1" applyBorder="1"/>
    <xf numFmtId="0" fontId="14" fillId="5" borderId="34" xfId="0" applyFont="1" applyFill="1" applyBorder="1"/>
    <xf numFmtId="0" fontId="14" fillId="5" borderId="34" xfId="0" applyFont="1" applyFill="1" applyBorder="1" applyAlignment="1">
      <alignment horizontal="right"/>
    </xf>
    <xf numFmtId="0" fontId="9" fillId="5" borderId="6" xfId="0" applyFont="1" applyFill="1" applyBorder="1"/>
    <xf numFmtId="0" fontId="14" fillId="5" borderId="8" xfId="0" applyFont="1" applyFill="1" applyBorder="1" applyAlignment="1">
      <alignment horizontal="right"/>
    </xf>
    <xf numFmtId="0" fontId="8" fillId="7" borderId="6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14" fillId="7" borderId="45" xfId="0" applyFont="1" applyFill="1" applyBorder="1"/>
    <xf numFmtId="0" fontId="16" fillId="5" borderId="6" xfId="0" applyFont="1" applyFill="1" applyBorder="1" applyAlignment="1">
      <alignment horizontal="center"/>
    </xf>
    <xf numFmtId="0" fontId="8" fillId="5" borderId="6" xfId="0" applyFont="1" applyFill="1" applyBorder="1"/>
    <xf numFmtId="0" fontId="17" fillId="7" borderId="6" xfId="0" applyFont="1" applyFill="1" applyBorder="1" applyAlignment="1">
      <alignment horizontal="center"/>
    </xf>
    <xf numFmtId="0" fontId="18" fillId="17" borderId="6" xfId="0" applyFont="1" applyFill="1" applyBorder="1" applyAlignment="1">
      <alignment horizontal="center"/>
    </xf>
    <xf numFmtId="0" fontId="8" fillId="17" borderId="6" xfId="0" applyFont="1" applyFill="1" applyBorder="1" applyAlignment="1">
      <alignment horizontal="center"/>
    </xf>
    <xf numFmtId="0" fontId="5" fillId="17" borderId="6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4" fillId="4" borderId="6" xfId="0" applyFont="1" applyFill="1" applyBorder="1"/>
    <xf numFmtId="0" fontId="14" fillId="4" borderId="46" xfId="0" applyFont="1" applyFill="1" applyBorder="1"/>
    <xf numFmtId="0" fontId="5" fillId="0" borderId="36" xfId="0" applyFont="1" applyBorder="1"/>
    <xf numFmtId="0" fontId="14" fillId="7" borderId="8" xfId="0" applyFont="1" applyFill="1" applyBorder="1"/>
    <xf numFmtId="0" fontId="9" fillId="15" borderId="6" xfId="0" applyFont="1" applyFill="1" applyBorder="1"/>
    <xf numFmtId="0" fontId="5" fillId="0" borderId="36" xfId="0" applyFont="1" applyBorder="1" applyAlignment="1">
      <alignment wrapText="1"/>
    </xf>
    <xf numFmtId="0" fontId="5" fillId="0" borderId="43" xfId="0" applyFont="1" applyBorder="1" applyAlignment="1">
      <alignment horizontal="left"/>
    </xf>
    <xf numFmtId="0" fontId="5" fillId="0" borderId="36" xfId="0" applyFont="1" applyBorder="1" applyAlignment="1">
      <alignment horizontal="left" wrapText="1"/>
    </xf>
    <xf numFmtId="0" fontId="5" fillId="0" borderId="36" xfId="0" applyFont="1" applyBorder="1" applyAlignment="1">
      <alignment horizontal="right"/>
    </xf>
    <xf numFmtId="0" fontId="5" fillId="0" borderId="7" xfId="0" applyFont="1" applyBorder="1" applyAlignment="1">
      <alignment horizontal="left"/>
    </xf>
    <xf numFmtId="0" fontId="15" fillId="18" borderId="8" xfId="0" applyFont="1" applyFill="1" applyBorder="1"/>
    <xf numFmtId="0" fontId="13" fillId="18" borderId="6" xfId="0" applyFont="1" applyFill="1" applyBorder="1"/>
    <xf numFmtId="0" fontId="15" fillId="18" borderId="6" xfId="0" applyFont="1" applyFill="1" applyBorder="1"/>
    <xf numFmtId="0" fontId="13" fillId="18" borderId="6" xfId="0" applyFont="1" applyFill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" fontId="3" fillId="0" borderId="36" xfId="0" applyNumberFormat="1" applyFont="1" applyBorder="1"/>
    <xf numFmtId="0" fontId="20" fillId="7" borderId="37" xfId="0" applyFont="1" applyFill="1" applyBorder="1"/>
    <xf numFmtId="0" fontId="20" fillId="7" borderId="8" xfId="0" applyFont="1" applyFill="1" applyBorder="1"/>
    <xf numFmtId="0" fontId="21" fillId="0" borderId="0" xfId="0" applyFont="1"/>
    <xf numFmtId="0" fontId="1" fillId="0" borderId="0" xfId="0" applyFont="1"/>
    <xf numFmtId="0" fontId="3" fillId="0" borderId="6" xfId="0" applyFont="1" applyBorder="1" applyAlignment="1">
      <alignment horizontal="right" wrapText="1"/>
    </xf>
    <xf numFmtId="0" fontId="22" fillId="6" borderId="15" xfId="0" applyFont="1" applyFill="1" applyBorder="1" applyAlignment="1">
      <alignment wrapText="1"/>
    </xf>
    <xf numFmtId="0" fontId="19" fillId="5" borderId="8" xfId="0" applyFont="1" applyFill="1" applyBorder="1"/>
    <xf numFmtId="9" fontId="20" fillId="3" borderId="6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4" fillId="0" borderId="5" xfId="0" applyFont="1" applyBorder="1"/>
    <xf numFmtId="0" fontId="4" fillId="0" borderId="7" xfId="0" applyFont="1" applyBorder="1"/>
    <xf numFmtId="0" fontId="8" fillId="4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5" xfId="0" applyFont="1" applyBorder="1"/>
    <xf numFmtId="0" fontId="8" fillId="0" borderId="11" xfId="0" applyFont="1" applyBorder="1" applyAlignment="1">
      <alignment horizontal="center" wrapText="1"/>
    </xf>
    <xf numFmtId="0" fontId="4" fillId="0" borderId="19" xfId="0" applyFont="1" applyBorder="1"/>
    <xf numFmtId="0" fontId="12" fillId="7" borderId="1" xfId="0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0" fontId="4" fillId="0" borderId="4" xfId="0" applyFont="1" applyBorder="1"/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3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/>
    </xf>
    <xf numFmtId="0" fontId="4" fillId="0" borderId="14" xfId="0" applyFont="1" applyBorder="1"/>
    <xf numFmtId="0" fontId="4" fillId="0" borderId="18" xfId="0" applyFont="1" applyBorder="1"/>
    <xf numFmtId="0" fontId="8" fillId="0" borderId="11" xfId="0" applyFont="1" applyBorder="1" applyAlignment="1">
      <alignment wrapText="1"/>
    </xf>
    <xf numFmtId="0" fontId="4" fillId="0" borderId="16" xfId="0" applyFont="1" applyBorder="1"/>
    <xf numFmtId="0" fontId="7" fillId="8" borderId="13" xfId="0" applyFont="1" applyFill="1" applyBorder="1" applyAlignment="1">
      <alignment horizontal="center" vertical="center" wrapText="1"/>
    </xf>
    <xf numFmtId="0" fontId="4" fillId="0" borderId="17" xfId="0" applyFont="1" applyBorder="1"/>
    <xf numFmtId="0" fontId="4" fillId="0" borderId="20" xfId="0" applyFont="1" applyBorder="1"/>
    <xf numFmtId="0" fontId="10" fillId="8" borderId="13" xfId="0" applyFont="1" applyFill="1" applyBorder="1" applyAlignment="1">
      <alignment horizontal="center" vertical="center" wrapText="1"/>
    </xf>
    <xf numFmtId="0" fontId="10" fillId="11" borderId="13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7" fillId="11" borderId="13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5" fillId="5" borderId="22" xfId="0" applyFont="1" applyFill="1" applyBorder="1" applyAlignment="1">
      <alignment horizontal="center"/>
    </xf>
    <xf numFmtId="0" fontId="4" fillId="0" borderId="25" xfId="0" applyFont="1" applyBorder="1"/>
    <xf numFmtId="0" fontId="4" fillId="0" borderId="27" xfId="0" applyFont="1" applyBorder="1"/>
    <xf numFmtId="0" fontId="3" fillId="2" borderId="3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4" fillId="0" borderId="32" xfId="0" applyFont="1" applyBorder="1"/>
    <xf numFmtId="0" fontId="4" fillId="0" borderId="33" xfId="0" applyFont="1" applyBorder="1"/>
    <xf numFmtId="0" fontId="3" fillId="4" borderId="31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4" fillId="0" borderId="36" xfId="0" applyFont="1" applyBorder="1"/>
    <xf numFmtId="0" fontId="3" fillId="14" borderId="1" xfId="0" applyFont="1" applyFill="1" applyBorder="1" applyAlignment="1">
      <alignment horizontal="center"/>
    </xf>
    <xf numFmtId="0" fontId="3" fillId="14" borderId="40" xfId="0" applyFont="1" applyFill="1" applyBorder="1" applyAlignment="1">
      <alignment horizontal="center"/>
    </xf>
    <xf numFmtId="0" fontId="4" fillId="0" borderId="41" xfId="0" applyFont="1" applyBorder="1"/>
    <xf numFmtId="0" fontId="4" fillId="0" borderId="42" xfId="0" applyFont="1" applyBorder="1"/>
    <xf numFmtId="0" fontId="4" fillId="0" borderId="43" xfId="0" applyFont="1" applyBorder="1"/>
    <xf numFmtId="0" fontId="4" fillId="0" borderId="29" xfId="0" applyFont="1" applyBorder="1"/>
    <xf numFmtId="0" fontId="8" fillId="0" borderId="1" xfId="0" applyFont="1" applyBorder="1" applyAlignment="1">
      <alignment horizontal="left" wrapText="1"/>
    </xf>
    <xf numFmtId="0" fontId="14" fillId="6" borderId="44" xfId="0" applyFont="1" applyFill="1" applyBorder="1" applyAlignment="1">
      <alignment horizontal="center"/>
    </xf>
    <xf numFmtId="0" fontId="14" fillId="16" borderId="4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4" fillId="15" borderId="44" xfId="0" applyFont="1" applyFill="1" applyBorder="1" applyAlignment="1">
      <alignment horizontal="center"/>
    </xf>
    <xf numFmtId="0" fontId="14" fillId="4" borderId="44" xfId="0" applyFont="1" applyFill="1" applyBorder="1" applyAlignment="1">
      <alignment horizontal="center"/>
    </xf>
    <xf numFmtId="0" fontId="14" fillId="0" borderId="5" xfId="0" applyFont="1" applyBorder="1" applyAlignment="1">
      <alignment horizontal="center" wrapText="1"/>
    </xf>
    <xf numFmtId="0" fontId="14" fillId="7" borderId="30" xfId="0" applyFont="1" applyFill="1" applyBorder="1" applyAlignment="1">
      <alignment horizontal="center" wrapText="1"/>
    </xf>
    <xf numFmtId="0" fontId="14" fillId="0" borderId="2" xfId="0" applyFont="1" applyBorder="1" applyAlignment="1">
      <alignment horizontal="center"/>
    </xf>
    <xf numFmtId="0" fontId="14" fillId="14" borderId="1" xfId="0" applyFont="1" applyFill="1" applyBorder="1" applyAlignment="1">
      <alignment horizontal="center" wrapText="1"/>
    </xf>
    <xf numFmtId="0" fontId="15" fillId="18" borderId="1" xfId="0" applyFont="1" applyFill="1" applyBorder="1" applyAlignment="1">
      <alignment horizontal="center"/>
    </xf>
    <xf numFmtId="0" fontId="15" fillId="18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.si/" TargetMode="External"/><Relationship Id="rId2" Type="http://schemas.openxmlformats.org/officeDocument/2006/relationships/hyperlink" Target="http://m.im/" TargetMode="External"/><Relationship Id="rId1" Type="http://schemas.openxmlformats.org/officeDocument/2006/relationships/hyperlink" Target="http://m.im/" TargetMode="External"/><Relationship Id="rId5" Type="http://schemas.openxmlformats.org/officeDocument/2006/relationships/hyperlink" Target="http://m.im/" TargetMode="External"/><Relationship Id="rId4" Type="http://schemas.openxmlformats.org/officeDocument/2006/relationships/hyperlink" Target="http://s.tr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.si/" TargetMode="External"/><Relationship Id="rId2" Type="http://schemas.openxmlformats.org/officeDocument/2006/relationships/hyperlink" Target="http://m.im/" TargetMode="External"/><Relationship Id="rId1" Type="http://schemas.openxmlformats.org/officeDocument/2006/relationships/hyperlink" Target="http://m.im/" TargetMode="External"/><Relationship Id="rId5" Type="http://schemas.openxmlformats.org/officeDocument/2006/relationships/hyperlink" Target="http://m.im/" TargetMode="External"/><Relationship Id="rId4" Type="http://schemas.openxmlformats.org/officeDocument/2006/relationships/hyperlink" Target="http://s.t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0"/>
  <sheetViews>
    <sheetView zoomScale="51" zoomScaleNormal="51" workbookViewId="0">
      <pane ySplit="1" topLeftCell="A47" activePane="bottomLeft" state="frozen"/>
      <selection pane="bottomLeft" activeCell="W6" sqref="W6:Z57"/>
    </sheetView>
  </sheetViews>
  <sheetFormatPr defaultColWidth="14.453125" defaultRowHeight="15" customHeight="1"/>
  <cols>
    <col min="1" max="1" width="5.08984375" customWidth="1"/>
    <col min="2" max="2" width="12.7265625" customWidth="1"/>
    <col min="3" max="3" width="31.54296875" customWidth="1"/>
    <col min="4" max="4" width="47.54296875" customWidth="1"/>
    <col min="5" max="8" width="4.26953125" customWidth="1"/>
    <col min="9" max="9" width="11.7265625" customWidth="1"/>
    <col min="10" max="10" width="14.08984375" customWidth="1"/>
    <col min="11" max="15" width="4.26953125" customWidth="1"/>
    <col min="16" max="16" width="5.26953125" customWidth="1"/>
    <col min="17" max="17" width="4.7265625" customWidth="1"/>
    <col min="18" max="18" width="3.7265625" customWidth="1"/>
    <col min="19" max="21" width="4.7265625" customWidth="1"/>
    <col min="22" max="22" width="5.81640625" customWidth="1"/>
    <col min="23" max="23" width="5.08984375" customWidth="1"/>
    <col min="24" max="27" width="4.7265625" customWidth="1"/>
    <col min="28" max="28" width="5.81640625" customWidth="1"/>
    <col min="29" max="29" width="13.36328125" customWidth="1"/>
    <col min="30" max="31" width="5.54296875" customWidth="1"/>
    <col min="32" max="35" width="8.7265625" customWidth="1"/>
  </cols>
  <sheetData>
    <row r="1" spans="1:35" ht="14.25" customHeight="1">
      <c r="A1" s="191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"/>
      <c r="AD1" s="1"/>
      <c r="AE1" s="1"/>
      <c r="AF1" s="1"/>
      <c r="AG1" s="1"/>
      <c r="AH1" s="1"/>
      <c r="AI1" s="1"/>
    </row>
    <row r="2" spans="1:35" ht="14.25" customHeight="1">
      <c r="A2" s="2"/>
      <c r="B2" s="2"/>
      <c r="C2" s="1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4.25" customHeight="1">
      <c r="A3" s="193" t="s">
        <v>1</v>
      </c>
      <c r="B3" s="193" t="s">
        <v>2</v>
      </c>
      <c r="C3" s="193" t="s">
        <v>3</v>
      </c>
      <c r="D3" s="193" t="s">
        <v>4</v>
      </c>
      <c r="E3" s="188" t="s">
        <v>5</v>
      </c>
      <c r="F3" s="189"/>
      <c r="G3" s="189"/>
      <c r="H3" s="189"/>
      <c r="I3" s="189"/>
      <c r="J3" s="187"/>
      <c r="K3" s="190" t="s">
        <v>6</v>
      </c>
      <c r="L3" s="189"/>
      <c r="M3" s="189"/>
      <c r="N3" s="189"/>
      <c r="O3" s="189"/>
      <c r="P3" s="187"/>
      <c r="Q3" s="188" t="s">
        <v>7</v>
      </c>
      <c r="R3" s="189"/>
      <c r="S3" s="189"/>
      <c r="T3" s="189"/>
      <c r="U3" s="189"/>
      <c r="V3" s="187"/>
      <c r="W3" s="190" t="s">
        <v>8</v>
      </c>
      <c r="X3" s="189"/>
      <c r="Y3" s="189"/>
      <c r="Z3" s="189"/>
      <c r="AA3" s="189"/>
      <c r="AB3" s="187"/>
      <c r="AC3" s="4"/>
      <c r="AD3" s="4"/>
      <c r="AE3" s="4"/>
      <c r="AF3" s="4"/>
      <c r="AG3" s="4"/>
      <c r="AH3" s="4"/>
      <c r="AI3" s="4"/>
    </row>
    <row r="4" spans="1:35" ht="14.25" customHeight="1">
      <c r="A4" s="178"/>
      <c r="B4" s="178"/>
      <c r="C4" s="178"/>
      <c r="D4" s="178"/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6" t="s">
        <v>9</v>
      </c>
      <c r="L4" s="6" t="s">
        <v>10</v>
      </c>
      <c r="M4" s="6" t="s">
        <v>11</v>
      </c>
      <c r="N4" s="6" t="s">
        <v>12</v>
      </c>
      <c r="O4" s="6" t="s">
        <v>13</v>
      </c>
      <c r="P4" s="6" t="s">
        <v>14</v>
      </c>
      <c r="Q4" s="5" t="s">
        <v>9</v>
      </c>
      <c r="R4" s="5" t="s">
        <v>10</v>
      </c>
      <c r="S4" s="5" t="s">
        <v>11</v>
      </c>
      <c r="T4" s="5" t="s">
        <v>12</v>
      </c>
      <c r="U4" s="5" t="s">
        <v>13</v>
      </c>
      <c r="V4" s="5" t="s">
        <v>14</v>
      </c>
      <c r="W4" s="6" t="s">
        <v>9</v>
      </c>
      <c r="X4" s="6" t="s">
        <v>10</v>
      </c>
      <c r="Y4" s="6" t="s">
        <v>11</v>
      </c>
      <c r="Z4" s="6" t="s">
        <v>12</v>
      </c>
      <c r="AA4" s="6" t="s">
        <v>13</v>
      </c>
      <c r="AB4" s="6" t="s">
        <v>14</v>
      </c>
      <c r="AC4" s="4"/>
      <c r="AD4" s="1"/>
      <c r="AE4" s="1"/>
      <c r="AF4" s="4"/>
      <c r="AG4" s="4"/>
      <c r="AH4" s="4"/>
      <c r="AI4" s="4"/>
    </row>
    <row r="5" spans="1:35" ht="14.25" customHeight="1">
      <c r="A5" s="179"/>
      <c r="B5" s="179"/>
      <c r="C5" s="179"/>
      <c r="D5" s="179"/>
      <c r="E5" s="7">
        <v>0.4</v>
      </c>
      <c r="F5" s="7">
        <v>0.05</v>
      </c>
      <c r="G5" s="7">
        <v>0.05</v>
      </c>
      <c r="H5" s="7">
        <v>0.5</v>
      </c>
      <c r="I5" s="7">
        <v>0</v>
      </c>
      <c r="J5" s="7">
        <v>1</v>
      </c>
      <c r="K5" s="7">
        <v>0.4</v>
      </c>
      <c r="L5" s="7">
        <v>0.05</v>
      </c>
      <c r="M5" s="7">
        <v>0.05</v>
      </c>
      <c r="N5" s="7">
        <v>0.5</v>
      </c>
      <c r="O5" s="7">
        <v>0</v>
      </c>
      <c r="P5" s="7">
        <v>1</v>
      </c>
      <c r="Q5" s="7">
        <v>0.4</v>
      </c>
      <c r="R5" s="7">
        <v>0.05</v>
      </c>
      <c r="S5" s="7">
        <v>0.05</v>
      </c>
      <c r="T5" s="7">
        <v>0.5</v>
      </c>
      <c r="U5" s="7">
        <v>0</v>
      </c>
      <c r="V5" s="7">
        <v>1</v>
      </c>
      <c r="W5" s="7">
        <v>0.4</v>
      </c>
      <c r="X5" s="7">
        <v>0.05</v>
      </c>
      <c r="Y5" s="7">
        <v>0.05</v>
      </c>
      <c r="Z5" s="7">
        <v>0.5</v>
      </c>
      <c r="AA5" s="7">
        <v>0</v>
      </c>
      <c r="AB5" s="7">
        <v>1</v>
      </c>
      <c r="AC5" s="8"/>
      <c r="AD5" s="4" t="s">
        <v>5</v>
      </c>
      <c r="AE5" s="4" t="s">
        <v>6</v>
      </c>
      <c r="AF5" s="4" t="s">
        <v>7</v>
      </c>
      <c r="AG5" s="4" t="s">
        <v>8</v>
      </c>
      <c r="AH5" s="4"/>
      <c r="AI5" s="4" t="s">
        <v>15</v>
      </c>
    </row>
    <row r="6" spans="1:35" ht="14.25" customHeight="1">
      <c r="A6" s="194">
        <v>1</v>
      </c>
      <c r="B6" s="9">
        <v>11320055</v>
      </c>
      <c r="C6" s="10" t="s">
        <v>16</v>
      </c>
      <c r="D6" s="197" t="s">
        <v>17</v>
      </c>
      <c r="E6" s="11"/>
      <c r="F6" s="11"/>
      <c r="G6" s="11"/>
      <c r="H6" s="11"/>
      <c r="I6" s="5"/>
      <c r="J6" s="12">
        <f t="shared" ref="J6:J58" si="0">(E6*$E$5)+(F6*$F$5)+(G6*$G$5)+(H6*$H$5)</f>
        <v>0</v>
      </c>
      <c r="K6" s="6"/>
      <c r="L6" s="6"/>
      <c r="M6" s="6"/>
      <c r="N6" s="6"/>
      <c r="O6" s="6"/>
      <c r="P6" s="12">
        <f t="shared" ref="P6:P58" si="1">(K6*$K$5)+(L6*$L$5)+(M6*$M$5)+(N6*$N$5)</f>
        <v>0</v>
      </c>
      <c r="Q6" s="5"/>
      <c r="R6" s="5"/>
      <c r="S6" s="5"/>
      <c r="T6" s="5"/>
      <c r="U6" s="5"/>
      <c r="V6" s="13">
        <f t="shared" ref="V6:V58" si="2">(Q6*$Q$5)+(R6*$R$5)+(S6*$S$5)+(T6*$T$5)</f>
        <v>0</v>
      </c>
      <c r="W6" s="6"/>
      <c r="X6" s="6"/>
      <c r="Y6" s="6"/>
      <c r="Z6" s="6"/>
      <c r="AA6" s="6"/>
      <c r="AB6" s="14">
        <f t="shared" ref="AB6:AB58" si="3">(W6*$W$5)+(X6*$X$5)+(Y6*$Y$5)+(Z6*$Z$5)</f>
        <v>0</v>
      </c>
      <c r="AC6" s="15"/>
      <c r="AD6" s="199" t="s">
        <v>18</v>
      </c>
      <c r="AE6" s="199" t="s">
        <v>19</v>
      </c>
      <c r="AF6" s="202" t="s">
        <v>20</v>
      </c>
      <c r="AG6" s="202" t="s">
        <v>21</v>
      </c>
      <c r="AH6" s="16"/>
      <c r="AI6" s="17">
        <f t="shared" ref="AI6:AI20" si="4">0.2*J6+0.1*P6+0.35*V6+0.35*AB6</f>
        <v>0</v>
      </c>
    </row>
    <row r="7" spans="1:35" ht="14.25" customHeight="1">
      <c r="A7" s="195"/>
      <c r="B7" s="18">
        <v>11320040</v>
      </c>
      <c r="C7" s="19" t="s">
        <v>22</v>
      </c>
      <c r="D7" s="198"/>
      <c r="E7" s="11"/>
      <c r="F7" s="11"/>
      <c r="G7" s="11"/>
      <c r="H7" s="11"/>
      <c r="I7" s="5"/>
      <c r="J7" s="12">
        <f t="shared" si="0"/>
        <v>0</v>
      </c>
      <c r="K7" s="6"/>
      <c r="L7" s="6"/>
      <c r="M7" s="6"/>
      <c r="N7" s="6"/>
      <c r="O7" s="6"/>
      <c r="P7" s="12">
        <f t="shared" si="1"/>
        <v>0</v>
      </c>
      <c r="Q7" s="5"/>
      <c r="R7" s="5"/>
      <c r="S7" s="5"/>
      <c r="T7" s="5"/>
      <c r="U7" s="5"/>
      <c r="V7" s="13">
        <f t="shared" si="2"/>
        <v>0</v>
      </c>
      <c r="W7" s="6"/>
      <c r="X7" s="6"/>
      <c r="Y7" s="6"/>
      <c r="Z7" s="6"/>
      <c r="AA7" s="6"/>
      <c r="AB7" s="14">
        <f t="shared" si="3"/>
        <v>0</v>
      </c>
      <c r="AC7" s="20"/>
      <c r="AD7" s="200"/>
      <c r="AE7" s="200"/>
      <c r="AF7" s="200"/>
      <c r="AG7" s="200"/>
      <c r="AH7" s="16"/>
      <c r="AI7" s="17">
        <f t="shared" si="4"/>
        <v>0</v>
      </c>
    </row>
    <row r="8" spans="1:35" ht="14.25" customHeight="1">
      <c r="A8" s="196"/>
      <c r="B8" s="18">
        <v>11320013</v>
      </c>
      <c r="C8" s="19" t="s">
        <v>23</v>
      </c>
      <c r="D8" s="184"/>
      <c r="E8" s="11"/>
      <c r="F8" s="11"/>
      <c r="G8" s="11"/>
      <c r="H8" s="11"/>
      <c r="I8" s="5"/>
      <c r="J8" s="12">
        <f t="shared" si="0"/>
        <v>0</v>
      </c>
      <c r="K8" s="6"/>
      <c r="L8" s="6"/>
      <c r="M8" s="6"/>
      <c r="N8" s="6"/>
      <c r="O8" s="6"/>
      <c r="P8" s="12">
        <f t="shared" si="1"/>
        <v>0</v>
      </c>
      <c r="Q8" s="5"/>
      <c r="R8" s="5"/>
      <c r="S8" s="5"/>
      <c r="T8" s="5"/>
      <c r="U8" s="5"/>
      <c r="V8" s="13">
        <f t="shared" si="2"/>
        <v>0</v>
      </c>
      <c r="W8" s="6"/>
      <c r="X8" s="6"/>
      <c r="Y8" s="6"/>
      <c r="Z8" s="6"/>
      <c r="AA8" s="6"/>
      <c r="AB8" s="14">
        <f t="shared" si="3"/>
        <v>0</v>
      </c>
      <c r="AC8" s="20" t="s">
        <v>24</v>
      </c>
      <c r="AD8" s="201"/>
      <c r="AE8" s="201"/>
      <c r="AF8" s="201"/>
      <c r="AG8" s="201"/>
      <c r="AH8" s="16"/>
      <c r="AI8" s="17">
        <f t="shared" si="4"/>
        <v>0</v>
      </c>
    </row>
    <row r="9" spans="1:35" ht="14.25" customHeight="1">
      <c r="A9" s="177">
        <v>2</v>
      </c>
      <c r="B9" s="21">
        <v>11320009</v>
      </c>
      <c r="C9" s="10" t="s">
        <v>25</v>
      </c>
      <c r="D9" s="180" t="s">
        <v>26</v>
      </c>
      <c r="E9" s="22"/>
      <c r="F9" s="22"/>
      <c r="G9" s="22"/>
      <c r="H9" s="22"/>
      <c r="I9" s="22"/>
      <c r="J9" s="12">
        <f t="shared" si="0"/>
        <v>0</v>
      </c>
      <c r="K9" s="11"/>
      <c r="L9" s="11"/>
      <c r="M9" s="11"/>
      <c r="N9" s="11"/>
      <c r="O9" s="11"/>
      <c r="P9" s="12">
        <f t="shared" si="1"/>
        <v>0</v>
      </c>
      <c r="Q9" s="22"/>
      <c r="R9" s="22"/>
      <c r="S9" s="22"/>
      <c r="T9" s="22"/>
      <c r="U9" s="23"/>
      <c r="V9" s="13">
        <f t="shared" si="2"/>
        <v>0</v>
      </c>
      <c r="W9" s="22"/>
      <c r="X9" s="22"/>
      <c r="Y9" s="22"/>
      <c r="Z9" s="22"/>
      <c r="AA9" s="23"/>
      <c r="AB9" s="14">
        <f t="shared" si="3"/>
        <v>0</v>
      </c>
      <c r="AC9" s="20"/>
      <c r="AD9" s="199" t="s">
        <v>20</v>
      </c>
      <c r="AE9" s="199" t="s">
        <v>27</v>
      </c>
      <c r="AF9" s="202" t="s">
        <v>28</v>
      </c>
      <c r="AG9" s="202" t="s">
        <v>29</v>
      </c>
      <c r="AH9" s="16"/>
      <c r="AI9" s="17">
        <f t="shared" si="4"/>
        <v>0</v>
      </c>
    </row>
    <row r="10" spans="1:35" ht="14.25" customHeight="1">
      <c r="A10" s="178"/>
      <c r="B10" s="18">
        <v>11320051</v>
      </c>
      <c r="C10" s="19" t="s">
        <v>30</v>
      </c>
      <c r="D10" s="178"/>
      <c r="E10" s="22"/>
      <c r="F10" s="22"/>
      <c r="G10" s="22"/>
      <c r="H10" s="22"/>
      <c r="I10" s="22"/>
      <c r="J10" s="12">
        <f t="shared" si="0"/>
        <v>0</v>
      </c>
      <c r="K10" s="11"/>
      <c r="L10" s="11"/>
      <c r="M10" s="11"/>
      <c r="N10" s="11"/>
      <c r="O10" s="11"/>
      <c r="P10" s="12">
        <f t="shared" si="1"/>
        <v>0</v>
      </c>
      <c r="Q10" s="22"/>
      <c r="R10" s="22"/>
      <c r="S10" s="22"/>
      <c r="T10" s="22"/>
      <c r="U10" s="23"/>
      <c r="V10" s="13">
        <f t="shared" si="2"/>
        <v>0</v>
      </c>
      <c r="W10" s="22"/>
      <c r="X10" s="22"/>
      <c r="Y10" s="22"/>
      <c r="Z10" s="22"/>
      <c r="AA10" s="23"/>
      <c r="AB10" s="14">
        <f t="shared" si="3"/>
        <v>0</v>
      </c>
      <c r="AC10" s="20"/>
      <c r="AD10" s="200"/>
      <c r="AE10" s="200"/>
      <c r="AF10" s="200"/>
      <c r="AG10" s="200"/>
      <c r="AH10" s="16"/>
      <c r="AI10" s="17">
        <f t="shared" si="4"/>
        <v>0</v>
      </c>
    </row>
    <row r="11" spans="1:35" ht="14.25" customHeight="1">
      <c r="A11" s="179"/>
      <c r="B11" s="24">
        <v>11320021</v>
      </c>
      <c r="C11" s="19" t="s">
        <v>31</v>
      </c>
      <c r="D11" s="179"/>
      <c r="E11" s="22"/>
      <c r="F11" s="22"/>
      <c r="G11" s="22"/>
      <c r="H11" s="22"/>
      <c r="I11" s="22"/>
      <c r="J11" s="12">
        <f t="shared" si="0"/>
        <v>0</v>
      </c>
      <c r="K11" s="11"/>
      <c r="L11" s="11"/>
      <c r="M11" s="11"/>
      <c r="N11" s="11"/>
      <c r="O11" s="11"/>
      <c r="P11" s="12">
        <f t="shared" si="1"/>
        <v>0</v>
      </c>
      <c r="Q11" s="22"/>
      <c r="R11" s="22"/>
      <c r="S11" s="22"/>
      <c r="T11" s="22"/>
      <c r="U11" s="23"/>
      <c r="V11" s="13">
        <f t="shared" si="2"/>
        <v>0</v>
      </c>
      <c r="W11" s="22"/>
      <c r="X11" s="22"/>
      <c r="Y11" s="22"/>
      <c r="Z11" s="22"/>
      <c r="AA11" s="23"/>
      <c r="AB11" s="14">
        <f t="shared" si="3"/>
        <v>0</v>
      </c>
      <c r="AC11" s="20" t="s">
        <v>24</v>
      </c>
      <c r="AD11" s="201"/>
      <c r="AE11" s="201"/>
      <c r="AF11" s="201"/>
      <c r="AG11" s="201"/>
      <c r="AH11" s="16"/>
      <c r="AI11" s="17">
        <f t="shared" si="4"/>
        <v>0</v>
      </c>
    </row>
    <row r="12" spans="1:35" ht="14.25" customHeight="1">
      <c r="A12" s="177">
        <v>3</v>
      </c>
      <c r="B12" s="9">
        <v>11320036</v>
      </c>
      <c r="C12" s="10" t="s">
        <v>32</v>
      </c>
      <c r="D12" s="181" t="s">
        <v>26</v>
      </c>
      <c r="E12" s="22"/>
      <c r="F12" s="22"/>
      <c r="G12" s="22"/>
      <c r="H12" s="22"/>
      <c r="I12" s="22"/>
      <c r="J12" s="12">
        <f t="shared" si="0"/>
        <v>0</v>
      </c>
      <c r="K12" s="11"/>
      <c r="L12" s="11"/>
      <c r="M12" s="11"/>
      <c r="N12" s="11"/>
      <c r="O12" s="11"/>
      <c r="P12" s="12">
        <f t="shared" si="1"/>
        <v>0</v>
      </c>
      <c r="Q12" s="22"/>
      <c r="R12" s="22"/>
      <c r="S12" s="22"/>
      <c r="T12" s="22"/>
      <c r="U12" s="22"/>
      <c r="V12" s="13">
        <f t="shared" si="2"/>
        <v>0</v>
      </c>
      <c r="W12" s="6"/>
      <c r="X12" s="6"/>
      <c r="Y12" s="6"/>
      <c r="Z12" s="6"/>
      <c r="AA12" s="6"/>
      <c r="AB12" s="14">
        <f t="shared" si="3"/>
        <v>0</v>
      </c>
      <c r="AC12" s="20"/>
      <c r="AD12" s="199" t="s">
        <v>33</v>
      </c>
      <c r="AE12" s="199" t="s">
        <v>19</v>
      </c>
      <c r="AF12" s="202" t="s">
        <v>20</v>
      </c>
      <c r="AG12" s="202" t="s">
        <v>29</v>
      </c>
      <c r="AH12" s="16"/>
      <c r="AI12" s="17">
        <f t="shared" si="4"/>
        <v>0</v>
      </c>
    </row>
    <row r="13" spans="1:35" ht="14.25" customHeight="1">
      <c r="A13" s="178"/>
      <c r="B13" s="24">
        <v>11320025</v>
      </c>
      <c r="C13" s="19" t="s">
        <v>34</v>
      </c>
      <c r="D13" s="178"/>
      <c r="E13" s="22"/>
      <c r="F13" s="22"/>
      <c r="G13" s="22"/>
      <c r="H13" s="22"/>
      <c r="I13" s="22"/>
      <c r="J13" s="12">
        <f t="shared" si="0"/>
        <v>0</v>
      </c>
      <c r="K13" s="11"/>
      <c r="L13" s="11"/>
      <c r="M13" s="11"/>
      <c r="N13" s="11"/>
      <c r="O13" s="11"/>
      <c r="P13" s="12">
        <f t="shared" si="1"/>
        <v>0</v>
      </c>
      <c r="Q13" s="22"/>
      <c r="R13" s="22"/>
      <c r="S13" s="22"/>
      <c r="T13" s="22"/>
      <c r="U13" s="22"/>
      <c r="V13" s="13">
        <f t="shared" si="2"/>
        <v>0</v>
      </c>
      <c r="W13" s="6"/>
      <c r="X13" s="6"/>
      <c r="Y13" s="6"/>
      <c r="Z13" s="6"/>
      <c r="AA13" s="6"/>
      <c r="AB13" s="14">
        <f t="shared" si="3"/>
        <v>0</v>
      </c>
      <c r="AC13" s="20"/>
      <c r="AD13" s="200"/>
      <c r="AE13" s="200"/>
      <c r="AF13" s="200"/>
      <c r="AG13" s="200"/>
      <c r="AH13" s="16"/>
      <c r="AI13" s="17">
        <f t="shared" si="4"/>
        <v>0</v>
      </c>
    </row>
    <row r="14" spans="1:35" ht="14.25" customHeight="1">
      <c r="A14" s="179"/>
      <c r="B14" s="18">
        <v>11320014</v>
      </c>
      <c r="C14" s="19" t="s">
        <v>35</v>
      </c>
      <c r="D14" s="179"/>
      <c r="E14" s="22"/>
      <c r="F14" s="22"/>
      <c r="G14" s="22"/>
      <c r="H14" s="22"/>
      <c r="I14" s="22"/>
      <c r="J14" s="12">
        <f t="shared" si="0"/>
        <v>0</v>
      </c>
      <c r="K14" s="11"/>
      <c r="L14" s="11"/>
      <c r="M14" s="11"/>
      <c r="N14" s="11"/>
      <c r="O14" s="11"/>
      <c r="P14" s="12">
        <f t="shared" si="1"/>
        <v>0</v>
      </c>
      <c r="Q14" s="22"/>
      <c r="R14" s="22"/>
      <c r="S14" s="22"/>
      <c r="T14" s="22"/>
      <c r="U14" s="22"/>
      <c r="V14" s="13">
        <f t="shared" si="2"/>
        <v>0</v>
      </c>
      <c r="W14" s="6"/>
      <c r="X14" s="6"/>
      <c r="Y14" s="6"/>
      <c r="Z14" s="6"/>
      <c r="AA14" s="6"/>
      <c r="AB14" s="14">
        <f t="shared" si="3"/>
        <v>0</v>
      </c>
      <c r="AC14" s="20" t="s">
        <v>24</v>
      </c>
      <c r="AD14" s="201"/>
      <c r="AE14" s="201"/>
      <c r="AF14" s="201"/>
      <c r="AG14" s="201"/>
      <c r="AH14" s="16"/>
      <c r="AI14" s="17">
        <f t="shared" si="4"/>
        <v>0</v>
      </c>
    </row>
    <row r="15" spans="1:35" ht="15" customHeight="1">
      <c r="A15" s="177">
        <v>4</v>
      </c>
      <c r="B15" s="21">
        <v>11320024</v>
      </c>
      <c r="C15" s="10" t="s">
        <v>36</v>
      </c>
      <c r="D15" s="181" t="s">
        <v>37</v>
      </c>
      <c r="E15" s="22"/>
      <c r="F15" s="22"/>
      <c r="G15" s="22"/>
      <c r="H15" s="22"/>
      <c r="I15" s="22"/>
      <c r="J15" s="12">
        <f t="shared" si="0"/>
        <v>0</v>
      </c>
      <c r="K15" s="11"/>
      <c r="L15" s="22"/>
      <c r="M15" s="22"/>
      <c r="N15" s="22"/>
      <c r="O15" s="22"/>
      <c r="P15" s="12">
        <f t="shared" si="1"/>
        <v>0</v>
      </c>
      <c r="Q15" s="22"/>
      <c r="R15" s="22"/>
      <c r="S15" s="22"/>
      <c r="T15" s="22"/>
      <c r="U15" s="23"/>
      <c r="V15" s="13">
        <f t="shared" si="2"/>
        <v>0</v>
      </c>
      <c r="W15" s="22"/>
      <c r="X15" s="22"/>
      <c r="Y15" s="22"/>
      <c r="Z15" s="22"/>
      <c r="AA15" s="22"/>
      <c r="AB15" s="14">
        <f t="shared" si="3"/>
        <v>0</v>
      </c>
      <c r="AC15" s="20"/>
      <c r="AD15" s="199" t="s">
        <v>29</v>
      </c>
      <c r="AE15" s="199" t="s">
        <v>21</v>
      </c>
      <c r="AF15" s="202" t="s">
        <v>33</v>
      </c>
      <c r="AG15" s="202" t="s">
        <v>20</v>
      </c>
      <c r="AH15" s="16"/>
      <c r="AI15" s="17">
        <f t="shared" si="4"/>
        <v>0</v>
      </c>
    </row>
    <row r="16" spans="1:35" ht="14.25" customHeight="1">
      <c r="A16" s="178"/>
      <c r="B16" s="18">
        <v>11320059</v>
      </c>
      <c r="C16" s="19" t="s">
        <v>38</v>
      </c>
      <c r="D16" s="178"/>
      <c r="E16" s="22"/>
      <c r="F16" s="22"/>
      <c r="G16" s="22"/>
      <c r="H16" s="22"/>
      <c r="I16" s="22"/>
      <c r="J16" s="12">
        <f t="shared" si="0"/>
        <v>0</v>
      </c>
      <c r="K16" s="11"/>
      <c r="L16" s="22"/>
      <c r="M16" s="22"/>
      <c r="N16" s="22"/>
      <c r="O16" s="22"/>
      <c r="P16" s="12">
        <f t="shared" si="1"/>
        <v>0</v>
      </c>
      <c r="Q16" s="22"/>
      <c r="R16" s="22"/>
      <c r="S16" s="22"/>
      <c r="T16" s="22"/>
      <c r="U16" s="23"/>
      <c r="V16" s="13">
        <f t="shared" si="2"/>
        <v>0</v>
      </c>
      <c r="W16" s="22"/>
      <c r="X16" s="22"/>
      <c r="Y16" s="22"/>
      <c r="Z16" s="22"/>
      <c r="AA16" s="22"/>
      <c r="AB16" s="14">
        <f t="shared" si="3"/>
        <v>0</v>
      </c>
      <c r="AC16" s="20"/>
      <c r="AD16" s="200"/>
      <c r="AE16" s="200"/>
      <c r="AF16" s="200"/>
      <c r="AG16" s="200"/>
      <c r="AH16" s="16"/>
      <c r="AI16" s="17">
        <f t="shared" si="4"/>
        <v>0</v>
      </c>
    </row>
    <row r="17" spans="1:35" ht="15.5">
      <c r="A17" s="179"/>
      <c r="B17" s="24">
        <v>11320044</v>
      </c>
      <c r="C17" s="19" t="s">
        <v>39</v>
      </c>
      <c r="D17" s="179"/>
      <c r="E17" s="22"/>
      <c r="F17" s="22"/>
      <c r="G17" s="22"/>
      <c r="H17" s="22"/>
      <c r="I17" s="22"/>
      <c r="J17" s="12">
        <f t="shared" si="0"/>
        <v>0</v>
      </c>
      <c r="K17" s="11"/>
      <c r="L17" s="22"/>
      <c r="M17" s="22"/>
      <c r="N17" s="22"/>
      <c r="O17" s="22"/>
      <c r="P17" s="12">
        <f t="shared" si="1"/>
        <v>0</v>
      </c>
      <c r="Q17" s="22"/>
      <c r="R17" s="22"/>
      <c r="S17" s="22"/>
      <c r="T17" s="22"/>
      <c r="U17" s="23"/>
      <c r="V17" s="13">
        <f t="shared" si="2"/>
        <v>0</v>
      </c>
      <c r="W17" s="22"/>
      <c r="X17" s="22"/>
      <c r="Y17" s="22"/>
      <c r="Z17" s="22"/>
      <c r="AA17" s="22"/>
      <c r="AB17" s="14">
        <f t="shared" si="3"/>
        <v>0</v>
      </c>
      <c r="AC17" s="20" t="s">
        <v>24</v>
      </c>
      <c r="AD17" s="201"/>
      <c r="AE17" s="201"/>
      <c r="AF17" s="201"/>
      <c r="AG17" s="201"/>
      <c r="AH17" s="16"/>
      <c r="AI17" s="17">
        <f t="shared" si="4"/>
        <v>0</v>
      </c>
    </row>
    <row r="18" spans="1:35" ht="14.25" customHeight="1">
      <c r="A18" s="177">
        <v>5</v>
      </c>
      <c r="B18" s="21">
        <v>11320001</v>
      </c>
      <c r="C18" s="10" t="s">
        <v>40</v>
      </c>
      <c r="D18" s="181" t="s">
        <v>41</v>
      </c>
      <c r="E18" s="5"/>
      <c r="F18" s="5"/>
      <c r="G18" s="5"/>
      <c r="H18" s="5"/>
      <c r="I18" s="5"/>
      <c r="J18" s="12">
        <f t="shared" si="0"/>
        <v>0</v>
      </c>
      <c r="K18" s="11"/>
      <c r="L18" s="11"/>
      <c r="M18" s="11"/>
      <c r="N18" s="11"/>
      <c r="O18" s="11"/>
      <c r="P18" s="12">
        <f t="shared" si="1"/>
        <v>0</v>
      </c>
      <c r="Q18" s="5"/>
      <c r="R18" s="5"/>
      <c r="S18" s="5"/>
      <c r="T18" s="5"/>
      <c r="U18" s="5"/>
      <c r="V18" s="13">
        <f t="shared" si="2"/>
        <v>0</v>
      </c>
      <c r="W18" s="25"/>
      <c r="X18" s="25"/>
      <c r="Y18" s="25"/>
      <c r="Z18" s="25"/>
      <c r="AA18" s="25"/>
      <c r="AB18" s="14">
        <f t="shared" si="3"/>
        <v>0</v>
      </c>
      <c r="AC18" s="26" t="s">
        <v>42</v>
      </c>
      <c r="AD18" s="199" t="s">
        <v>21</v>
      </c>
      <c r="AE18" s="199" t="s">
        <v>27</v>
      </c>
      <c r="AF18" s="202" t="s">
        <v>29</v>
      </c>
      <c r="AG18" s="202" t="s">
        <v>43</v>
      </c>
      <c r="AH18" s="16"/>
      <c r="AI18" s="17">
        <f t="shared" si="4"/>
        <v>0</v>
      </c>
    </row>
    <row r="19" spans="1:35" ht="14.25" customHeight="1">
      <c r="A19" s="178"/>
      <c r="B19" s="18">
        <v>11320037</v>
      </c>
      <c r="C19" s="19" t="s">
        <v>44</v>
      </c>
      <c r="D19" s="178"/>
      <c r="E19" s="5"/>
      <c r="F19" s="5"/>
      <c r="G19" s="5"/>
      <c r="H19" s="5"/>
      <c r="I19" s="5"/>
      <c r="J19" s="12">
        <f t="shared" si="0"/>
        <v>0</v>
      </c>
      <c r="K19" s="11"/>
      <c r="L19" s="11"/>
      <c r="M19" s="11"/>
      <c r="N19" s="11"/>
      <c r="O19" s="11"/>
      <c r="P19" s="12">
        <f t="shared" si="1"/>
        <v>0</v>
      </c>
      <c r="Q19" s="5"/>
      <c r="R19" s="5"/>
      <c r="S19" s="5"/>
      <c r="T19" s="5"/>
      <c r="U19" s="5"/>
      <c r="V19" s="13">
        <f t="shared" si="2"/>
        <v>0</v>
      </c>
      <c r="W19" s="25"/>
      <c r="X19" s="25"/>
      <c r="Y19" s="25"/>
      <c r="Z19" s="25"/>
      <c r="AA19" s="25"/>
      <c r="AB19" s="14">
        <f t="shared" si="3"/>
        <v>0</v>
      </c>
      <c r="AC19" s="20"/>
      <c r="AD19" s="200"/>
      <c r="AE19" s="200"/>
      <c r="AF19" s="200"/>
      <c r="AG19" s="200"/>
      <c r="AH19" s="16"/>
      <c r="AI19" s="17">
        <f t="shared" si="4"/>
        <v>0</v>
      </c>
    </row>
    <row r="20" spans="1:35" ht="14.25" customHeight="1">
      <c r="A20" s="179"/>
      <c r="B20" s="18">
        <v>11320012</v>
      </c>
      <c r="C20" s="19" t="s">
        <v>45</v>
      </c>
      <c r="D20" s="179"/>
      <c r="E20" s="5"/>
      <c r="F20" s="5"/>
      <c r="G20" s="5"/>
      <c r="H20" s="5"/>
      <c r="I20" s="5"/>
      <c r="J20" s="12">
        <f t="shared" si="0"/>
        <v>0</v>
      </c>
      <c r="K20" s="11"/>
      <c r="L20" s="11"/>
      <c r="M20" s="11"/>
      <c r="N20" s="11"/>
      <c r="O20" s="11"/>
      <c r="P20" s="12">
        <f t="shared" si="1"/>
        <v>0</v>
      </c>
      <c r="Q20" s="5"/>
      <c r="R20" s="5"/>
      <c r="S20" s="5"/>
      <c r="T20" s="5"/>
      <c r="U20" s="5"/>
      <c r="V20" s="13">
        <f t="shared" si="2"/>
        <v>0</v>
      </c>
      <c r="W20" s="25"/>
      <c r="X20" s="25"/>
      <c r="Y20" s="25"/>
      <c r="Z20" s="25"/>
      <c r="AA20" s="25"/>
      <c r="AB20" s="14">
        <f t="shared" si="3"/>
        <v>0</v>
      </c>
      <c r="AC20" s="20" t="s">
        <v>24</v>
      </c>
      <c r="AD20" s="201"/>
      <c r="AE20" s="201"/>
      <c r="AF20" s="201"/>
      <c r="AG20" s="201"/>
      <c r="AH20" s="16"/>
      <c r="AI20" s="17">
        <f t="shared" si="4"/>
        <v>0</v>
      </c>
    </row>
    <row r="21" spans="1:35" ht="14.25" customHeight="1">
      <c r="A21" s="177">
        <v>6</v>
      </c>
      <c r="B21" s="27">
        <v>11320038</v>
      </c>
      <c r="C21" s="28" t="s">
        <v>46</v>
      </c>
      <c r="D21" s="181" t="s">
        <v>47</v>
      </c>
      <c r="E21" s="11"/>
      <c r="F21" s="11"/>
      <c r="G21" s="11"/>
      <c r="H21" s="11"/>
      <c r="I21" s="11"/>
      <c r="J21" s="12">
        <f t="shared" si="0"/>
        <v>0</v>
      </c>
      <c r="K21" s="11"/>
      <c r="L21" s="11"/>
      <c r="M21" s="11"/>
      <c r="N21" s="11"/>
      <c r="O21" s="11"/>
      <c r="P21" s="12">
        <f t="shared" si="1"/>
        <v>0</v>
      </c>
      <c r="Q21" s="22"/>
      <c r="R21" s="22"/>
      <c r="S21" s="22"/>
      <c r="T21" s="22"/>
      <c r="U21" s="22"/>
      <c r="V21" s="13">
        <f t="shared" si="2"/>
        <v>0</v>
      </c>
      <c r="W21" s="11"/>
      <c r="X21" s="11"/>
      <c r="Y21" s="11"/>
      <c r="Z21" s="11"/>
      <c r="AA21" s="11"/>
      <c r="AB21" s="14">
        <f t="shared" si="3"/>
        <v>0</v>
      </c>
      <c r="AC21" s="20"/>
      <c r="AD21" s="199" t="s">
        <v>28</v>
      </c>
      <c r="AE21" s="204"/>
      <c r="AF21" s="202" t="s">
        <v>18</v>
      </c>
      <c r="AG21" s="202" t="s">
        <v>48</v>
      </c>
      <c r="AH21" s="16"/>
      <c r="AI21" s="29">
        <f t="shared" ref="AI21:AI26" si="5">0.3*J21+0.35*V21+0.35*AB21</f>
        <v>0</v>
      </c>
    </row>
    <row r="22" spans="1:35" ht="14.25" customHeight="1">
      <c r="A22" s="178"/>
      <c r="B22" s="30">
        <v>11320052</v>
      </c>
      <c r="C22" s="31" t="s">
        <v>49</v>
      </c>
      <c r="D22" s="178"/>
      <c r="E22" s="11"/>
      <c r="F22" s="11"/>
      <c r="G22" s="11"/>
      <c r="H22" s="11"/>
      <c r="I22" s="11"/>
      <c r="J22" s="12">
        <f t="shared" si="0"/>
        <v>0</v>
      </c>
      <c r="K22" s="11"/>
      <c r="L22" s="11"/>
      <c r="M22" s="11"/>
      <c r="N22" s="11"/>
      <c r="O22" s="11"/>
      <c r="P22" s="12">
        <f t="shared" si="1"/>
        <v>0</v>
      </c>
      <c r="Q22" s="22"/>
      <c r="R22" s="22"/>
      <c r="S22" s="22"/>
      <c r="T22" s="22"/>
      <c r="U22" s="22"/>
      <c r="V22" s="13">
        <f t="shared" si="2"/>
        <v>0</v>
      </c>
      <c r="W22" s="11"/>
      <c r="X22" s="11"/>
      <c r="Y22" s="11"/>
      <c r="Z22" s="11"/>
      <c r="AA22" s="11"/>
      <c r="AB22" s="14">
        <f t="shared" si="3"/>
        <v>0</v>
      </c>
      <c r="AC22" s="20"/>
      <c r="AD22" s="200"/>
      <c r="AE22" s="200"/>
      <c r="AF22" s="200"/>
      <c r="AG22" s="200"/>
      <c r="AH22" s="16"/>
      <c r="AI22" s="29">
        <f t="shared" si="5"/>
        <v>0</v>
      </c>
    </row>
    <row r="23" spans="1:35" ht="14.25" customHeight="1">
      <c r="A23" s="179"/>
      <c r="B23" s="32">
        <v>11320058</v>
      </c>
      <c r="C23" s="31" t="s">
        <v>50</v>
      </c>
      <c r="D23" s="179"/>
      <c r="E23" s="11"/>
      <c r="F23" s="11"/>
      <c r="G23" s="11"/>
      <c r="H23" s="11"/>
      <c r="I23" s="11"/>
      <c r="J23" s="12">
        <f t="shared" si="0"/>
        <v>0</v>
      </c>
      <c r="K23" s="11"/>
      <c r="L23" s="11"/>
      <c r="M23" s="11"/>
      <c r="N23" s="11"/>
      <c r="O23" s="11"/>
      <c r="P23" s="12">
        <f t="shared" si="1"/>
        <v>0</v>
      </c>
      <c r="Q23" s="22"/>
      <c r="R23" s="22"/>
      <c r="S23" s="22"/>
      <c r="T23" s="22"/>
      <c r="U23" s="22"/>
      <c r="V23" s="13">
        <f t="shared" si="2"/>
        <v>0</v>
      </c>
      <c r="W23" s="11"/>
      <c r="X23" s="11"/>
      <c r="Y23" s="11"/>
      <c r="Z23" s="11"/>
      <c r="AA23" s="11"/>
      <c r="AB23" s="14">
        <f t="shared" si="3"/>
        <v>0</v>
      </c>
      <c r="AC23" s="20" t="s">
        <v>24</v>
      </c>
      <c r="AD23" s="201"/>
      <c r="AE23" s="201"/>
      <c r="AF23" s="201"/>
      <c r="AG23" s="201"/>
      <c r="AH23" s="16"/>
      <c r="AI23" s="29">
        <f t="shared" si="5"/>
        <v>0</v>
      </c>
    </row>
    <row r="24" spans="1:35" ht="14.25" customHeight="1">
      <c r="A24" s="177">
        <v>7</v>
      </c>
      <c r="B24" s="21">
        <v>11320017</v>
      </c>
      <c r="C24" s="10" t="s">
        <v>51</v>
      </c>
      <c r="D24" s="181" t="s">
        <v>52</v>
      </c>
      <c r="E24" s="22"/>
      <c r="F24" s="22"/>
      <c r="G24" s="22"/>
      <c r="H24" s="22"/>
      <c r="I24" s="22"/>
      <c r="J24" s="12">
        <f t="shared" si="0"/>
        <v>0</v>
      </c>
      <c r="K24" s="6"/>
      <c r="L24" s="6"/>
      <c r="M24" s="6"/>
      <c r="N24" s="6"/>
      <c r="O24" s="6"/>
      <c r="P24" s="12">
        <f t="shared" si="1"/>
        <v>0</v>
      </c>
      <c r="Q24" s="22"/>
      <c r="R24" s="22"/>
      <c r="S24" s="22"/>
      <c r="T24" s="22"/>
      <c r="U24" s="22"/>
      <c r="V24" s="13">
        <f t="shared" si="2"/>
        <v>0</v>
      </c>
      <c r="W24" s="6"/>
      <c r="X24" s="6"/>
      <c r="Y24" s="6"/>
      <c r="Z24" s="6"/>
      <c r="AA24" s="6"/>
      <c r="AB24" s="14">
        <f t="shared" si="3"/>
        <v>0</v>
      </c>
      <c r="AC24" s="20"/>
      <c r="AD24" s="199" t="s">
        <v>28</v>
      </c>
      <c r="AE24" s="204"/>
      <c r="AF24" s="202" t="s">
        <v>20</v>
      </c>
      <c r="AG24" s="202" t="s">
        <v>21</v>
      </c>
      <c r="AH24" s="16"/>
      <c r="AI24" s="29">
        <f t="shared" si="5"/>
        <v>0</v>
      </c>
    </row>
    <row r="25" spans="1:35" ht="14.25" customHeight="1">
      <c r="A25" s="178"/>
      <c r="B25" s="24">
        <v>11320023</v>
      </c>
      <c r="C25" s="19" t="s">
        <v>53</v>
      </c>
      <c r="D25" s="178"/>
      <c r="E25" s="22"/>
      <c r="F25" s="22"/>
      <c r="G25" s="22"/>
      <c r="H25" s="22"/>
      <c r="I25" s="22"/>
      <c r="J25" s="12">
        <f t="shared" si="0"/>
        <v>0</v>
      </c>
      <c r="K25" s="6"/>
      <c r="L25" s="6"/>
      <c r="M25" s="6"/>
      <c r="N25" s="6"/>
      <c r="O25" s="6"/>
      <c r="P25" s="12">
        <f t="shared" si="1"/>
        <v>0</v>
      </c>
      <c r="Q25" s="22"/>
      <c r="R25" s="22"/>
      <c r="S25" s="22"/>
      <c r="T25" s="22"/>
      <c r="U25" s="22"/>
      <c r="V25" s="13">
        <f t="shared" si="2"/>
        <v>0</v>
      </c>
      <c r="W25" s="6"/>
      <c r="X25" s="6"/>
      <c r="Y25" s="6"/>
      <c r="Z25" s="6"/>
      <c r="AA25" s="6"/>
      <c r="AB25" s="14">
        <f t="shared" si="3"/>
        <v>0</v>
      </c>
      <c r="AC25" s="20"/>
      <c r="AD25" s="200"/>
      <c r="AE25" s="200"/>
      <c r="AF25" s="200"/>
      <c r="AG25" s="200"/>
      <c r="AH25" s="16"/>
      <c r="AI25" s="29">
        <f t="shared" si="5"/>
        <v>0</v>
      </c>
    </row>
    <row r="26" spans="1:35" ht="14.25" customHeight="1">
      <c r="A26" s="179"/>
      <c r="B26" s="24">
        <v>11320042</v>
      </c>
      <c r="C26" s="19" t="s">
        <v>54</v>
      </c>
      <c r="D26" s="179"/>
      <c r="E26" s="22"/>
      <c r="F26" s="22"/>
      <c r="G26" s="22"/>
      <c r="H26" s="22"/>
      <c r="I26" s="22"/>
      <c r="J26" s="12">
        <f t="shared" si="0"/>
        <v>0</v>
      </c>
      <c r="K26" s="6"/>
      <c r="L26" s="6"/>
      <c r="M26" s="6"/>
      <c r="N26" s="6"/>
      <c r="O26" s="6"/>
      <c r="P26" s="12">
        <f t="shared" si="1"/>
        <v>0</v>
      </c>
      <c r="Q26" s="22"/>
      <c r="R26" s="22"/>
      <c r="S26" s="22"/>
      <c r="T26" s="22"/>
      <c r="U26" s="22"/>
      <c r="V26" s="13">
        <f t="shared" si="2"/>
        <v>0</v>
      </c>
      <c r="W26" s="6"/>
      <c r="X26" s="6"/>
      <c r="Y26" s="6"/>
      <c r="Z26" s="6"/>
      <c r="AA26" s="6"/>
      <c r="AB26" s="14">
        <f t="shared" si="3"/>
        <v>0</v>
      </c>
      <c r="AC26" s="20" t="s">
        <v>24</v>
      </c>
      <c r="AD26" s="201"/>
      <c r="AE26" s="201"/>
      <c r="AF26" s="201"/>
      <c r="AG26" s="201"/>
      <c r="AH26" s="16"/>
      <c r="AI26" s="29">
        <f t="shared" si="5"/>
        <v>0</v>
      </c>
    </row>
    <row r="27" spans="1:35" ht="14.25" customHeight="1">
      <c r="A27" s="177">
        <v>8</v>
      </c>
      <c r="B27" s="21">
        <v>11320028</v>
      </c>
      <c r="C27" s="10" t="s">
        <v>55</v>
      </c>
      <c r="D27" s="185" t="s">
        <v>56</v>
      </c>
      <c r="E27" s="11"/>
      <c r="F27" s="11"/>
      <c r="G27" s="11"/>
      <c r="H27" s="11"/>
      <c r="I27" s="11"/>
      <c r="J27" s="12">
        <f t="shared" si="0"/>
        <v>0</v>
      </c>
      <c r="K27" s="22"/>
      <c r="L27" s="22"/>
      <c r="M27" s="22"/>
      <c r="N27" s="22"/>
      <c r="O27" s="22"/>
      <c r="P27" s="12">
        <f t="shared" si="1"/>
        <v>0</v>
      </c>
      <c r="Q27" s="11"/>
      <c r="R27" s="11"/>
      <c r="S27" s="11"/>
      <c r="T27" s="11"/>
      <c r="U27" s="11"/>
      <c r="V27" s="13">
        <f t="shared" si="2"/>
        <v>0</v>
      </c>
      <c r="W27" s="22"/>
      <c r="X27" s="22"/>
      <c r="Y27" s="22"/>
      <c r="Z27" s="22"/>
      <c r="AA27" s="22"/>
      <c r="AB27" s="14">
        <f t="shared" si="3"/>
        <v>0</v>
      </c>
      <c r="AC27" s="20"/>
      <c r="AD27" s="206" t="s">
        <v>21</v>
      </c>
      <c r="AE27" s="203" t="s">
        <v>29</v>
      </c>
      <c r="AF27" s="203" t="s">
        <v>18</v>
      </c>
      <c r="AG27" s="202" t="s">
        <v>33</v>
      </c>
      <c r="AH27" s="16"/>
      <c r="AI27" s="17">
        <f t="shared" ref="AI27:AI29" si="6">0.2*J27+0.1*P27+0.35*V27+0.35*AB27</f>
        <v>0</v>
      </c>
    </row>
    <row r="28" spans="1:35" ht="14.25" customHeight="1">
      <c r="A28" s="178"/>
      <c r="B28" s="24">
        <v>11320053</v>
      </c>
      <c r="C28" s="19" t="s">
        <v>57</v>
      </c>
      <c r="D28" s="178"/>
      <c r="E28" s="11"/>
      <c r="F28" s="11"/>
      <c r="G28" s="11"/>
      <c r="H28" s="11"/>
      <c r="I28" s="11"/>
      <c r="J28" s="12">
        <f t="shared" si="0"/>
        <v>0</v>
      </c>
      <c r="K28" s="22"/>
      <c r="L28" s="22"/>
      <c r="M28" s="22"/>
      <c r="N28" s="22"/>
      <c r="O28" s="22"/>
      <c r="P28" s="12">
        <f t="shared" si="1"/>
        <v>0</v>
      </c>
      <c r="Q28" s="11"/>
      <c r="R28" s="11"/>
      <c r="S28" s="11"/>
      <c r="T28" s="11"/>
      <c r="U28" s="11"/>
      <c r="V28" s="13">
        <f t="shared" si="2"/>
        <v>0</v>
      </c>
      <c r="W28" s="22"/>
      <c r="X28" s="22"/>
      <c r="Y28" s="22"/>
      <c r="Z28" s="22"/>
      <c r="AA28" s="22"/>
      <c r="AB28" s="14">
        <f t="shared" si="3"/>
        <v>0</v>
      </c>
      <c r="AC28" s="20"/>
      <c r="AD28" s="200"/>
      <c r="AE28" s="200"/>
      <c r="AF28" s="200"/>
      <c r="AG28" s="200"/>
      <c r="AH28" s="16"/>
      <c r="AI28" s="17">
        <f t="shared" si="6"/>
        <v>0</v>
      </c>
    </row>
    <row r="29" spans="1:35" ht="14.25" customHeight="1">
      <c r="A29" s="179"/>
      <c r="B29" s="24">
        <v>11320029</v>
      </c>
      <c r="C29" s="19" t="s">
        <v>58</v>
      </c>
      <c r="D29" s="179"/>
      <c r="E29" s="11"/>
      <c r="F29" s="11"/>
      <c r="G29" s="11"/>
      <c r="H29" s="11"/>
      <c r="I29" s="11"/>
      <c r="J29" s="12">
        <f t="shared" si="0"/>
        <v>0</v>
      </c>
      <c r="K29" s="22"/>
      <c r="L29" s="22"/>
      <c r="M29" s="22"/>
      <c r="N29" s="22"/>
      <c r="O29" s="22"/>
      <c r="P29" s="12">
        <f t="shared" si="1"/>
        <v>0</v>
      </c>
      <c r="Q29" s="11"/>
      <c r="R29" s="11"/>
      <c r="S29" s="11"/>
      <c r="T29" s="11"/>
      <c r="U29" s="11"/>
      <c r="V29" s="13">
        <f t="shared" si="2"/>
        <v>0</v>
      </c>
      <c r="W29" s="22"/>
      <c r="X29" s="22"/>
      <c r="Y29" s="22"/>
      <c r="Z29" s="22"/>
      <c r="AA29" s="22"/>
      <c r="AB29" s="14">
        <f t="shared" si="3"/>
        <v>0</v>
      </c>
      <c r="AC29" s="20" t="s">
        <v>24</v>
      </c>
      <c r="AD29" s="201"/>
      <c r="AE29" s="201"/>
      <c r="AF29" s="201"/>
      <c r="AG29" s="201"/>
      <c r="AH29" s="16"/>
      <c r="AI29" s="17">
        <f t="shared" si="6"/>
        <v>0</v>
      </c>
    </row>
    <row r="30" spans="1:35" ht="14.25" customHeight="1">
      <c r="A30" s="177">
        <v>9</v>
      </c>
      <c r="B30" s="9">
        <v>11320047</v>
      </c>
      <c r="C30" s="10" t="s">
        <v>59</v>
      </c>
      <c r="D30" s="181" t="s">
        <v>60</v>
      </c>
      <c r="E30" s="5"/>
      <c r="F30" s="5"/>
      <c r="G30" s="5"/>
      <c r="H30" s="5"/>
      <c r="I30" s="5"/>
      <c r="J30" s="12">
        <f t="shared" si="0"/>
        <v>0</v>
      </c>
      <c r="K30" s="6"/>
      <c r="L30" s="6"/>
      <c r="M30" s="6"/>
      <c r="N30" s="6"/>
      <c r="O30" s="6"/>
      <c r="P30" s="12">
        <f t="shared" si="1"/>
        <v>0</v>
      </c>
      <c r="Q30" s="5"/>
      <c r="R30" s="5"/>
      <c r="S30" s="5"/>
      <c r="T30" s="5"/>
      <c r="U30" s="5"/>
      <c r="V30" s="13">
        <f t="shared" si="2"/>
        <v>0</v>
      </c>
      <c r="W30" s="6"/>
      <c r="X30" s="6"/>
      <c r="Y30" s="6"/>
      <c r="Z30" s="6"/>
      <c r="AA30" s="6"/>
      <c r="AB30" s="14">
        <f t="shared" si="3"/>
        <v>0</v>
      </c>
      <c r="AC30" s="20"/>
      <c r="AD30" s="199" t="s">
        <v>29</v>
      </c>
      <c r="AE30" s="204"/>
      <c r="AF30" s="202" t="s">
        <v>33</v>
      </c>
      <c r="AG30" s="202" t="s">
        <v>18</v>
      </c>
      <c r="AH30" s="16"/>
      <c r="AI30" s="29">
        <f t="shared" ref="AI30:AI58" si="7">0.3*J30+0.35*V30+0.35*AB30</f>
        <v>0</v>
      </c>
    </row>
    <row r="31" spans="1:35" ht="14.25" customHeight="1">
      <c r="A31" s="179"/>
      <c r="B31" s="18">
        <v>11320007</v>
      </c>
      <c r="C31" s="19" t="s">
        <v>61</v>
      </c>
      <c r="D31" s="179"/>
      <c r="E31" s="5"/>
      <c r="F31" s="5"/>
      <c r="G31" s="5"/>
      <c r="H31" s="5"/>
      <c r="I31" s="5"/>
      <c r="J31" s="12">
        <f t="shared" si="0"/>
        <v>0</v>
      </c>
      <c r="K31" s="6"/>
      <c r="L31" s="6"/>
      <c r="M31" s="6"/>
      <c r="N31" s="6"/>
      <c r="O31" s="6"/>
      <c r="P31" s="12">
        <f t="shared" si="1"/>
        <v>0</v>
      </c>
      <c r="Q31" s="5"/>
      <c r="R31" s="5"/>
      <c r="S31" s="5"/>
      <c r="T31" s="5"/>
      <c r="U31" s="5"/>
      <c r="V31" s="13">
        <f t="shared" si="2"/>
        <v>0</v>
      </c>
      <c r="W31" s="6"/>
      <c r="X31" s="6"/>
      <c r="Y31" s="6"/>
      <c r="Z31" s="6"/>
      <c r="AA31" s="6"/>
      <c r="AB31" s="14">
        <f t="shared" si="3"/>
        <v>0</v>
      </c>
      <c r="AC31" s="20"/>
      <c r="AD31" s="200"/>
      <c r="AE31" s="200"/>
      <c r="AF31" s="200"/>
      <c r="AG31" s="200"/>
      <c r="AH31" s="16"/>
      <c r="AI31" s="29">
        <f t="shared" si="7"/>
        <v>0</v>
      </c>
    </row>
    <row r="32" spans="1:35" ht="14.25" customHeight="1">
      <c r="A32" s="33"/>
      <c r="B32" s="18">
        <v>11320056</v>
      </c>
      <c r="C32" s="19" t="s">
        <v>62</v>
      </c>
      <c r="D32" s="33"/>
      <c r="E32" s="5"/>
      <c r="F32" s="5"/>
      <c r="G32" s="5"/>
      <c r="H32" s="5"/>
      <c r="I32" s="5"/>
      <c r="J32" s="12">
        <f t="shared" si="0"/>
        <v>0</v>
      </c>
      <c r="K32" s="6"/>
      <c r="L32" s="6"/>
      <c r="M32" s="6"/>
      <c r="N32" s="6"/>
      <c r="O32" s="6"/>
      <c r="P32" s="12">
        <f t="shared" si="1"/>
        <v>0</v>
      </c>
      <c r="Q32" s="5"/>
      <c r="R32" s="5"/>
      <c r="S32" s="5"/>
      <c r="T32" s="5"/>
      <c r="U32" s="5"/>
      <c r="V32" s="13">
        <f t="shared" si="2"/>
        <v>0</v>
      </c>
      <c r="W32" s="6"/>
      <c r="X32" s="6"/>
      <c r="Y32" s="6"/>
      <c r="Z32" s="6"/>
      <c r="AA32" s="6"/>
      <c r="AB32" s="14">
        <f t="shared" si="3"/>
        <v>0</v>
      </c>
      <c r="AC32" s="20"/>
      <c r="AD32" s="200"/>
      <c r="AE32" s="200"/>
      <c r="AF32" s="200"/>
      <c r="AG32" s="200"/>
      <c r="AH32" s="16"/>
      <c r="AI32" s="29">
        <f t="shared" si="7"/>
        <v>0</v>
      </c>
    </row>
    <row r="33" spans="1:35" ht="14.25" customHeight="1">
      <c r="A33" s="177">
        <v>10</v>
      </c>
      <c r="B33" s="18">
        <v>11320016</v>
      </c>
      <c r="C33" s="19" t="s">
        <v>63</v>
      </c>
      <c r="D33" s="181" t="s">
        <v>64</v>
      </c>
      <c r="E33" s="22"/>
      <c r="F33" s="22"/>
      <c r="G33" s="22"/>
      <c r="H33" s="22"/>
      <c r="I33" s="23"/>
      <c r="J33" s="12">
        <f t="shared" si="0"/>
        <v>0</v>
      </c>
      <c r="K33" s="22"/>
      <c r="L33" s="22"/>
      <c r="M33" s="22"/>
      <c r="N33" s="22"/>
      <c r="O33" s="22"/>
      <c r="P33" s="12">
        <f t="shared" si="1"/>
        <v>0</v>
      </c>
      <c r="Q33" s="22"/>
      <c r="R33" s="22"/>
      <c r="S33" s="22"/>
      <c r="T33" s="22"/>
      <c r="U33" s="22"/>
      <c r="V33" s="13">
        <f t="shared" si="2"/>
        <v>0</v>
      </c>
      <c r="W33" s="22"/>
      <c r="X33" s="22"/>
      <c r="Y33" s="22"/>
      <c r="Z33" s="22"/>
      <c r="AA33" s="22"/>
      <c r="AB33" s="14">
        <f t="shared" si="3"/>
        <v>0</v>
      </c>
      <c r="AC33" s="20"/>
      <c r="AD33" s="201"/>
      <c r="AE33" s="201"/>
      <c r="AF33" s="201"/>
      <c r="AG33" s="201"/>
      <c r="AH33" s="16"/>
      <c r="AI33" s="29">
        <f t="shared" si="7"/>
        <v>0</v>
      </c>
    </row>
    <row r="34" spans="1:35" ht="14.25" customHeight="1">
      <c r="A34" s="178"/>
      <c r="B34" s="9">
        <v>11320008</v>
      </c>
      <c r="C34" s="10" t="s">
        <v>65</v>
      </c>
      <c r="D34" s="178"/>
      <c r="E34" s="22"/>
      <c r="F34" s="22"/>
      <c r="G34" s="22"/>
      <c r="H34" s="22"/>
      <c r="I34" s="23"/>
      <c r="J34" s="12">
        <f t="shared" si="0"/>
        <v>0</v>
      </c>
      <c r="K34" s="22"/>
      <c r="L34" s="22"/>
      <c r="M34" s="22"/>
      <c r="N34" s="22"/>
      <c r="O34" s="22"/>
      <c r="P34" s="12">
        <f t="shared" si="1"/>
        <v>0</v>
      </c>
      <c r="Q34" s="22"/>
      <c r="R34" s="22"/>
      <c r="S34" s="22"/>
      <c r="T34" s="22"/>
      <c r="U34" s="22"/>
      <c r="V34" s="13">
        <f t="shared" si="2"/>
        <v>0</v>
      </c>
      <c r="W34" s="22"/>
      <c r="X34" s="22"/>
      <c r="Y34" s="22"/>
      <c r="Z34" s="22"/>
      <c r="AA34" s="22"/>
      <c r="AB34" s="14">
        <f t="shared" si="3"/>
        <v>0</v>
      </c>
      <c r="AC34" s="20"/>
      <c r="AD34" s="199" t="s">
        <v>33</v>
      </c>
      <c r="AE34" s="204"/>
      <c r="AF34" s="202" t="s">
        <v>21</v>
      </c>
      <c r="AG34" s="202" t="s">
        <v>29</v>
      </c>
      <c r="AH34" s="16"/>
      <c r="AI34" s="29">
        <f t="shared" si="7"/>
        <v>0</v>
      </c>
    </row>
    <row r="35" spans="1:35" ht="14.25" customHeight="1">
      <c r="A35" s="179"/>
      <c r="B35" s="24">
        <v>11320034</v>
      </c>
      <c r="C35" s="19" t="s">
        <v>66</v>
      </c>
      <c r="D35" s="179"/>
      <c r="E35" s="22"/>
      <c r="F35" s="22"/>
      <c r="G35" s="22"/>
      <c r="H35" s="22"/>
      <c r="I35" s="23"/>
      <c r="J35" s="12">
        <f t="shared" si="0"/>
        <v>0</v>
      </c>
      <c r="K35" s="22"/>
      <c r="L35" s="22"/>
      <c r="M35" s="22"/>
      <c r="N35" s="22"/>
      <c r="O35" s="22"/>
      <c r="P35" s="12">
        <f t="shared" si="1"/>
        <v>0</v>
      </c>
      <c r="Q35" s="22"/>
      <c r="R35" s="22"/>
      <c r="S35" s="22"/>
      <c r="T35" s="22"/>
      <c r="U35" s="22"/>
      <c r="V35" s="13">
        <f t="shared" si="2"/>
        <v>0</v>
      </c>
      <c r="W35" s="22"/>
      <c r="X35" s="22"/>
      <c r="Y35" s="22"/>
      <c r="Z35" s="22"/>
      <c r="AA35" s="22"/>
      <c r="AB35" s="14">
        <f t="shared" si="3"/>
        <v>0</v>
      </c>
      <c r="AC35" s="20" t="s">
        <v>24</v>
      </c>
      <c r="AD35" s="200"/>
      <c r="AE35" s="200"/>
      <c r="AF35" s="200"/>
      <c r="AG35" s="200"/>
      <c r="AH35" s="16"/>
      <c r="AI35" s="29">
        <f t="shared" si="7"/>
        <v>0</v>
      </c>
    </row>
    <row r="36" spans="1:35" ht="14.25" customHeight="1">
      <c r="A36" s="177">
        <v>11</v>
      </c>
      <c r="B36" s="18">
        <v>11320049</v>
      </c>
      <c r="C36" s="19" t="s">
        <v>67</v>
      </c>
      <c r="D36" s="181" t="s">
        <v>68</v>
      </c>
      <c r="E36" s="5"/>
      <c r="F36" s="5"/>
      <c r="G36" s="5"/>
      <c r="H36" s="5"/>
      <c r="I36" s="5"/>
      <c r="J36" s="12">
        <f t="shared" si="0"/>
        <v>0</v>
      </c>
      <c r="K36" s="6"/>
      <c r="L36" s="6"/>
      <c r="M36" s="6"/>
      <c r="N36" s="6"/>
      <c r="O36" s="6"/>
      <c r="P36" s="12">
        <f t="shared" si="1"/>
        <v>0</v>
      </c>
      <c r="Q36" s="5"/>
      <c r="R36" s="5"/>
      <c r="S36" s="5"/>
      <c r="T36" s="5"/>
      <c r="U36" s="5"/>
      <c r="V36" s="13">
        <f t="shared" si="2"/>
        <v>0</v>
      </c>
      <c r="W36" s="11"/>
      <c r="X36" s="11"/>
      <c r="Y36" s="11"/>
      <c r="Z36" s="11"/>
      <c r="AA36" s="11"/>
      <c r="AB36" s="14">
        <f t="shared" si="3"/>
        <v>0</v>
      </c>
      <c r="AC36" s="175" t="s">
        <v>283</v>
      </c>
      <c r="AD36" s="201"/>
      <c r="AE36" s="201"/>
      <c r="AF36" s="201"/>
      <c r="AG36" s="201"/>
      <c r="AH36" s="16"/>
      <c r="AI36" s="29">
        <f t="shared" si="7"/>
        <v>0</v>
      </c>
    </row>
    <row r="37" spans="1:35" ht="14.25" customHeight="1">
      <c r="A37" s="178"/>
      <c r="B37" s="9">
        <v>11320050</v>
      </c>
      <c r="C37" s="10" t="s">
        <v>69</v>
      </c>
      <c r="D37" s="178"/>
      <c r="E37" s="5"/>
      <c r="F37" s="5"/>
      <c r="G37" s="5"/>
      <c r="H37" s="5"/>
      <c r="I37" s="5"/>
      <c r="J37" s="12">
        <f t="shared" si="0"/>
        <v>0</v>
      </c>
      <c r="K37" s="6"/>
      <c r="L37" s="6"/>
      <c r="M37" s="6"/>
      <c r="N37" s="6"/>
      <c r="O37" s="6"/>
      <c r="P37" s="12">
        <f t="shared" si="1"/>
        <v>0</v>
      </c>
      <c r="Q37" s="5"/>
      <c r="R37" s="5"/>
      <c r="S37" s="5"/>
      <c r="T37" s="5"/>
      <c r="U37" s="5"/>
      <c r="V37" s="13">
        <f t="shared" si="2"/>
        <v>0</v>
      </c>
      <c r="W37" s="11"/>
      <c r="X37" s="11"/>
      <c r="Y37" s="11"/>
      <c r="Z37" s="11"/>
      <c r="AA37" s="11"/>
      <c r="AB37" s="14">
        <f t="shared" si="3"/>
        <v>0</v>
      </c>
      <c r="AC37" s="20"/>
      <c r="AD37" s="199" t="s">
        <v>20</v>
      </c>
      <c r="AE37" s="204"/>
      <c r="AF37" s="202" t="s">
        <v>29</v>
      </c>
      <c r="AG37" s="202" t="s">
        <v>70</v>
      </c>
      <c r="AH37" s="16"/>
      <c r="AI37" s="29">
        <f t="shared" si="7"/>
        <v>0</v>
      </c>
    </row>
    <row r="38" spans="1:35" ht="14.25" customHeight="1">
      <c r="A38" s="179"/>
      <c r="B38" s="18">
        <v>11320039</v>
      </c>
      <c r="C38" s="19" t="s">
        <v>71</v>
      </c>
      <c r="D38" s="179"/>
      <c r="E38" s="5"/>
      <c r="F38" s="5"/>
      <c r="G38" s="5"/>
      <c r="H38" s="5"/>
      <c r="I38" s="5"/>
      <c r="J38" s="12">
        <f t="shared" si="0"/>
        <v>0</v>
      </c>
      <c r="K38" s="6"/>
      <c r="L38" s="6"/>
      <c r="M38" s="6"/>
      <c r="N38" s="6"/>
      <c r="O38" s="6"/>
      <c r="P38" s="12">
        <f t="shared" si="1"/>
        <v>0</v>
      </c>
      <c r="Q38" s="5"/>
      <c r="R38" s="5"/>
      <c r="S38" s="5"/>
      <c r="T38" s="5"/>
      <c r="U38" s="5"/>
      <c r="V38" s="13">
        <f t="shared" si="2"/>
        <v>0</v>
      </c>
      <c r="W38" s="11"/>
      <c r="X38" s="11"/>
      <c r="Y38" s="11"/>
      <c r="Z38" s="11"/>
      <c r="AA38" s="11"/>
      <c r="AB38" s="14">
        <f t="shared" si="3"/>
        <v>0</v>
      </c>
      <c r="AC38" s="20" t="s">
        <v>24</v>
      </c>
      <c r="AD38" s="200"/>
      <c r="AE38" s="200"/>
      <c r="AF38" s="200"/>
      <c r="AG38" s="200"/>
      <c r="AH38" s="16"/>
      <c r="AI38" s="29">
        <f t="shared" si="7"/>
        <v>0</v>
      </c>
    </row>
    <row r="39" spans="1:35" ht="14.25" customHeight="1">
      <c r="A39" s="177">
        <v>12</v>
      </c>
      <c r="B39" s="18">
        <v>11320022</v>
      </c>
      <c r="C39" s="19" t="s">
        <v>72</v>
      </c>
      <c r="D39" s="181" t="s">
        <v>73</v>
      </c>
      <c r="E39" s="11"/>
      <c r="F39" s="11"/>
      <c r="G39" s="11"/>
      <c r="H39" s="11"/>
      <c r="I39" s="11"/>
      <c r="J39" s="12">
        <f t="shared" si="0"/>
        <v>0</v>
      </c>
      <c r="K39" s="22"/>
      <c r="L39" s="22"/>
      <c r="M39" s="22"/>
      <c r="N39" s="22"/>
      <c r="O39" s="22"/>
      <c r="P39" s="12">
        <f t="shared" si="1"/>
        <v>0</v>
      </c>
      <c r="Q39" s="22"/>
      <c r="R39" s="22"/>
      <c r="S39" s="22"/>
      <c r="T39" s="22"/>
      <c r="U39" s="22"/>
      <c r="V39" s="13">
        <f t="shared" si="2"/>
        <v>0</v>
      </c>
      <c r="W39" s="22"/>
      <c r="X39" s="22"/>
      <c r="Y39" s="22"/>
      <c r="Z39" s="22"/>
      <c r="AA39" s="22"/>
      <c r="AB39" s="14">
        <f t="shared" si="3"/>
        <v>0</v>
      </c>
      <c r="AC39" s="20"/>
      <c r="AD39" s="201"/>
      <c r="AE39" s="201"/>
      <c r="AF39" s="201"/>
      <c r="AG39" s="201"/>
      <c r="AH39" s="16"/>
      <c r="AI39" s="29">
        <f t="shared" si="7"/>
        <v>0</v>
      </c>
    </row>
    <row r="40" spans="1:35" ht="14.25" customHeight="1">
      <c r="A40" s="178"/>
      <c r="B40" s="9">
        <v>11320019</v>
      </c>
      <c r="C40" s="10" t="s">
        <v>74</v>
      </c>
      <c r="D40" s="178"/>
      <c r="E40" s="11"/>
      <c r="F40" s="11"/>
      <c r="G40" s="11"/>
      <c r="H40" s="11"/>
      <c r="I40" s="11"/>
      <c r="J40" s="12">
        <f t="shared" si="0"/>
        <v>0</v>
      </c>
      <c r="K40" s="22"/>
      <c r="L40" s="22"/>
      <c r="M40" s="22"/>
      <c r="N40" s="22"/>
      <c r="O40" s="22"/>
      <c r="P40" s="12">
        <f t="shared" si="1"/>
        <v>0</v>
      </c>
      <c r="Q40" s="22"/>
      <c r="R40" s="22"/>
      <c r="S40" s="22"/>
      <c r="T40" s="22"/>
      <c r="U40" s="22"/>
      <c r="V40" s="13">
        <f t="shared" si="2"/>
        <v>0</v>
      </c>
      <c r="W40" s="22"/>
      <c r="X40" s="22"/>
      <c r="Y40" s="22"/>
      <c r="Z40" s="22"/>
      <c r="AA40" s="22"/>
      <c r="AB40" s="14">
        <f t="shared" si="3"/>
        <v>0</v>
      </c>
      <c r="AC40" s="20"/>
      <c r="AD40" s="199" t="s">
        <v>18</v>
      </c>
      <c r="AE40" s="204"/>
      <c r="AF40" s="202" t="s">
        <v>28</v>
      </c>
      <c r="AG40" s="202" t="s">
        <v>20</v>
      </c>
      <c r="AH40" s="16"/>
      <c r="AI40" s="29">
        <f t="shared" si="7"/>
        <v>0</v>
      </c>
    </row>
    <row r="41" spans="1:35" ht="14.25" customHeight="1">
      <c r="A41" s="179"/>
      <c r="B41" s="18">
        <v>11320006</v>
      </c>
      <c r="C41" s="19" t="s">
        <v>75</v>
      </c>
      <c r="D41" s="179"/>
      <c r="E41" s="11"/>
      <c r="F41" s="11"/>
      <c r="G41" s="11"/>
      <c r="H41" s="11"/>
      <c r="I41" s="11"/>
      <c r="J41" s="12">
        <f t="shared" si="0"/>
        <v>0</v>
      </c>
      <c r="K41" s="22"/>
      <c r="L41" s="22"/>
      <c r="M41" s="22"/>
      <c r="N41" s="22"/>
      <c r="O41" s="22"/>
      <c r="P41" s="12">
        <f t="shared" si="1"/>
        <v>0</v>
      </c>
      <c r="Q41" s="22"/>
      <c r="R41" s="22"/>
      <c r="S41" s="22"/>
      <c r="T41" s="22"/>
      <c r="U41" s="22"/>
      <c r="V41" s="13">
        <f t="shared" si="2"/>
        <v>0</v>
      </c>
      <c r="W41" s="22"/>
      <c r="X41" s="22"/>
      <c r="Y41" s="22"/>
      <c r="Z41" s="22"/>
      <c r="AA41" s="22"/>
      <c r="AB41" s="14">
        <f t="shared" si="3"/>
        <v>0</v>
      </c>
      <c r="AC41" s="20" t="s">
        <v>24</v>
      </c>
      <c r="AD41" s="200"/>
      <c r="AE41" s="200"/>
      <c r="AF41" s="200"/>
      <c r="AG41" s="200"/>
      <c r="AH41" s="16"/>
      <c r="AI41" s="29">
        <f t="shared" si="7"/>
        <v>0</v>
      </c>
    </row>
    <row r="42" spans="1:35" ht="14.25" customHeight="1">
      <c r="A42" s="177">
        <v>13</v>
      </c>
      <c r="B42" s="18">
        <v>11320045</v>
      </c>
      <c r="C42" s="19" t="s">
        <v>76</v>
      </c>
      <c r="D42" s="181" t="s">
        <v>77</v>
      </c>
      <c r="E42" s="11"/>
      <c r="F42" s="11"/>
      <c r="G42" s="11"/>
      <c r="H42" s="11"/>
      <c r="I42" s="11"/>
      <c r="J42" s="12">
        <f t="shared" si="0"/>
        <v>0</v>
      </c>
      <c r="K42" s="6"/>
      <c r="L42" s="6"/>
      <c r="M42" s="6"/>
      <c r="N42" s="6"/>
      <c r="O42" s="6"/>
      <c r="P42" s="12">
        <f t="shared" si="1"/>
        <v>0</v>
      </c>
      <c r="Q42" s="5"/>
      <c r="R42" s="5"/>
      <c r="S42" s="5"/>
      <c r="T42" s="5"/>
      <c r="U42" s="5"/>
      <c r="V42" s="13">
        <f t="shared" si="2"/>
        <v>0</v>
      </c>
      <c r="W42" s="6"/>
      <c r="X42" s="6"/>
      <c r="Y42" s="6"/>
      <c r="Z42" s="6"/>
      <c r="AA42" s="6"/>
      <c r="AB42" s="14">
        <f t="shared" si="3"/>
        <v>0</v>
      </c>
      <c r="AC42" s="20"/>
      <c r="AD42" s="201"/>
      <c r="AE42" s="201"/>
      <c r="AF42" s="201"/>
      <c r="AG42" s="201"/>
      <c r="AH42" s="16"/>
      <c r="AI42" s="29">
        <f t="shared" si="7"/>
        <v>0</v>
      </c>
    </row>
    <row r="43" spans="1:35" ht="14.25" customHeight="1">
      <c r="A43" s="178"/>
      <c r="B43" s="9">
        <v>11320020</v>
      </c>
      <c r="C43" s="10" t="s">
        <v>78</v>
      </c>
      <c r="D43" s="178"/>
      <c r="E43" s="11"/>
      <c r="F43" s="11"/>
      <c r="G43" s="11"/>
      <c r="H43" s="11"/>
      <c r="I43" s="11"/>
      <c r="J43" s="12">
        <f t="shared" si="0"/>
        <v>0</v>
      </c>
      <c r="K43" s="6"/>
      <c r="L43" s="6"/>
      <c r="M43" s="6"/>
      <c r="N43" s="6"/>
      <c r="O43" s="6"/>
      <c r="P43" s="12">
        <f t="shared" si="1"/>
        <v>0</v>
      </c>
      <c r="Q43" s="5"/>
      <c r="R43" s="5"/>
      <c r="S43" s="5"/>
      <c r="T43" s="5"/>
      <c r="U43" s="5"/>
      <c r="V43" s="13">
        <f t="shared" si="2"/>
        <v>0</v>
      </c>
      <c r="W43" s="6"/>
      <c r="X43" s="6"/>
      <c r="Y43" s="6"/>
      <c r="Z43" s="6"/>
      <c r="AA43" s="6"/>
      <c r="AB43" s="14">
        <f t="shared" si="3"/>
        <v>0</v>
      </c>
      <c r="AC43" s="20"/>
      <c r="AD43" s="199" t="s">
        <v>18</v>
      </c>
      <c r="AE43" s="204"/>
      <c r="AF43" s="202" t="s">
        <v>33</v>
      </c>
      <c r="AG43" s="202" t="s">
        <v>21</v>
      </c>
      <c r="AH43" s="16"/>
      <c r="AI43" s="29">
        <f t="shared" si="7"/>
        <v>0</v>
      </c>
    </row>
    <row r="44" spans="1:35" ht="14.25" customHeight="1">
      <c r="A44" s="179"/>
      <c r="B44" s="18">
        <v>11320033</v>
      </c>
      <c r="C44" s="19" t="s">
        <v>79</v>
      </c>
      <c r="D44" s="179"/>
      <c r="E44" s="11"/>
      <c r="F44" s="11"/>
      <c r="G44" s="11"/>
      <c r="H44" s="11"/>
      <c r="I44" s="11"/>
      <c r="J44" s="12">
        <f t="shared" si="0"/>
        <v>0</v>
      </c>
      <c r="K44" s="6"/>
      <c r="L44" s="6"/>
      <c r="M44" s="6"/>
      <c r="N44" s="6"/>
      <c r="O44" s="6"/>
      <c r="P44" s="12">
        <f t="shared" si="1"/>
        <v>0</v>
      </c>
      <c r="Q44" s="5"/>
      <c r="R44" s="5"/>
      <c r="S44" s="5"/>
      <c r="T44" s="5"/>
      <c r="U44" s="5"/>
      <c r="V44" s="13">
        <f t="shared" si="2"/>
        <v>0</v>
      </c>
      <c r="W44" s="6"/>
      <c r="X44" s="6"/>
      <c r="Y44" s="6"/>
      <c r="Z44" s="6"/>
      <c r="AA44" s="6"/>
      <c r="AB44" s="14">
        <f t="shared" si="3"/>
        <v>0</v>
      </c>
      <c r="AC44" s="20" t="s">
        <v>24</v>
      </c>
      <c r="AD44" s="200"/>
      <c r="AE44" s="200"/>
      <c r="AF44" s="200"/>
      <c r="AG44" s="200"/>
      <c r="AH44" s="16"/>
      <c r="AI44" s="29">
        <f t="shared" si="7"/>
        <v>0</v>
      </c>
    </row>
    <row r="45" spans="1:35" ht="14.25" customHeight="1">
      <c r="A45" s="177">
        <v>14</v>
      </c>
      <c r="B45" s="18">
        <v>11320011</v>
      </c>
      <c r="C45" s="19" t="s">
        <v>80</v>
      </c>
      <c r="D45" s="181" t="s">
        <v>81</v>
      </c>
      <c r="E45" s="22"/>
      <c r="F45" s="22"/>
      <c r="G45" s="22"/>
      <c r="H45" s="22"/>
      <c r="I45" s="22"/>
      <c r="J45" s="12">
        <f t="shared" si="0"/>
        <v>0</v>
      </c>
      <c r="K45" s="23"/>
      <c r="L45" s="23"/>
      <c r="M45" s="23"/>
      <c r="N45" s="23"/>
      <c r="O45" s="23"/>
      <c r="P45" s="12">
        <f t="shared" si="1"/>
        <v>0</v>
      </c>
      <c r="Q45" s="11"/>
      <c r="R45" s="11"/>
      <c r="S45" s="11"/>
      <c r="T45" s="11"/>
      <c r="U45" s="11"/>
      <c r="V45" s="13">
        <f t="shared" si="2"/>
        <v>0</v>
      </c>
      <c r="W45" s="34"/>
      <c r="X45" s="34"/>
      <c r="Y45" s="34"/>
      <c r="Z45" s="34"/>
      <c r="AA45" s="34"/>
      <c r="AB45" s="14">
        <f t="shared" si="3"/>
        <v>0</v>
      </c>
      <c r="AC45" s="20"/>
      <c r="AD45" s="201"/>
      <c r="AE45" s="201"/>
      <c r="AF45" s="201"/>
      <c r="AG45" s="201"/>
      <c r="AH45" s="16"/>
      <c r="AI45" s="29">
        <f t="shared" si="7"/>
        <v>0</v>
      </c>
    </row>
    <row r="46" spans="1:35" ht="14.25" customHeight="1">
      <c r="A46" s="178"/>
      <c r="B46" s="27">
        <v>11320054</v>
      </c>
      <c r="C46" s="28" t="s">
        <v>82</v>
      </c>
      <c r="D46" s="178"/>
      <c r="E46" s="22"/>
      <c r="F46" s="22"/>
      <c r="G46" s="22"/>
      <c r="H46" s="22"/>
      <c r="I46" s="22"/>
      <c r="J46" s="12">
        <f t="shared" si="0"/>
        <v>0</v>
      </c>
      <c r="K46" s="23"/>
      <c r="L46" s="23"/>
      <c r="M46" s="23"/>
      <c r="N46" s="23"/>
      <c r="O46" s="23"/>
      <c r="P46" s="12">
        <f t="shared" si="1"/>
        <v>0</v>
      </c>
      <c r="Q46" s="11"/>
      <c r="R46" s="11"/>
      <c r="S46" s="11"/>
      <c r="T46" s="11"/>
      <c r="U46" s="11"/>
      <c r="V46" s="13">
        <f t="shared" si="2"/>
        <v>0</v>
      </c>
      <c r="W46" s="34"/>
      <c r="X46" s="34"/>
      <c r="Y46" s="34"/>
      <c r="Z46" s="34"/>
      <c r="AA46" s="34"/>
      <c r="AB46" s="14">
        <f t="shared" si="3"/>
        <v>0</v>
      </c>
      <c r="AC46" s="20"/>
      <c r="AD46" s="199" t="s">
        <v>20</v>
      </c>
      <c r="AE46" s="204"/>
      <c r="AF46" s="202" t="s">
        <v>28</v>
      </c>
      <c r="AG46" s="202" t="s">
        <v>18</v>
      </c>
      <c r="AH46" s="16"/>
      <c r="AI46" s="29">
        <f t="shared" si="7"/>
        <v>0</v>
      </c>
    </row>
    <row r="47" spans="1:35" ht="14.25" customHeight="1">
      <c r="A47" s="179"/>
      <c r="B47" s="35">
        <v>11320048</v>
      </c>
      <c r="C47" s="31" t="s">
        <v>83</v>
      </c>
      <c r="D47" s="179"/>
      <c r="E47" s="22"/>
      <c r="F47" s="22"/>
      <c r="G47" s="22"/>
      <c r="H47" s="22"/>
      <c r="I47" s="22"/>
      <c r="J47" s="12">
        <f t="shared" si="0"/>
        <v>0</v>
      </c>
      <c r="K47" s="23"/>
      <c r="L47" s="23"/>
      <c r="M47" s="23"/>
      <c r="N47" s="23"/>
      <c r="O47" s="23"/>
      <c r="P47" s="12">
        <f t="shared" si="1"/>
        <v>0</v>
      </c>
      <c r="Q47" s="11"/>
      <c r="R47" s="11"/>
      <c r="S47" s="11"/>
      <c r="T47" s="11"/>
      <c r="U47" s="11"/>
      <c r="V47" s="13">
        <f t="shared" si="2"/>
        <v>0</v>
      </c>
      <c r="W47" s="34"/>
      <c r="X47" s="34"/>
      <c r="Y47" s="34"/>
      <c r="Z47" s="34"/>
      <c r="AA47" s="34"/>
      <c r="AB47" s="14">
        <f t="shared" si="3"/>
        <v>0</v>
      </c>
      <c r="AC47" s="20" t="s">
        <v>24</v>
      </c>
      <c r="AD47" s="200"/>
      <c r="AE47" s="200"/>
      <c r="AF47" s="200"/>
      <c r="AG47" s="200"/>
      <c r="AH47" s="16"/>
      <c r="AI47" s="29">
        <f t="shared" si="7"/>
        <v>0</v>
      </c>
    </row>
    <row r="48" spans="1:35" ht="14.25" customHeight="1">
      <c r="A48" s="177">
        <v>15</v>
      </c>
      <c r="B48" s="18">
        <v>11320035</v>
      </c>
      <c r="C48" s="19" t="s">
        <v>84</v>
      </c>
      <c r="D48" s="181" t="s">
        <v>85</v>
      </c>
      <c r="E48" s="5"/>
      <c r="F48" s="5"/>
      <c r="G48" s="5"/>
      <c r="H48" s="5"/>
      <c r="I48" s="5"/>
      <c r="J48" s="12">
        <f t="shared" si="0"/>
        <v>0</v>
      </c>
      <c r="K48" s="5"/>
      <c r="L48" s="5"/>
      <c r="M48" s="5"/>
      <c r="N48" s="5"/>
      <c r="O48" s="5"/>
      <c r="P48" s="12">
        <f t="shared" si="1"/>
        <v>0</v>
      </c>
      <c r="Q48" s="11"/>
      <c r="R48" s="11"/>
      <c r="S48" s="11"/>
      <c r="T48" s="11"/>
      <c r="U48" s="11"/>
      <c r="V48" s="13">
        <f t="shared" si="2"/>
        <v>0</v>
      </c>
      <c r="W48" s="5"/>
      <c r="X48" s="5"/>
      <c r="Y48" s="5"/>
      <c r="Z48" s="5"/>
      <c r="AA48" s="5"/>
      <c r="AB48" s="14">
        <f t="shared" si="3"/>
        <v>0</v>
      </c>
      <c r="AC48" s="20"/>
      <c r="AD48" s="201"/>
      <c r="AE48" s="201"/>
      <c r="AF48" s="201"/>
      <c r="AG48" s="201"/>
      <c r="AH48" s="16"/>
      <c r="AI48" s="29">
        <f t="shared" si="7"/>
        <v>0</v>
      </c>
    </row>
    <row r="49" spans="1:35" ht="14.25" customHeight="1">
      <c r="A49" s="178"/>
      <c r="B49" s="9">
        <v>11320015</v>
      </c>
      <c r="C49" s="10" t="s">
        <v>86</v>
      </c>
      <c r="D49" s="178"/>
      <c r="E49" s="5"/>
      <c r="F49" s="5"/>
      <c r="G49" s="5"/>
      <c r="H49" s="5"/>
      <c r="I49" s="5"/>
      <c r="J49" s="12">
        <f t="shared" si="0"/>
        <v>0</v>
      </c>
      <c r="K49" s="5"/>
      <c r="L49" s="5"/>
      <c r="M49" s="5"/>
      <c r="N49" s="5"/>
      <c r="O49" s="5"/>
      <c r="P49" s="12">
        <f t="shared" si="1"/>
        <v>0</v>
      </c>
      <c r="Q49" s="11"/>
      <c r="R49" s="11"/>
      <c r="S49" s="11"/>
      <c r="T49" s="11"/>
      <c r="U49" s="11"/>
      <c r="V49" s="13">
        <f t="shared" si="2"/>
        <v>0</v>
      </c>
      <c r="W49" s="5"/>
      <c r="X49" s="5"/>
      <c r="Y49" s="5"/>
      <c r="Z49" s="5"/>
      <c r="AA49" s="5"/>
      <c r="AB49" s="14">
        <f t="shared" si="3"/>
        <v>0</v>
      </c>
      <c r="AC49" s="20"/>
      <c r="AD49" s="199" t="s">
        <v>33</v>
      </c>
      <c r="AE49" s="204"/>
      <c r="AF49" s="202" t="s">
        <v>18</v>
      </c>
      <c r="AG49" s="202" t="s">
        <v>21</v>
      </c>
      <c r="AH49" s="16"/>
      <c r="AI49" s="29">
        <f t="shared" si="7"/>
        <v>0</v>
      </c>
    </row>
    <row r="50" spans="1:35" ht="14.25" customHeight="1">
      <c r="A50" s="179"/>
      <c r="B50" s="24">
        <v>11320026</v>
      </c>
      <c r="C50" s="19" t="s">
        <v>87</v>
      </c>
      <c r="D50" s="179"/>
      <c r="E50" s="5"/>
      <c r="F50" s="5"/>
      <c r="G50" s="5"/>
      <c r="H50" s="5"/>
      <c r="I50" s="5"/>
      <c r="J50" s="12">
        <f t="shared" si="0"/>
        <v>0</v>
      </c>
      <c r="K50" s="5"/>
      <c r="L50" s="5"/>
      <c r="M50" s="5"/>
      <c r="N50" s="5"/>
      <c r="O50" s="5"/>
      <c r="P50" s="12">
        <f t="shared" si="1"/>
        <v>0</v>
      </c>
      <c r="Q50" s="11"/>
      <c r="R50" s="11"/>
      <c r="S50" s="11"/>
      <c r="T50" s="11"/>
      <c r="U50" s="11"/>
      <c r="V50" s="13">
        <f t="shared" si="2"/>
        <v>0</v>
      </c>
      <c r="W50" s="5"/>
      <c r="X50" s="5"/>
      <c r="Y50" s="5"/>
      <c r="Z50" s="5"/>
      <c r="AA50" s="5"/>
      <c r="AB50" s="14">
        <f t="shared" si="3"/>
        <v>0</v>
      </c>
      <c r="AC50" s="20" t="s">
        <v>24</v>
      </c>
      <c r="AD50" s="200"/>
      <c r="AE50" s="200"/>
      <c r="AF50" s="200"/>
      <c r="AG50" s="200"/>
      <c r="AH50" s="16"/>
      <c r="AI50" s="29">
        <f t="shared" si="7"/>
        <v>0</v>
      </c>
    </row>
    <row r="51" spans="1:35" ht="14.25" customHeight="1">
      <c r="A51" s="182">
        <v>16</v>
      </c>
      <c r="B51" s="36">
        <v>11320043</v>
      </c>
      <c r="C51" s="37" t="s">
        <v>88</v>
      </c>
      <c r="D51" s="183" t="s">
        <v>89</v>
      </c>
      <c r="E51" s="22"/>
      <c r="F51" s="22"/>
      <c r="G51" s="22"/>
      <c r="H51" s="22"/>
      <c r="I51" s="22"/>
      <c r="J51" s="12">
        <f t="shared" si="0"/>
        <v>0</v>
      </c>
      <c r="K51" s="22"/>
      <c r="L51" s="22"/>
      <c r="M51" s="22"/>
      <c r="N51" s="22"/>
      <c r="O51" s="22"/>
      <c r="P51" s="12">
        <f t="shared" si="1"/>
        <v>0</v>
      </c>
      <c r="Q51" s="11"/>
      <c r="R51" s="11"/>
      <c r="S51" s="11"/>
      <c r="T51" s="11"/>
      <c r="U51" s="11"/>
      <c r="V51" s="13">
        <f t="shared" si="2"/>
        <v>0</v>
      </c>
      <c r="W51" s="11"/>
      <c r="X51" s="11"/>
      <c r="Y51" s="11"/>
      <c r="Z51" s="11"/>
      <c r="AA51" s="11"/>
      <c r="AB51" s="14">
        <f t="shared" si="3"/>
        <v>0</v>
      </c>
      <c r="AC51" s="20"/>
      <c r="AD51" s="201"/>
      <c r="AE51" s="201"/>
      <c r="AF51" s="201"/>
      <c r="AG51" s="201"/>
      <c r="AH51" s="16"/>
      <c r="AI51" s="29">
        <f t="shared" si="7"/>
        <v>0</v>
      </c>
    </row>
    <row r="52" spans="1:35" ht="14.25" customHeight="1">
      <c r="A52" s="179"/>
      <c r="B52" s="38">
        <v>11320032</v>
      </c>
      <c r="C52" s="39" t="s">
        <v>90</v>
      </c>
      <c r="D52" s="184"/>
      <c r="E52" s="22"/>
      <c r="F52" s="22"/>
      <c r="G52" s="22"/>
      <c r="H52" s="22"/>
      <c r="I52" s="22"/>
      <c r="J52" s="12">
        <f t="shared" si="0"/>
        <v>0</v>
      </c>
      <c r="K52" s="22"/>
      <c r="L52" s="22"/>
      <c r="M52" s="22"/>
      <c r="N52" s="22"/>
      <c r="O52" s="22"/>
      <c r="P52" s="12">
        <f t="shared" si="1"/>
        <v>0</v>
      </c>
      <c r="Q52" s="11"/>
      <c r="R52" s="11"/>
      <c r="S52" s="11"/>
      <c r="T52" s="11"/>
      <c r="U52" s="11"/>
      <c r="V52" s="13">
        <f t="shared" si="2"/>
        <v>0</v>
      </c>
      <c r="W52" s="11"/>
      <c r="X52" s="11"/>
      <c r="Y52" s="11"/>
      <c r="Z52" s="11"/>
      <c r="AA52" s="11"/>
      <c r="AB52" s="14">
        <f t="shared" si="3"/>
        <v>0</v>
      </c>
      <c r="AC52" s="20" t="s">
        <v>24</v>
      </c>
      <c r="AD52" s="199" t="s">
        <v>28</v>
      </c>
      <c r="AE52" s="204"/>
      <c r="AF52" s="202" t="s">
        <v>33</v>
      </c>
      <c r="AG52" s="202" t="s">
        <v>91</v>
      </c>
      <c r="AH52" s="16"/>
      <c r="AI52" s="29">
        <f t="shared" si="7"/>
        <v>0</v>
      </c>
    </row>
    <row r="53" spans="1:35" ht="14.25" customHeight="1">
      <c r="A53" s="177">
        <v>17</v>
      </c>
      <c r="B53" s="9">
        <v>11320003</v>
      </c>
      <c r="C53" s="10" t="s">
        <v>92</v>
      </c>
      <c r="D53" s="185" t="s">
        <v>93</v>
      </c>
      <c r="E53" s="5"/>
      <c r="F53" s="5"/>
      <c r="G53" s="5"/>
      <c r="H53" s="5"/>
      <c r="I53" s="5"/>
      <c r="J53" s="12">
        <f t="shared" si="0"/>
        <v>0</v>
      </c>
      <c r="K53" s="6"/>
      <c r="L53" s="6"/>
      <c r="M53" s="6"/>
      <c r="N53" s="6"/>
      <c r="O53" s="6"/>
      <c r="P53" s="12">
        <f t="shared" si="1"/>
        <v>0</v>
      </c>
      <c r="Q53" s="5"/>
      <c r="R53" s="5"/>
      <c r="S53" s="5"/>
      <c r="T53" s="5"/>
      <c r="U53" s="5"/>
      <c r="V53" s="13">
        <f t="shared" si="2"/>
        <v>0</v>
      </c>
      <c r="W53" s="5"/>
      <c r="X53" s="5"/>
      <c r="Y53" s="5"/>
      <c r="Z53" s="5"/>
      <c r="AA53" s="6"/>
      <c r="AB53" s="14">
        <f t="shared" si="3"/>
        <v>0</v>
      </c>
      <c r="AC53" s="20"/>
      <c r="AD53" s="201"/>
      <c r="AE53" s="201"/>
      <c r="AF53" s="201"/>
      <c r="AG53" s="201"/>
      <c r="AH53" s="16"/>
      <c r="AI53" s="29">
        <f t="shared" si="7"/>
        <v>0</v>
      </c>
    </row>
    <row r="54" spans="1:35" ht="14.25" customHeight="1">
      <c r="A54" s="178"/>
      <c r="B54" s="18">
        <v>11320010</v>
      </c>
      <c r="C54" s="19" t="s">
        <v>94</v>
      </c>
      <c r="D54" s="178"/>
      <c r="E54" s="5"/>
      <c r="F54" s="5"/>
      <c r="G54" s="5"/>
      <c r="H54" s="5"/>
      <c r="I54" s="5"/>
      <c r="J54" s="12">
        <f t="shared" si="0"/>
        <v>0</v>
      </c>
      <c r="K54" s="6"/>
      <c r="L54" s="6"/>
      <c r="M54" s="6"/>
      <c r="N54" s="6"/>
      <c r="O54" s="6"/>
      <c r="P54" s="12">
        <f t="shared" si="1"/>
        <v>0</v>
      </c>
      <c r="Q54" s="5"/>
      <c r="R54" s="5"/>
      <c r="S54" s="5"/>
      <c r="T54" s="5"/>
      <c r="U54" s="5"/>
      <c r="V54" s="13">
        <f t="shared" si="2"/>
        <v>0</v>
      </c>
      <c r="W54" s="5"/>
      <c r="X54" s="5"/>
      <c r="Y54" s="5"/>
      <c r="Z54" s="5"/>
      <c r="AA54" s="6"/>
      <c r="AB54" s="14">
        <f t="shared" si="3"/>
        <v>0</v>
      </c>
      <c r="AC54" s="20"/>
      <c r="AD54" s="199" t="s">
        <v>21</v>
      </c>
      <c r="AE54" s="204"/>
      <c r="AF54" s="202" t="s">
        <v>33</v>
      </c>
      <c r="AG54" s="202" t="s">
        <v>29</v>
      </c>
      <c r="AH54" s="16"/>
      <c r="AI54" s="29">
        <f t="shared" si="7"/>
        <v>0</v>
      </c>
    </row>
    <row r="55" spans="1:35" ht="14.25" customHeight="1">
      <c r="A55" s="179"/>
      <c r="B55" s="24">
        <v>11320030</v>
      </c>
      <c r="C55" s="19" t="s">
        <v>95</v>
      </c>
      <c r="D55" s="179"/>
      <c r="E55" s="5"/>
      <c r="F55" s="5"/>
      <c r="G55" s="5"/>
      <c r="H55" s="5"/>
      <c r="I55" s="5"/>
      <c r="J55" s="12">
        <f t="shared" si="0"/>
        <v>0</v>
      </c>
      <c r="K55" s="6"/>
      <c r="L55" s="6"/>
      <c r="M55" s="6"/>
      <c r="N55" s="6"/>
      <c r="O55" s="6"/>
      <c r="P55" s="12">
        <f t="shared" si="1"/>
        <v>0</v>
      </c>
      <c r="Q55" s="5"/>
      <c r="R55" s="5"/>
      <c r="S55" s="5"/>
      <c r="T55" s="5"/>
      <c r="U55" s="5"/>
      <c r="V55" s="13">
        <f t="shared" si="2"/>
        <v>0</v>
      </c>
      <c r="W55" s="5"/>
      <c r="X55" s="5"/>
      <c r="Y55" s="5"/>
      <c r="Z55" s="5"/>
      <c r="AA55" s="6"/>
      <c r="AB55" s="14">
        <f t="shared" si="3"/>
        <v>0</v>
      </c>
      <c r="AC55" s="20" t="s">
        <v>24</v>
      </c>
      <c r="AD55" s="200"/>
      <c r="AE55" s="200"/>
      <c r="AF55" s="200"/>
      <c r="AG55" s="200"/>
      <c r="AH55" s="16"/>
      <c r="AI55" s="29">
        <f t="shared" si="7"/>
        <v>0</v>
      </c>
    </row>
    <row r="56" spans="1:35" ht="14.25" customHeight="1">
      <c r="A56" s="177">
        <v>18</v>
      </c>
      <c r="B56" s="21">
        <v>11320005</v>
      </c>
      <c r="C56" s="10" t="s">
        <v>96</v>
      </c>
      <c r="D56" s="181" t="s">
        <v>97</v>
      </c>
      <c r="E56" s="22"/>
      <c r="F56" s="22"/>
      <c r="G56" s="22"/>
      <c r="H56" s="22"/>
      <c r="I56" s="22"/>
      <c r="J56" s="12">
        <f t="shared" si="0"/>
        <v>0</v>
      </c>
      <c r="K56" s="22"/>
      <c r="L56" s="22"/>
      <c r="M56" s="22"/>
      <c r="N56" s="22"/>
      <c r="O56" s="22"/>
      <c r="P56" s="12">
        <f t="shared" si="1"/>
        <v>0</v>
      </c>
      <c r="Q56" s="22"/>
      <c r="R56" s="22"/>
      <c r="S56" s="22"/>
      <c r="T56" s="22"/>
      <c r="U56" s="22"/>
      <c r="V56" s="13">
        <f t="shared" si="2"/>
        <v>0</v>
      </c>
      <c r="W56" s="22"/>
      <c r="X56" s="22"/>
      <c r="Y56" s="22"/>
      <c r="Z56" s="22"/>
      <c r="AA56" s="22"/>
      <c r="AB56" s="14">
        <f t="shared" si="3"/>
        <v>0</v>
      </c>
      <c r="AC56" s="20"/>
      <c r="AD56" s="201"/>
      <c r="AE56" s="201"/>
      <c r="AF56" s="201"/>
      <c r="AG56" s="201"/>
      <c r="AH56" s="16"/>
      <c r="AI56" s="29">
        <f t="shared" si="7"/>
        <v>0</v>
      </c>
    </row>
    <row r="57" spans="1:35" ht="14.25" customHeight="1">
      <c r="A57" s="178"/>
      <c r="B57" s="24">
        <v>11320057</v>
      </c>
      <c r="C57" s="19" t="s">
        <v>98</v>
      </c>
      <c r="D57" s="178"/>
      <c r="E57" s="22"/>
      <c r="F57" s="22"/>
      <c r="G57" s="22"/>
      <c r="H57" s="22"/>
      <c r="I57" s="22"/>
      <c r="J57" s="12">
        <f t="shared" si="0"/>
        <v>0</v>
      </c>
      <c r="K57" s="22"/>
      <c r="L57" s="22"/>
      <c r="M57" s="22"/>
      <c r="N57" s="22"/>
      <c r="O57" s="22"/>
      <c r="P57" s="12">
        <f t="shared" si="1"/>
        <v>0</v>
      </c>
      <c r="Q57" s="22"/>
      <c r="R57" s="22"/>
      <c r="S57" s="22"/>
      <c r="T57" s="22"/>
      <c r="U57" s="22"/>
      <c r="V57" s="13">
        <f t="shared" si="2"/>
        <v>0</v>
      </c>
      <c r="W57" s="22"/>
      <c r="X57" s="22"/>
      <c r="Y57" s="22"/>
      <c r="Z57" s="22"/>
      <c r="AA57" s="22"/>
      <c r="AB57" s="14">
        <f t="shared" si="3"/>
        <v>0</v>
      </c>
      <c r="AC57" s="20"/>
      <c r="AD57" s="199" t="s">
        <v>29</v>
      </c>
      <c r="AE57" s="204"/>
      <c r="AF57" s="202" t="s">
        <v>99</v>
      </c>
      <c r="AG57" s="202" t="s">
        <v>28</v>
      </c>
      <c r="AH57" s="16"/>
      <c r="AI57" s="29">
        <f t="shared" si="7"/>
        <v>0</v>
      </c>
    </row>
    <row r="58" spans="1:35" ht="14.25" customHeight="1">
      <c r="A58" s="179"/>
      <c r="B58" s="40"/>
      <c r="C58" s="41"/>
      <c r="D58" s="179"/>
      <c r="E58" s="22"/>
      <c r="F58" s="22"/>
      <c r="G58" s="22"/>
      <c r="H58" s="22"/>
      <c r="I58" s="22"/>
      <c r="J58" s="12">
        <f t="shared" si="0"/>
        <v>0</v>
      </c>
      <c r="K58" s="22"/>
      <c r="L58" s="22"/>
      <c r="M58" s="22"/>
      <c r="N58" s="22"/>
      <c r="O58" s="22"/>
      <c r="P58" s="12">
        <f t="shared" si="1"/>
        <v>0</v>
      </c>
      <c r="Q58" s="22"/>
      <c r="R58" s="22"/>
      <c r="S58" s="22"/>
      <c r="T58" s="22"/>
      <c r="U58" s="22"/>
      <c r="V58" s="13">
        <f t="shared" si="2"/>
        <v>0</v>
      </c>
      <c r="W58" s="22"/>
      <c r="X58" s="22"/>
      <c r="Y58" s="22"/>
      <c r="Z58" s="22"/>
      <c r="AA58" s="22"/>
      <c r="AB58" s="14">
        <f t="shared" si="3"/>
        <v>0</v>
      </c>
      <c r="AC58" s="20" t="s">
        <v>24</v>
      </c>
      <c r="AD58" s="201"/>
      <c r="AE58" s="201"/>
      <c r="AF58" s="201"/>
      <c r="AG58" s="201"/>
      <c r="AH58" s="16"/>
      <c r="AI58" s="29">
        <f t="shared" si="7"/>
        <v>0</v>
      </c>
    </row>
    <row r="59" spans="1:35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177"/>
      <c r="AE59" s="177"/>
      <c r="AF59" s="41"/>
      <c r="AG59" s="41"/>
      <c r="AH59" s="16"/>
      <c r="AI59" s="29">
        <f t="shared" ref="AI59:AI61" si="8">(J59+V59+AB59)/3</f>
        <v>0</v>
      </c>
    </row>
    <row r="60" spans="1:35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178"/>
      <c r="AE60" s="178"/>
      <c r="AF60" s="41"/>
      <c r="AG60" s="41"/>
      <c r="AH60" s="16"/>
      <c r="AI60" s="29">
        <f t="shared" si="8"/>
        <v>0</v>
      </c>
    </row>
    <row r="61" spans="1:35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 t="s">
        <v>24</v>
      </c>
      <c r="AD61" s="179"/>
      <c r="AE61" s="179"/>
      <c r="AF61" s="41"/>
      <c r="AG61" s="41"/>
      <c r="AH61" s="16"/>
      <c r="AI61" s="29">
        <f t="shared" si="8"/>
        <v>0</v>
      </c>
    </row>
    <row r="62" spans="1:35" ht="14.25" customHeight="1">
      <c r="A62" s="2"/>
      <c r="B62" s="2"/>
      <c r="C62" s="1"/>
      <c r="D62" s="1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4.25" customHeight="1">
      <c r="A63" s="2"/>
      <c r="B63" s="2"/>
      <c r="C63" s="1"/>
      <c r="D63" s="1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4.25" customHeight="1">
      <c r="A64" s="2"/>
      <c r="B64" s="2"/>
      <c r="C64" s="42" t="s">
        <v>100</v>
      </c>
      <c r="D64" s="43" t="s">
        <v>101</v>
      </c>
      <c r="E64" s="43" t="s">
        <v>102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1"/>
      <c r="AG64" s="1"/>
      <c r="AH64" s="1"/>
      <c r="AI64" s="1"/>
    </row>
    <row r="65" spans="1:35" ht="14.25" customHeight="1">
      <c r="A65" s="2"/>
      <c r="B65" s="2"/>
      <c r="C65" s="34" t="s">
        <v>9</v>
      </c>
      <c r="D65" s="44" t="s">
        <v>103</v>
      </c>
      <c r="E65" s="45">
        <v>40</v>
      </c>
      <c r="F65" s="3"/>
      <c r="G65" s="3"/>
      <c r="H65" s="3"/>
      <c r="I65" s="3"/>
      <c r="J65" s="3"/>
      <c r="K65" s="46" t="s">
        <v>104</v>
      </c>
      <c r="L65" s="1"/>
      <c r="M65" s="205" t="s">
        <v>105</v>
      </c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20"/>
      <c r="AD65" s="47"/>
      <c r="AE65" s="47"/>
      <c r="AF65" s="1"/>
      <c r="AG65" s="1"/>
      <c r="AH65" s="1"/>
      <c r="AI65" s="1"/>
    </row>
    <row r="66" spans="1:35" ht="14.25" customHeight="1">
      <c r="A66" s="2"/>
      <c r="B66" s="2"/>
      <c r="C66" s="34" t="s">
        <v>10</v>
      </c>
      <c r="D66" s="44" t="s">
        <v>106</v>
      </c>
      <c r="E66" s="45">
        <v>5</v>
      </c>
      <c r="F66" s="3"/>
      <c r="G66" s="3"/>
      <c r="H66" s="3"/>
      <c r="I66" s="3"/>
      <c r="J66" s="3"/>
      <c r="K66" s="3"/>
      <c r="L66" s="3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20"/>
      <c r="AD66" s="20"/>
      <c r="AE66" s="20"/>
      <c r="AF66" s="1"/>
      <c r="AG66" s="1"/>
      <c r="AH66" s="1"/>
      <c r="AI66" s="1"/>
    </row>
    <row r="67" spans="1:35" ht="14.25" customHeight="1">
      <c r="A67" s="2"/>
      <c r="B67" s="2"/>
      <c r="C67" s="34" t="s">
        <v>11</v>
      </c>
      <c r="D67" s="44" t="s">
        <v>107</v>
      </c>
      <c r="E67" s="45">
        <v>5</v>
      </c>
      <c r="F67" s="3"/>
      <c r="G67" s="3"/>
      <c r="H67" s="3"/>
      <c r="I67" s="3"/>
      <c r="J67" s="3"/>
      <c r="K67" s="3"/>
      <c r="L67" s="3"/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20"/>
      <c r="AD67" s="20"/>
      <c r="AE67" s="20"/>
      <c r="AF67" s="20"/>
      <c r="AG67" s="20"/>
      <c r="AH67" s="20"/>
      <c r="AI67" s="20"/>
    </row>
    <row r="68" spans="1:35" ht="14.25" customHeight="1">
      <c r="A68" s="2"/>
      <c r="B68" s="2"/>
      <c r="C68" s="34" t="s">
        <v>12</v>
      </c>
      <c r="D68" s="44" t="s">
        <v>108</v>
      </c>
      <c r="E68" s="45">
        <v>50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4.25" customHeight="1">
      <c r="A69" s="2"/>
      <c r="B69" s="2"/>
      <c r="C69" s="34"/>
      <c r="D69" s="44"/>
      <c r="E69" s="4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4.25" customHeight="1">
      <c r="A70" s="2"/>
      <c r="B70" s="2"/>
      <c r="C70" s="186" t="s">
        <v>14</v>
      </c>
      <c r="D70" s="187"/>
      <c r="E70" s="45">
        <f>SUM(E65:E68)</f>
        <v>100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1"/>
      <c r="AE70" s="1"/>
      <c r="AF70" s="1"/>
      <c r="AG70" s="1"/>
      <c r="AH70" s="1"/>
      <c r="AI70" s="1"/>
    </row>
    <row r="71" spans="1:35" ht="14.25" customHeight="1">
      <c r="A71" s="2"/>
      <c r="B71" s="2"/>
      <c r="C71" s="1"/>
      <c r="D71" s="1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1"/>
      <c r="AE71" s="1"/>
      <c r="AF71" s="1"/>
      <c r="AG71" s="1"/>
      <c r="AH71" s="1"/>
      <c r="AI71" s="1"/>
    </row>
    <row r="72" spans="1:35" ht="14.25" customHeight="1">
      <c r="A72" s="2"/>
      <c r="B72" s="2"/>
      <c r="C72" s="1"/>
      <c r="D72" s="1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4.25" customHeight="1">
      <c r="A73" s="2"/>
      <c r="B73" s="2"/>
      <c r="C73" s="1"/>
      <c r="D73" s="1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4.25" customHeight="1">
      <c r="A74" s="2"/>
      <c r="B74" s="2"/>
      <c r="C74" s="1"/>
      <c r="D74" s="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4.25" customHeight="1">
      <c r="A75" s="2"/>
      <c r="B75" s="2"/>
      <c r="C75" s="1"/>
      <c r="D75" s="1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4.25" customHeight="1">
      <c r="A76" s="2"/>
      <c r="B76" s="2"/>
      <c r="C76" s="1"/>
      <c r="D76" s="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4.25" customHeight="1">
      <c r="A77" s="2"/>
      <c r="B77" s="2"/>
      <c r="C77" s="1"/>
      <c r="D77" s="1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4.25" customHeight="1">
      <c r="A78" s="2"/>
      <c r="B78" s="2"/>
      <c r="C78" s="1"/>
      <c r="D78" s="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4.25" customHeight="1">
      <c r="A79" s="2"/>
      <c r="B79" s="2"/>
      <c r="C79" s="1"/>
      <c r="D79" s="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4.25" customHeight="1">
      <c r="A80" s="2"/>
      <c r="B80" s="2"/>
      <c r="C80" s="1"/>
      <c r="D80" s="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4.25" customHeight="1">
      <c r="A81" s="2"/>
      <c r="B81" s="2"/>
      <c r="C81" s="1"/>
      <c r="D81" s="1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4.25" customHeight="1">
      <c r="A82" s="2"/>
      <c r="B82" s="2"/>
      <c r="C82" s="1"/>
      <c r="D82" s="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4.25" customHeight="1">
      <c r="A83" s="2"/>
      <c r="B83" s="2"/>
      <c r="C83" s="1"/>
      <c r="D83" s="1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4.25" customHeight="1">
      <c r="A84" s="2"/>
      <c r="B84" s="2"/>
      <c r="C84" s="1"/>
      <c r="D84" s="1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4.25" customHeight="1">
      <c r="A85" s="2"/>
      <c r="B85" s="2"/>
      <c r="C85" s="1"/>
      <c r="D85" s="1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4.25" customHeight="1">
      <c r="A86" s="2"/>
      <c r="B86" s="2"/>
      <c r="C86" s="1"/>
      <c r="D86" s="1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4.25" customHeight="1">
      <c r="A87" s="2"/>
      <c r="B87" s="2"/>
      <c r="C87" s="1"/>
      <c r="D87" s="1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4.25" customHeight="1">
      <c r="A88" s="2"/>
      <c r="B88" s="2"/>
      <c r="C88" s="1"/>
      <c r="D88" s="1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4.25" customHeight="1">
      <c r="A89" s="2"/>
      <c r="B89" s="2"/>
      <c r="C89" s="1"/>
      <c r="D89" s="1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4.25" customHeight="1">
      <c r="A90" s="2"/>
      <c r="B90" s="2"/>
      <c r="C90" s="1"/>
      <c r="D90" s="1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4.25" customHeight="1">
      <c r="A91" s="2"/>
      <c r="B91" s="2"/>
      <c r="C91" s="1"/>
      <c r="D91" s="1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4.25" customHeight="1">
      <c r="A92" s="2"/>
      <c r="B92" s="2"/>
      <c r="C92" s="1"/>
      <c r="D92" s="1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4.25" customHeight="1">
      <c r="A93" s="2"/>
      <c r="B93" s="2"/>
      <c r="C93" s="1"/>
      <c r="D93" s="1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4.25" customHeight="1">
      <c r="A94" s="2"/>
      <c r="B94" s="2"/>
      <c r="C94" s="1"/>
      <c r="D94" s="1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4.25" customHeight="1">
      <c r="A95" s="2"/>
      <c r="B95" s="2"/>
      <c r="C95" s="1"/>
      <c r="D95" s="1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4.25" customHeight="1">
      <c r="A96" s="2"/>
      <c r="B96" s="2"/>
      <c r="C96" s="1"/>
      <c r="D96" s="1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4.25" customHeight="1">
      <c r="A97" s="2"/>
      <c r="B97" s="2"/>
      <c r="C97" s="1"/>
      <c r="D97" s="1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4.25" customHeight="1">
      <c r="A98" s="2"/>
      <c r="B98" s="2"/>
      <c r="C98" s="1"/>
      <c r="D98" s="1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4.25" customHeight="1">
      <c r="A99" s="2"/>
      <c r="B99" s="2"/>
      <c r="C99" s="1"/>
      <c r="D99" s="1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4.25" customHeight="1">
      <c r="A100" s="2"/>
      <c r="B100" s="2"/>
      <c r="C100" s="1"/>
      <c r="D100" s="1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4.25" customHeight="1">
      <c r="A101" s="2"/>
      <c r="B101" s="2"/>
      <c r="C101" s="1"/>
      <c r="D101" s="1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4.25" customHeight="1">
      <c r="A102" s="2"/>
      <c r="B102" s="2"/>
      <c r="C102" s="1"/>
      <c r="D102" s="1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4.25" customHeight="1">
      <c r="A103" s="2"/>
      <c r="B103" s="2"/>
      <c r="C103" s="1"/>
      <c r="D103" s="1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4.25" customHeight="1">
      <c r="A104" s="2"/>
      <c r="B104" s="2"/>
      <c r="C104" s="1"/>
      <c r="D104" s="1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4.25" customHeight="1">
      <c r="A105" s="2"/>
      <c r="B105" s="2"/>
      <c r="C105" s="1"/>
      <c r="D105" s="1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4.25" customHeight="1">
      <c r="A106" s="2"/>
      <c r="B106" s="2"/>
      <c r="C106" s="1"/>
      <c r="D106" s="1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4.25" customHeight="1">
      <c r="A107" s="2"/>
      <c r="B107" s="2"/>
      <c r="C107" s="1"/>
      <c r="D107" s="1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4.25" customHeight="1">
      <c r="A108" s="2"/>
      <c r="B108" s="2"/>
      <c r="C108" s="1"/>
      <c r="D108" s="1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4.25" customHeight="1">
      <c r="A109" s="2"/>
      <c r="B109" s="2"/>
      <c r="C109" s="1"/>
      <c r="D109" s="1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4.25" customHeight="1">
      <c r="A110" s="2"/>
      <c r="B110" s="2"/>
      <c r="C110" s="1"/>
      <c r="D110" s="1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4.25" customHeight="1">
      <c r="A111" s="2"/>
      <c r="B111" s="2"/>
      <c r="C111" s="1"/>
      <c r="D111" s="1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4.25" customHeight="1">
      <c r="A112" s="2"/>
      <c r="B112" s="2"/>
      <c r="C112" s="1"/>
      <c r="D112" s="1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4.25" customHeight="1">
      <c r="A113" s="2"/>
      <c r="B113" s="2"/>
      <c r="C113" s="1"/>
      <c r="D113" s="1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4.25" customHeight="1">
      <c r="A114" s="2"/>
      <c r="B114" s="2"/>
      <c r="C114" s="1"/>
      <c r="D114" s="1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4.25" customHeight="1">
      <c r="A115" s="2"/>
      <c r="B115" s="2"/>
      <c r="C115" s="1"/>
      <c r="D115" s="1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4.25" customHeight="1">
      <c r="A116" s="2"/>
      <c r="B116" s="2"/>
      <c r="C116" s="1"/>
      <c r="D116" s="1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4.25" customHeight="1">
      <c r="A117" s="2"/>
      <c r="B117" s="2"/>
      <c r="C117" s="1"/>
      <c r="D117" s="1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4.25" customHeight="1">
      <c r="A118" s="2"/>
      <c r="B118" s="2"/>
      <c r="C118" s="1"/>
      <c r="D118" s="1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4.25" customHeight="1">
      <c r="A119" s="2"/>
      <c r="B119" s="2"/>
      <c r="C119" s="1"/>
      <c r="D119" s="1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4.25" customHeight="1">
      <c r="A120" s="2"/>
      <c r="B120" s="2"/>
      <c r="C120" s="1"/>
      <c r="D120" s="1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4.25" customHeight="1">
      <c r="A121" s="2"/>
      <c r="B121" s="2"/>
      <c r="C121" s="1"/>
      <c r="D121" s="1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4.25" customHeight="1">
      <c r="A122" s="2"/>
      <c r="B122" s="2"/>
      <c r="C122" s="1"/>
      <c r="D122" s="1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4.25" customHeight="1">
      <c r="A123" s="2"/>
      <c r="B123" s="2"/>
      <c r="C123" s="1"/>
      <c r="D123" s="1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4.25" customHeight="1">
      <c r="A124" s="2"/>
      <c r="B124" s="2"/>
      <c r="C124" s="1"/>
      <c r="D124" s="1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4.25" customHeight="1">
      <c r="A125" s="2"/>
      <c r="B125" s="2"/>
      <c r="C125" s="1"/>
      <c r="D125" s="1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4.25" customHeight="1">
      <c r="A126" s="2"/>
      <c r="B126" s="2"/>
      <c r="C126" s="1"/>
      <c r="D126" s="1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4.25" customHeight="1">
      <c r="A127" s="2"/>
      <c r="B127" s="2"/>
      <c r="C127" s="1"/>
      <c r="D127" s="1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4.25" customHeight="1">
      <c r="A128" s="2"/>
      <c r="B128" s="2"/>
      <c r="C128" s="1"/>
      <c r="D128" s="1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4.25" customHeight="1">
      <c r="A129" s="2"/>
      <c r="B129" s="2"/>
      <c r="C129" s="1"/>
      <c r="D129" s="1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4.25" customHeight="1">
      <c r="A130" s="2"/>
      <c r="B130" s="2"/>
      <c r="C130" s="1"/>
      <c r="D130" s="1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4.25" customHeight="1">
      <c r="A131" s="2"/>
      <c r="B131" s="2"/>
      <c r="C131" s="1"/>
      <c r="D131" s="1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4.25" customHeight="1">
      <c r="A132" s="2"/>
      <c r="B132" s="2"/>
      <c r="C132" s="1"/>
      <c r="D132" s="1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4.25" customHeight="1">
      <c r="A133" s="2"/>
      <c r="B133" s="2"/>
      <c r="C133" s="1"/>
      <c r="D133" s="1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4.25" customHeight="1">
      <c r="A134" s="2"/>
      <c r="B134" s="2"/>
      <c r="C134" s="1"/>
      <c r="D134" s="1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4.25" customHeight="1">
      <c r="A135" s="2"/>
      <c r="B135" s="2"/>
      <c r="C135" s="1"/>
      <c r="D135" s="1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4.25" customHeight="1">
      <c r="A136" s="2"/>
      <c r="B136" s="2"/>
      <c r="C136" s="1"/>
      <c r="D136" s="1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4.25" customHeight="1">
      <c r="A137" s="2"/>
      <c r="B137" s="2"/>
      <c r="C137" s="1"/>
      <c r="D137" s="1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4.25" customHeight="1">
      <c r="A138" s="2"/>
      <c r="B138" s="2"/>
      <c r="C138" s="1"/>
      <c r="D138" s="1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4.25" customHeight="1">
      <c r="A139" s="2"/>
      <c r="B139" s="2"/>
      <c r="C139" s="1"/>
      <c r="D139" s="1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4.25" customHeight="1">
      <c r="A140" s="2"/>
      <c r="B140" s="2"/>
      <c r="C140" s="1"/>
      <c r="D140" s="1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4.25" customHeight="1">
      <c r="A141" s="2"/>
      <c r="B141" s="2"/>
      <c r="C141" s="1"/>
      <c r="D141" s="1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4.25" customHeight="1">
      <c r="A142" s="2"/>
      <c r="B142" s="2"/>
      <c r="C142" s="1"/>
      <c r="D142" s="1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4.25" customHeight="1">
      <c r="A143" s="2"/>
      <c r="B143" s="2"/>
      <c r="C143" s="1"/>
      <c r="D143" s="1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4.25" customHeight="1">
      <c r="A144" s="2"/>
      <c r="B144" s="2"/>
      <c r="C144" s="1"/>
      <c r="D144" s="1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4.25" customHeight="1">
      <c r="A145" s="2"/>
      <c r="B145" s="2"/>
      <c r="C145" s="1"/>
      <c r="D145" s="1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4.25" customHeight="1">
      <c r="A146" s="2"/>
      <c r="B146" s="2"/>
      <c r="C146" s="1"/>
      <c r="D146" s="1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4.25" customHeight="1">
      <c r="A147" s="2"/>
      <c r="B147" s="2"/>
      <c r="C147" s="1"/>
      <c r="D147" s="1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4.25" customHeight="1">
      <c r="A148" s="2"/>
      <c r="B148" s="2"/>
      <c r="C148" s="1"/>
      <c r="D148" s="1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4.25" customHeight="1">
      <c r="A149" s="2"/>
      <c r="B149" s="2"/>
      <c r="C149" s="1"/>
      <c r="D149" s="1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4.25" customHeight="1">
      <c r="A150" s="2"/>
      <c r="B150" s="2"/>
      <c r="C150" s="1"/>
      <c r="D150" s="1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4.25" customHeight="1">
      <c r="A151" s="2"/>
      <c r="B151" s="2"/>
      <c r="C151" s="1"/>
      <c r="D151" s="1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4.25" customHeight="1">
      <c r="A152" s="2"/>
      <c r="B152" s="2"/>
      <c r="C152" s="1"/>
      <c r="D152" s="1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4.25" customHeight="1">
      <c r="A153" s="2"/>
      <c r="B153" s="2"/>
      <c r="C153" s="1"/>
      <c r="D153" s="1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4.25" customHeight="1">
      <c r="A154" s="2"/>
      <c r="B154" s="2"/>
      <c r="C154" s="1"/>
      <c r="D154" s="1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4.25" customHeight="1">
      <c r="A155" s="2"/>
      <c r="B155" s="2"/>
      <c r="C155" s="1"/>
      <c r="D155" s="1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4.25" customHeight="1">
      <c r="A156" s="2"/>
      <c r="B156" s="2"/>
      <c r="C156" s="1"/>
      <c r="D156" s="1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4.25" customHeight="1">
      <c r="A157" s="2"/>
      <c r="B157" s="2"/>
      <c r="C157" s="1"/>
      <c r="D157" s="1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4.25" customHeight="1">
      <c r="A158" s="2"/>
      <c r="B158" s="2"/>
      <c r="C158" s="1"/>
      <c r="D158" s="1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4.25" customHeight="1">
      <c r="A159" s="2"/>
      <c r="B159" s="2"/>
      <c r="C159" s="1"/>
      <c r="D159" s="1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4.25" customHeight="1">
      <c r="A160" s="2"/>
      <c r="B160" s="2"/>
      <c r="C160" s="1"/>
      <c r="D160" s="1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4.25" customHeight="1">
      <c r="A161" s="2"/>
      <c r="B161" s="2"/>
      <c r="C161" s="1"/>
      <c r="D161" s="1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4.25" customHeight="1">
      <c r="A162" s="2"/>
      <c r="B162" s="2"/>
      <c r="C162" s="1"/>
      <c r="D162" s="1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4.25" customHeight="1">
      <c r="A163" s="2"/>
      <c r="B163" s="2"/>
      <c r="C163" s="1"/>
      <c r="D163" s="1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4.25" customHeight="1">
      <c r="A164" s="2"/>
      <c r="B164" s="2"/>
      <c r="C164" s="1"/>
      <c r="D164" s="1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4.25" customHeight="1">
      <c r="A165" s="2"/>
      <c r="B165" s="2"/>
      <c r="C165" s="1"/>
      <c r="D165" s="1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4.25" customHeight="1">
      <c r="A166" s="2"/>
      <c r="B166" s="2"/>
      <c r="C166" s="1"/>
      <c r="D166" s="1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4.25" customHeight="1">
      <c r="A167" s="2"/>
      <c r="B167" s="2"/>
      <c r="C167" s="1"/>
      <c r="D167" s="1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4.25" customHeight="1">
      <c r="A168" s="2"/>
      <c r="B168" s="2"/>
      <c r="C168" s="1"/>
      <c r="D168" s="1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4.25" customHeight="1">
      <c r="A169" s="2"/>
      <c r="B169" s="2"/>
      <c r="C169" s="1"/>
      <c r="D169" s="1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4.25" customHeight="1">
      <c r="A170" s="2"/>
      <c r="B170" s="2"/>
      <c r="C170" s="1"/>
      <c r="D170" s="1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4.25" customHeight="1">
      <c r="A171" s="2"/>
      <c r="B171" s="2"/>
      <c r="C171" s="1"/>
      <c r="D171" s="1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4.25" customHeight="1">
      <c r="A172" s="2"/>
      <c r="B172" s="2"/>
      <c r="C172" s="1"/>
      <c r="D172" s="1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4.25" customHeight="1">
      <c r="A173" s="2"/>
      <c r="B173" s="2"/>
      <c r="C173" s="1"/>
      <c r="D173" s="1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4.25" customHeight="1">
      <c r="A174" s="2"/>
      <c r="B174" s="2"/>
      <c r="C174" s="1"/>
      <c r="D174" s="1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4.25" customHeight="1">
      <c r="A175" s="2"/>
      <c r="B175" s="2"/>
      <c r="C175" s="1"/>
      <c r="D175" s="1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4.25" customHeight="1">
      <c r="A176" s="2"/>
      <c r="B176" s="2"/>
      <c r="C176" s="1"/>
      <c r="D176" s="1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4.25" customHeight="1">
      <c r="A177" s="2"/>
      <c r="B177" s="2"/>
      <c r="C177" s="1"/>
      <c r="D177" s="1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4.25" customHeight="1">
      <c r="A178" s="2"/>
      <c r="B178" s="2"/>
      <c r="C178" s="1"/>
      <c r="D178" s="1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4.25" customHeight="1">
      <c r="A179" s="2"/>
      <c r="B179" s="2"/>
      <c r="C179" s="1"/>
      <c r="D179" s="1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4.25" customHeight="1">
      <c r="A180" s="2"/>
      <c r="B180" s="2"/>
      <c r="C180" s="1"/>
      <c r="D180" s="1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4.25" customHeight="1">
      <c r="A181" s="2"/>
      <c r="B181" s="2"/>
      <c r="C181" s="1"/>
      <c r="D181" s="1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4.25" customHeight="1">
      <c r="A182" s="2"/>
      <c r="B182" s="2"/>
      <c r="C182" s="1"/>
      <c r="D182" s="1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4.25" customHeight="1">
      <c r="A183" s="2"/>
      <c r="B183" s="2"/>
      <c r="C183" s="1"/>
      <c r="D183" s="1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4.25" customHeight="1">
      <c r="A184" s="2"/>
      <c r="B184" s="2"/>
      <c r="C184" s="1"/>
      <c r="D184" s="1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4.25" customHeight="1">
      <c r="A185" s="2"/>
      <c r="B185" s="2"/>
      <c r="C185" s="1"/>
      <c r="D185" s="1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4.25" customHeight="1">
      <c r="A186" s="2"/>
      <c r="B186" s="2"/>
      <c r="C186" s="1"/>
      <c r="D186" s="1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4.25" customHeight="1">
      <c r="A187" s="2"/>
      <c r="B187" s="2"/>
      <c r="C187" s="1"/>
      <c r="D187" s="1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4.25" customHeight="1">
      <c r="A188" s="2"/>
      <c r="B188" s="2"/>
      <c r="C188" s="1"/>
      <c r="D188" s="1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4.25" customHeight="1">
      <c r="A189" s="2"/>
      <c r="B189" s="2"/>
      <c r="C189" s="1"/>
      <c r="D189" s="1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4.25" customHeight="1">
      <c r="A190" s="2"/>
      <c r="B190" s="2"/>
      <c r="C190" s="1"/>
      <c r="D190" s="1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4.25" customHeight="1">
      <c r="A191" s="2"/>
      <c r="B191" s="2"/>
      <c r="C191" s="1"/>
      <c r="D191" s="1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4.25" customHeight="1">
      <c r="A192" s="2"/>
      <c r="B192" s="2"/>
      <c r="C192" s="1"/>
      <c r="D192" s="1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4.25" customHeight="1">
      <c r="A193" s="2"/>
      <c r="B193" s="2"/>
      <c r="C193" s="1"/>
      <c r="D193" s="1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4.25" customHeight="1">
      <c r="A194" s="2"/>
      <c r="B194" s="2"/>
      <c r="C194" s="1"/>
      <c r="D194" s="1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4.25" customHeight="1">
      <c r="A195" s="2"/>
      <c r="B195" s="2"/>
      <c r="C195" s="1"/>
      <c r="D195" s="1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4.25" customHeight="1">
      <c r="A196" s="2"/>
      <c r="B196" s="2"/>
      <c r="C196" s="1"/>
      <c r="D196" s="1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4.25" customHeight="1">
      <c r="A197" s="2"/>
      <c r="B197" s="2"/>
      <c r="C197" s="1"/>
      <c r="D197" s="1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4.25" customHeight="1">
      <c r="A198" s="2"/>
      <c r="B198" s="2"/>
      <c r="C198" s="1"/>
      <c r="D198" s="1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4.25" customHeight="1">
      <c r="A199" s="2"/>
      <c r="B199" s="2"/>
      <c r="C199" s="1"/>
      <c r="D199" s="1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4.25" customHeight="1">
      <c r="A200" s="2"/>
      <c r="B200" s="2"/>
      <c r="C200" s="1"/>
      <c r="D200" s="1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4.25" customHeight="1">
      <c r="A201" s="2"/>
      <c r="B201" s="2"/>
      <c r="C201" s="1"/>
      <c r="D201" s="1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4.25" customHeight="1">
      <c r="A202" s="2"/>
      <c r="B202" s="2"/>
      <c r="C202" s="1"/>
      <c r="D202" s="1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4.25" customHeight="1">
      <c r="A203" s="2"/>
      <c r="B203" s="2"/>
      <c r="C203" s="1"/>
      <c r="D203" s="1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4.25" customHeight="1">
      <c r="A204" s="2"/>
      <c r="B204" s="2"/>
      <c r="C204" s="1"/>
      <c r="D204" s="1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4.25" customHeight="1">
      <c r="A205" s="2"/>
      <c r="B205" s="2"/>
      <c r="C205" s="1"/>
      <c r="D205" s="1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4.25" customHeight="1">
      <c r="A206" s="2"/>
      <c r="B206" s="2"/>
      <c r="C206" s="1"/>
      <c r="D206" s="1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4.25" customHeight="1">
      <c r="A207" s="2"/>
      <c r="B207" s="2"/>
      <c r="C207" s="1"/>
      <c r="D207" s="1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4.25" customHeight="1">
      <c r="A208" s="2"/>
      <c r="B208" s="2"/>
      <c r="C208" s="1"/>
      <c r="D208" s="1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4.25" customHeight="1">
      <c r="A209" s="2"/>
      <c r="B209" s="2"/>
      <c r="C209" s="1"/>
      <c r="D209" s="1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4.25" customHeight="1">
      <c r="A210" s="2"/>
      <c r="B210" s="2"/>
      <c r="C210" s="1"/>
      <c r="D210" s="1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4.25" customHeight="1">
      <c r="A211" s="2"/>
      <c r="B211" s="2"/>
      <c r="C211" s="1"/>
      <c r="D211" s="1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4.25" customHeight="1">
      <c r="A212" s="2"/>
      <c r="B212" s="2"/>
      <c r="C212" s="1"/>
      <c r="D212" s="1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4.25" customHeight="1">
      <c r="A213" s="2"/>
      <c r="B213" s="2"/>
      <c r="C213" s="1"/>
      <c r="D213" s="1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4.25" customHeight="1">
      <c r="A214" s="2"/>
      <c r="B214" s="2"/>
      <c r="C214" s="1"/>
      <c r="D214" s="1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4.25" customHeight="1">
      <c r="A215" s="2"/>
      <c r="B215" s="2"/>
      <c r="C215" s="1"/>
      <c r="D215" s="1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4.25" customHeight="1">
      <c r="A216" s="2"/>
      <c r="B216" s="2"/>
      <c r="C216" s="1"/>
      <c r="D216" s="1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4.25" customHeight="1">
      <c r="A217" s="2"/>
      <c r="B217" s="2"/>
      <c r="C217" s="1"/>
      <c r="D217" s="1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4.25" customHeight="1">
      <c r="A218" s="2"/>
      <c r="B218" s="2"/>
      <c r="C218" s="1"/>
      <c r="D218" s="1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4.25" customHeight="1">
      <c r="A219" s="2"/>
      <c r="B219" s="2"/>
      <c r="C219" s="1"/>
      <c r="D219" s="1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4.25" customHeight="1">
      <c r="A220" s="2"/>
      <c r="B220" s="2"/>
      <c r="C220" s="1"/>
      <c r="D220" s="1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4.25" customHeight="1">
      <c r="A221" s="2"/>
      <c r="B221" s="2"/>
      <c r="C221" s="1"/>
      <c r="D221" s="1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4.25" customHeight="1">
      <c r="A222" s="2"/>
      <c r="B222" s="2"/>
      <c r="C222" s="1"/>
      <c r="D222" s="1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4.25" customHeight="1">
      <c r="A223" s="2"/>
      <c r="B223" s="2"/>
      <c r="C223" s="1"/>
      <c r="D223" s="1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4.25" customHeight="1">
      <c r="A224" s="2"/>
      <c r="B224" s="2"/>
      <c r="C224" s="1"/>
      <c r="D224" s="1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4.25" customHeight="1">
      <c r="A225" s="2"/>
      <c r="B225" s="2"/>
      <c r="C225" s="1"/>
      <c r="D225" s="1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4.25" customHeight="1">
      <c r="A226" s="2"/>
      <c r="B226" s="2"/>
      <c r="C226" s="1"/>
      <c r="D226" s="1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4.25" customHeight="1">
      <c r="A227" s="2"/>
      <c r="B227" s="2"/>
      <c r="C227" s="1"/>
      <c r="D227" s="1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4.25" customHeight="1">
      <c r="A228" s="2"/>
      <c r="B228" s="2"/>
      <c r="C228" s="1"/>
      <c r="D228" s="1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4.25" customHeight="1">
      <c r="A229" s="2"/>
      <c r="B229" s="2"/>
      <c r="C229" s="1"/>
      <c r="D229" s="1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4.25" customHeight="1">
      <c r="A230" s="2"/>
      <c r="B230" s="2"/>
      <c r="C230" s="1"/>
      <c r="D230" s="1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4.25" customHeight="1">
      <c r="A231" s="2"/>
      <c r="B231" s="2"/>
      <c r="C231" s="1"/>
      <c r="D231" s="1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4.25" customHeight="1">
      <c r="A232" s="2"/>
      <c r="B232" s="2"/>
      <c r="C232" s="1"/>
      <c r="D232" s="1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4.25" customHeight="1">
      <c r="A233" s="2"/>
      <c r="B233" s="2"/>
      <c r="C233" s="1"/>
      <c r="D233" s="1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4.25" customHeight="1">
      <c r="A234" s="2"/>
      <c r="B234" s="2"/>
      <c r="C234" s="1"/>
      <c r="D234" s="1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4.25" customHeight="1">
      <c r="A235" s="2"/>
      <c r="B235" s="2"/>
      <c r="C235" s="1"/>
      <c r="D235" s="1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4.25" customHeight="1">
      <c r="A236" s="2"/>
      <c r="B236" s="2"/>
      <c r="C236" s="1"/>
      <c r="D236" s="1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4.25" customHeight="1">
      <c r="A237" s="2"/>
      <c r="B237" s="2"/>
      <c r="C237" s="1"/>
      <c r="D237" s="1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4.25" customHeight="1">
      <c r="A238" s="2"/>
      <c r="B238" s="2"/>
      <c r="C238" s="1"/>
      <c r="D238" s="1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4.25" customHeight="1">
      <c r="A239" s="2"/>
      <c r="B239" s="2"/>
      <c r="C239" s="1"/>
      <c r="D239" s="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4.25" customHeight="1">
      <c r="A240" s="2"/>
      <c r="B240" s="2"/>
      <c r="C240" s="1"/>
      <c r="D240" s="1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4.25" customHeight="1">
      <c r="A241" s="2"/>
      <c r="B241" s="2"/>
      <c r="C241" s="1"/>
      <c r="D241" s="1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4.25" customHeight="1">
      <c r="A242" s="2"/>
      <c r="B242" s="2"/>
      <c r="C242" s="1"/>
      <c r="D242" s="1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4.25" customHeight="1">
      <c r="A243" s="2"/>
      <c r="B243" s="2"/>
      <c r="C243" s="1"/>
      <c r="D243" s="1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4.25" customHeight="1">
      <c r="A244" s="2"/>
      <c r="B244" s="2"/>
      <c r="C244" s="1"/>
      <c r="D244" s="1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4.25" customHeight="1">
      <c r="A245" s="2"/>
      <c r="B245" s="2"/>
      <c r="C245" s="1"/>
      <c r="D245" s="1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4.25" customHeight="1">
      <c r="A246" s="2"/>
      <c r="B246" s="2"/>
      <c r="C246" s="1"/>
      <c r="D246" s="1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4.25" customHeight="1">
      <c r="A247" s="2"/>
      <c r="B247" s="2"/>
      <c r="C247" s="1"/>
      <c r="D247" s="1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4.25" customHeight="1">
      <c r="A248" s="2"/>
      <c r="B248" s="2"/>
      <c r="C248" s="1"/>
      <c r="D248" s="1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4.25" customHeight="1">
      <c r="A249" s="2"/>
      <c r="B249" s="2"/>
      <c r="C249" s="1"/>
      <c r="D249" s="1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4.25" customHeight="1">
      <c r="A250" s="2"/>
      <c r="B250" s="2"/>
      <c r="C250" s="1"/>
      <c r="D250" s="1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4.25" customHeight="1">
      <c r="A251" s="2"/>
      <c r="B251" s="2"/>
      <c r="C251" s="1"/>
      <c r="D251" s="1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4.25" customHeight="1">
      <c r="A252" s="2"/>
      <c r="B252" s="2"/>
      <c r="C252" s="1"/>
      <c r="D252" s="1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4.25" customHeight="1">
      <c r="A253" s="2"/>
      <c r="B253" s="2"/>
      <c r="C253" s="1"/>
      <c r="D253" s="1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4.25" customHeight="1">
      <c r="A254" s="2"/>
      <c r="B254" s="2"/>
      <c r="C254" s="1"/>
      <c r="D254" s="1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4.25" customHeight="1">
      <c r="A255" s="2"/>
      <c r="B255" s="2"/>
      <c r="C255" s="1"/>
      <c r="D255" s="1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4.25" customHeight="1">
      <c r="A256" s="2"/>
      <c r="B256" s="2"/>
      <c r="C256" s="1"/>
      <c r="D256" s="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4.25" customHeight="1">
      <c r="A257" s="2"/>
      <c r="B257" s="2"/>
      <c r="C257" s="1"/>
      <c r="D257" s="1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4.25" customHeight="1">
      <c r="A258" s="2"/>
      <c r="B258" s="2"/>
      <c r="C258" s="1"/>
      <c r="D258" s="1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4.25" customHeight="1">
      <c r="A259" s="2"/>
      <c r="B259" s="2"/>
      <c r="C259" s="1"/>
      <c r="D259" s="1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4.25" customHeight="1">
      <c r="A260" s="2"/>
      <c r="B260" s="2"/>
      <c r="C260" s="1"/>
      <c r="D260" s="1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4.25" customHeight="1">
      <c r="A261" s="2"/>
      <c r="B261" s="2"/>
      <c r="C261" s="1"/>
      <c r="D261" s="1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4.25" customHeight="1">
      <c r="A262" s="2"/>
      <c r="B262" s="2"/>
      <c r="C262" s="1"/>
      <c r="D262" s="1"/>
      <c r="E262" s="48"/>
      <c r="F262" s="48"/>
      <c r="G262" s="48"/>
      <c r="H262" s="48"/>
      <c r="I262" s="48"/>
      <c r="J262" s="48"/>
      <c r="K262" s="49"/>
      <c r="L262" s="49"/>
      <c r="M262" s="49"/>
      <c r="N262" s="49"/>
      <c r="O262" s="49"/>
      <c r="P262" s="49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4.25" customHeight="1">
      <c r="A263" s="2"/>
      <c r="B263" s="2"/>
      <c r="C263" s="1"/>
      <c r="D263" s="1"/>
      <c r="E263" s="48"/>
      <c r="F263" s="48"/>
      <c r="G263" s="48"/>
      <c r="H263" s="48"/>
      <c r="I263" s="48"/>
      <c r="J263" s="48"/>
      <c r="K263" s="49"/>
      <c r="L263" s="49"/>
      <c r="M263" s="49"/>
      <c r="N263" s="49"/>
      <c r="O263" s="49"/>
      <c r="P263" s="49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4.25" customHeight="1">
      <c r="A264" s="2"/>
      <c r="B264" s="2"/>
      <c r="C264" s="1"/>
      <c r="D264" s="1"/>
      <c r="E264" s="48"/>
      <c r="F264" s="48"/>
      <c r="G264" s="48"/>
      <c r="H264" s="48"/>
      <c r="I264" s="48"/>
      <c r="J264" s="48"/>
      <c r="K264" s="49"/>
      <c r="L264" s="49"/>
      <c r="M264" s="49"/>
      <c r="N264" s="49"/>
      <c r="O264" s="49"/>
      <c r="P264" s="49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4.25" customHeight="1">
      <c r="A265" s="2"/>
      <c r="B265" s="2"/>
      <c r="C265" s="1"/>
      <c r="D265" s="1"/>
      <c r="E265" s="48"/>
      <c r="F265" s="48"/>
      <c r="G265" s="48"/>
      <c r="H265" s="48"/>
      <c r="I265" s="48"/>
      <c r="J265" s="48"/>
      <c r="K265" s="49"/>
      <c r="L265" s="49"/>
      <c r="M265" s="49"/>
      <c r="N265" s="49"/>
      <c r="O265" s="49"/>
      <c r="P265" s="49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4.25" customHeight="1">
      <c r="A266" s="2"/>
      <c r="B266" s="2"/>
      <c r="C266" s="1"/>
      <c r="D266" s="1"/>
      <c r="E266" s="48"/>
      <c r="F266" s="48"/>
      <c r="G266" s="48"/>
      <c r="H266" s="48"/>
      <c r="I266" s="48"/>
      <c r="J266" s="48"/>
      <c r="K266" s="49"/>
      <c r="L266" s="49"/>
      <c r="M266" s="49"/>
      <c r="N266" s="49"/>
      <c r="O266" s="49"/>
      <c r="P266" s="49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4.25" customHeight="1">
      <c r="A267" s="2"/>
      <c r="B267" s="2"/>
      <c r="C267" s="1"/>
      <c r="D267" s="1"/>
      <c r="E267" s="48"/>
      <c r="F267" s="48"/>
      <c r="G267" s="48"/>
      <c r="H267" s="48"/>
      <c r="I267" s="48"/>
      <c r="J267" s="48"/>
      <c r="K267" s="49"/>
      <c r="L267" s="49"/>
      <c r="M267" s="49"/>
      <c r="N267" s="49"/>
      <c r="O267" s="49"/>
      <c r="P267" s="49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4.25" customHeight="1">
      <c r="A268" s="2"/>
      <c r="B268" s="2"/>
      <c r="C268" s="1"/>
      <c r="D268" s="1"/>
      <c r="E268" s="48"/>
      <c r="F268" s="48"/>
      <c r="G268" s="48"/>
      <c r="H268" s="48"/>
      <c r="I268" s="48"/>
      <c r="J268" s="48"/>
      <c r="K268" s="49"/>
      <c r="L268" s="49"/>
      <c r="M268" s="49"/>
      <c r="N268" s="49"/>
      <c r="O268" s="49"/>
      <c r="P268" s="49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4.25" customHeight="1">
      <c r="A269" s="2"/>
      <c r="B269" s="2"/>
      <c r="C269" s="1"/>
      <c r="D269" s="1"/>
      <c r="E269" s="48"/>
      <c r="F269" s="48"/>
      <c r="G269" s="48"/>
      <c r="H269" s="48"/>
      <c r="I269" s="48"/>
      <c r="J269" s="48"/>
      <c r="K269" s="49"/>
      <c r="L269" s="49"/>
      <c r="M269" s="49"/>
      <c r="N269" s="49"/>
      <c r="O269" s="49"/>
      <c r="P269" s="49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4.25" customHeight="1">
      <c r="A270" s="2"/>
      <c r="B270" s="2"/>
      <c r="C270" s="1"/>
      <c r="D270" s="1"/>
      <c r="E270" s="48"/>
      <c r="F270" s="48"/>
      <c r="G270" s="48"/>
      <c r="H270" s="48"/>
      <c r="I270" s="48"/>
      <c r="J270" s="48"/>
      <c r="K270" s="49"/>
      <c r="L270" s="49"/>
      <c r="M270" s="49"/>
      <c r="N270" s="49"/>
      <c r="O270" s="49"/>
      <c r="P270" s="49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121">
    <mergeCell ref="AF52:AF53"/>
    <mergeCell ref="AG52:AG53"/>
    <mergeCell ref="AD57:AD58"/>
    <mergeCell ref="AD59:AD61"/>
    <mergeCell ref="AE59:AE61"/>
    <mergeCell ref="AD54:AD56"/>
    <mergeCell ref="AE54:AE56"/>
    <mergeCell ref="AF54:AF56"/>
    <mergeCell ref="AG54:AG56"/>
    <mergeCell ref="AE57:AE58"/>
    <mergeCell ref="AF57:AF58"/>
    <mergeCell ref="AG57:AG58"/>
    <mergeCell ref="AD49:AD51"/>
    <mergeCell ref="AE49:AE51"/>
    <mergeCell ref="AF49:AF51"/>
    <mergeCell ref="AG49:AG51"/>
    <mergeCell ref="AD52:AD53"/>
    <mergeCell ref="AE52:AE53"/>
    <mergeCell ref="M65:AB67"/>
    <mergeCell ref="AD18:AD20"/>
    <mergeCell ref="AE18:AE20"/>
    <mergeCell ref="AF18:AF20"/>
    <mergeCell ref="AG18:AG20"/>
    <mergeCell ref="AE21:AE23"/>
    <mergeCell ref="AF21:AF23"/>
    <mergeCell ref="AG21:AG23"/>
    <mergeCell ref="AD21:AD23"/>
    <mergeCell ref="AD24:AD26"/>
    <mergeCell ref="AE24:AE26"/>
    <mergeCell ref="AF24:AF26"/>
    <mergeCell ref="AG24:AG26"/>
    <mergeCell ref="AD27:AD29"/>
    <mergeCell ref="AE27:AE29"/>
    <mergeCell ref="AD30:AD33"/>
    <mergeCell ref="AE30:AE33"/>
    <mergeCell ref="AF30:AF33"/>
    <mergeCell ref="AF27:AF29"/>
    <mergeCell ref="AG27:AG29"/>
    <mergeCell ref="AD43:AD45"/>
    <mergeCell ref="AE43:AE45"/>
    <mergeCell ref="AF43:AF45"/>
    <mergeCell ref="AG43:AG45"/>
    <mergeCell ref="AE46:AE48"/>
    <mergeCell ref="AF46:AF48"/>
    <mergeCell ref="AG46:AG48"/>
    <mergeCell ref="AD46:AD48"/>
    <mergeCell ref="AG30:AG33"/>
    <mergeCell ref="AE34:AE36"/>
    <mergeCell ref="AF34:AF36"/>
    <mergeCell ref="AG34:AG36"/>
    <mergeCell ref="AF40:AF42"/>
    <mergeCell ref="AG40:AG42"/>
    <mergeCell ref="AD34:AD36"/>
    <mergeCell ref="AD37:AD39"/>
    <mergeCell ref="AE37:AE39"/>
    <mergeCell ref="AF37:AF39"/>
    <mergeCell ref="AG37:AG39"/>
    <mergeCell ref="AD40:AD42"/>
    <mergeCell ref="AE40:AE42"/>
    <mergeCell ref="AD6:AD8"/>
    <mergeCell ref="AE6:AE8"/>
    <mergeCell ref="AF6:AF8"/>
    <mergeCell ref="AG6:AG8"/>
    <mergeCell ref="AE9:AE11"/>
    <mergeCell ref="AF9:AF11"/>
    <mergeCell ref="AG9:AG11"/>
    <mergeCell ref="AF15:AF17"/>
    <mergeCell ref="AG15:AG17"/>
    <mergeCell ref="AD9:AD11"/>
    <mergeCell ref="AD12:AD14"/>
    <mergeCell ref="AE12:AE14"/>
    <mergeCell ref="AF12:AF14"/>
    <mergeCell ref="AG12:AG14"/>
    <mergeCell ref="AD15:AD17"/>
    <mergeCell ref="AE15:AE17"/>
    <mergeCell ref="Q3:V3"/>
    <mergeCell ref="W3:AB3"/>
    <mergeCell ref="A1:AB1"/>
    <mergeCell ref="A3:A5"/>
    <mergeCell ref="B3:B5"/>
    <mergeCell ref="C3:C5"/>
    <mergeCell ref="E3:J3"/>
    <mergeCell ref="K3:P3"/>
    <mergeCell ref="A6:A8"/>
    <mergeCell ref="D3:D5"/>
    <mergeCell ref="D6:D8"/>
    <mergeCell ref="D45:D47"/>
    <mergeCell ref="D48:D50"/>
    <mergeCell ref="D51:D52"/>
    <mergeCell ref="D53:D55"/>
    <mergeCell ref="D56:D58"/>
    <mergeCell ref="C70:D70"/>
    <mergeCell ref="D24:D26"/>
    <mergeCell ref="D27:D29"/>
    <mergeCell ref="D30:D31"/>
    <mergeCell ref="D33:D35"/>
    <mergeCell ref="D36:D38"/>
    <mergeCell ref="D39:D41"/>
    <mergeCell ref="D42:D44"/>
    <mergeCell ref="A42:A44"/>
    <mergeCell ref="A45:A47"/>
    <mergeCell ref="A48:A50"/>
    <mergeCell ref="A51:A52"/>
    <mergeCell ref="A53:A55"/>
    <mergeCell ref="A56:A58"/>
    <mergeCell ref="A15:A17"/>
    <mergeCell ref="A18:A20"/>
    <mergeCell ref="A21:A23"/>
    <mergeCell ref="A24:A26"/>
    <mergeCell ref="A27:A29"/>
    <mergeCell ref="A30:A31"/>
    <mergeCell ref="A33:A35"/>
    <mergeCell ref="A9:A11"/>
    <mergeCell ref="D9:D11"/>
    <mergeCell ref="A12:A14"/>
    <mergeCell ref="D12:D14"/>
    <mergeCell ref="D15:D17"/>
    <mergeCell ref="A36:A38"/>
    <mergeCell ref="A39:A41"/>
    <mergeCell ref="D18:D20"/>
    <mergeCell ref="D21:D2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1000"/>
  <sheetViews>
    <sheetView tabSelected="1" topLeftCell="B25" workbookViewId="0">
      <selection activeCell="A16" sqref="A16:XFD18"/>
    </sheetView>
  </sheetViews>
  <sheetFormatPr defaultColWidth="14.453125" defaultRowHeight="15" customHeight="1"/>
  <cols>
    <col min="1" max="2" width="14.453125" customWidth="1"/>
    <col min="3" max="3" width="25.54296875" customWidth="1"/>
    <col min="4" max="4" width="31.7265625" customWidth="1"/>
    <col min="5" max="5" width="14.81640625" customWidth="1"/>
    <col min="6" max="6" width="15.453125" customWidth="1"/>
  </cols>
  <sheetData>
    <row r="3" spans="2:8" ht="14.5">
      <c r="B3" s="50" t="s">
        <v>1</v>
      </c>
      <c r="C3" s="50" t="s">
        <v>2</v>
      </c>
      <c r="D3" s="50" t="s">
        <v>3</v>
      </c>
      <c r="E3" s="50" t="s">
        <v>5</v>
      </c>
      <c r="F3" s="50" t="s">
        <v>6</v>
      </c>
      <c r="G3" s="50" t="s">
        <v>109</v>
      </c>
      <c r="H3" s="50" t="s">
        <v>110</v>
      </c>
    </row>
    <row r="4" spans="2:8" ht="15.5">
      <c r="B4" s="177">
        <v>1</v>
      </c>
      <c r="C4" s="9">
        <v>11320055</v>
      </c>
      <c r="D4" s="10" t="s">
        <v>16</v>
      </c>
      <c r="E4" s="199" t="s">
        <v>18</v>
      </c>
      <c r="F4" s="199" t="s">
        <v>19</v>
      </c>
      <c r="G4" s="202" t="s">
        <v>20</v>
      </c>
      <c r="H4" s="202" t="s">
        <v>21</v>
      </c>
    </row>
    <row r="5" spans="2:8" ht="15.5">
      <c r="B5" s="178"/>
      <c r="C5" s="18">
        <v>11320040</v>
      </c>
      <c r="D5" s="19" t="s">
        <v>22</v>
      </c>
      <c r="E5" s="200"/>
      <c r="F5" s="200"/>
      <c r="G5" s="200"/>
      <c r="H5" s="200"/>
    </row>
    <row r="6" spans="2:8" ht="15.5">
      <c r="B6" s="179"/>
      <c r="C6" s="18">
        <v>11320013</v>
      </c>
      <c r="D6" s="19" t="s">
        <v>23</v>
      </c>
      <c r="E6" s="201"/>
      <c r="F6" s="201"/>
      <c r="G6" s="201"/>
      <c r="H6" s="201"/>
    </row>
    <row r="7" spans="2:8" ht="15.5">
      <c r="B7" s="177">
        <v>2</v>
      </c>
      <c r="C7" s="21">
        <v>11320009</v>
      </c>
      <c r="D7" s="10" t="s">
        <v>25</v>
      </c>
      <c r="E7" s="199" t="s">
        <v>20</v>
      </c>
      <c r="F7" s="199" t="s">
        <v>27</v>
      </c>
      <c r="G7" s="202" t="s">
        <v>28</v>
      </c>
      <c r="H7" s="202" t="s">
        <v>29</v>
      </c>
    </row>
    <row r="8" spans="2:8" ht="15.5">
      <c r="B8" s="178"/>
      <c r="C8" s="18">
        <v>11320051</v>
      </c>
      <c r="D8" s="19" t="s">
        <v>30</v>
      </c>
      <c r="E8" s="200"/>
      <c r="F8" s="200"/>
      <c r="G8" s="200"/>
      <c r="H8" s="200"/>
    </row>
    <row r="9" spans="2:8" ht="15.5">
      <c r="B9" s="179"/>
      <c r="C9" s="24">
        <v>11320021</v>
      </c>
      <c r="D9" s="19" t="s">
        <v>31</v>
      </c>
      <c r="E9" s="201"/>
      <c r="F9" s="201"/>
      <c r="G9" s="201"/>
      <c r="H9" s="201"/>
    </row>
    <row r="10" spans="2:8" ht="15.5">
      <c r="B10" s="177">
        <v>3</v>
      </c>
      <c r="C10" s="9">
        <v>11320036</v>
      </c>
      <c r="D10" s="10" t="s">
        <v>32</v>
      </c>
      <c r="E10" s="199" t="s">
        <v>33</v>
      </c>
      <c r="F10" s="199" t="s">
        <v>19</v>
      </c>
      <c r="G10" s="202" t="s">
        <v>20</v>
      </c>
      <c r="H10" s="202" t="s">
        <v>29</v>
      </c>
    </row>
    <row r="11" spans="2:8" ht="15.5">
      <c r="B11" s="178"/>
      <c r="C11" s="24">
        <v>11320025</v>
      </c>
      <c r="D11" s="19" t="s">
        <v>34</v>
      </c>
      <c r="E11" s="200"/>
      <c r="F11" s="200"/>
      <c r="G11" s="200"/>
      <c r="H11" s="200"/>
    </row>
    <row r="12" spans="2:8" ht="15.5">
      <c r="B12" s="179"/>
      <c r="C12" s="18">
        <v>11320014</v>
      </c>
      <c r="D12" s="19" t="s">
        <v>35</v>
      </c>
      <c r="E12" s="201"/>
      <c r="F12" s="201"/>
      <c r="G12" s="201"/>
      <c r="H12" s="201"/>
    </row>
    <row r="13" spans="2:8" ht="15.5">
      <c r="B13" s="177">
        <v>4</v>
      </c>
      <c r="C13" s="21">
        <v>11320024</v>
      </c>
      <c r="D13" s="10" t="s">
        <v>36</v>
      </c>
      <c r="E13" s="199" t="s">
        <v>29</v>
      </c>
      <c r="F13" s="199" t="s">
        <v>21</v>
      </c>
      <c r="G13" s="202" t="s">
        <v>33</v>
      </c>
      <c r="H13" s="202" t="s">
        <v>20</v>
      </c>
    </row>
    <row r="14" spans="2:8" ht="15.5">
      <c r="B14" s="178"/>
      <c r="C14" s="18">
        <v>11320059</v>
      </c>
      <c r="D14" s="19" t="s">
        <v>38</v>
      </c>
      <c r="E14" s="200"/>
      <c r="F14" s="200"/>
      <c r="G14" s="200"/>
      <c r="H14" s="200"/>
    </row>
    <row r="15" spans="2:8" ht="15.5">
      <c r="B15" s="179"/>
      <c r="C15" s="24">
        <v>11320044</v>
      </c>
      <c r="D15" s="19" t="s">
        <v>39</v>
      </c>
      <c r="E15" s="201"/>
      <c r="F15" s="201"/>
      <c r="G15" s="201"/>
      <c r="H15" s="201"/>
    </row>
    <row r="16" spans="2:8" ht="15.5">
      <c r="B16" s="177">
        <v>5</v>
      </c>
      <c r="C16" s="21">
        <v>11320001</v>
      </c>
      <c r="D16" s="10" t="s">
        <v>40</v>
      </c>
      <c r="E16" s="199" t="s">
        <v>21</v>
      </c>
      <c r="F16" s="199" t="s">
        <v>27</v>
      </c>
      <c r="G16" s="202" t="s">
        <v>29</v>
      </c>
      <c r="H16" s="202" t="s">
        <v>43</v>
      </c>
    </row>
    <row r="17" spans="2:8" ht="15.5">
      <c r="B17" s="178"/>
      <c r="C17" s="18">
        <v>11320037</v>
      </c>
      <c r="D17" s="19" t="s">
        <v>44</v>
      </c>
      <c r="E17" s="200"/>
      <c r="F17" s="200"/>
      <c r="G17" s="200"/>
      <c r="H17" s="200"/>
    </row>
    <row r="18" spans="2:8" ht="15.5">
      <c r="B18" s="179"/>
      <c r="C18" s="18">
        <v>11320012</v>
      </c>
      <c r="D18" s="19" t="s">
        <v>45</v>
      </c>
      <c r="E18" s="201"/>
      <c r="F18" s="201"/>
      <c r="G18" s="201"/>
      <c r="H18" s="201"/>
    </row>
    <row r="19" spans="2:8" ht="15.5">
      <c r="B19" s="177">
        <v>6</v>
      </c>
      <c r="C19" s="27">
        <v>11320038</v>
      </c>
      <c r="D19" s="28" t="s">
        <v>46</v>
      </c>
      <c r="E19" s="199" t="s">
        <v>28</v>
      </c>
      <c r="F19" s="204"/>
      <c r="G19" s="202" t="s">
        <v>18</v>
      </c>
      <c r="H19" s="202" t="s">
        <v>48</v>
      </c>
    </row>
    <row r="20" spans="2:8" ht="15.5">
      <c r="B20" s="178"/>
      <c r="C20" s="30">
        <v>11320052</v>
      </c>
      <c r="D20" s="31" t="s">
        <v>49</v>
      </c>
      <c r="E20" s="200"/>
      <c r="F20" s="200"/>
      <c r="G20" s="200"/>
      <c r="H20" s="200"/>
    </row>
    <row r="21" spans="2:8" ht="15.75" customHeight="1">
      <c r="B21" s="179"/>
      <c r="C21" s="32">
        <v>11320058</v>
      </c>
      <c r="D21" s="31" t="s">
        <v>50</v>
      </c>
      <c r="E21" s="201"/>
      <c r="F21" s="201"/>
      <c r="G21" s="201"/>
      <c r="H21" s="201"/>
    </row>
    <row r="22" spans="2:8" ht="15.75" customHeight="1">
      <c r="B22" s="177">
        <v>7</v>
      </c>
      <c r="C22" s="21">
        <v>11320017</v>
      </c>
      <c r="D22" s="10" t="s">
        <v>51</v>
      </c>
      <c r="E22" s="199" t="s">
        <v>28</v>
      </c>
      <c r="F22" s="204"/>
      <c r="G22" s="202" t="s">
        <v>20</v>
      </c>
      <c r="H22" s="202" t="s">
        <v>21</v>
      </c>
    </row>
    <row r="23" spans="2:8" ht="15.75" customHeight="1">
      <c r="B23" s="178"/>
      <c r="C23" s="24">
        <v>11320023</v>
      </c>
      <c r="D23" s="19" t="s">
        <v>53</v>
      </c>
      <c r="E23" s="200"/>
      <c r="F23" s="200"/>
      <c r="G23" s="200"/>
      <c r="H23" s="200"/>
    </row>
    <row r="24" spans="2:8" ht="15.75" customHeight="1">
      <c r="B24" s="179"/>
      <c r="C24" s="24">
        <v>11320042</v>
      </c>
      <c r="D24" s="19" t="s">
        <v>54</v>
      </c>
      <c r="E24" s="201"/>
      <c r="F24" s="201"/>
      <c r="G24" s="201"/>
      <c r="H24" s="201"/>
    </row>
    <row r="25" spans="2:8" ht="15.75" customHeight="1">
      <c r="B25" s="177">
        <v>8</v>
      </c>
      <c r="C25" s="21">
        <v>11320028</v>
      </c>
      <c r="D25" s="10" t="s">
        <v>55</v>
      </c>
      <c r="E25" s="206" t="s">
        <v>21</v>
      </c>
      <c r="F25" s="203" t="s">
        <v>29</v>
      </c>
      <c r="G25" s="203" t="s">
        <v>18</v>
      </c>
      <c r="H25" s="202" t="s">
        <v>33</v>
      </c>
    </row>
    <row r="26" spans="2:8" ht="15.75" customHeight="1">
      <c r="B26" s="178"/>
      <c r="C26" s="24">
        <v>11320053</v>
      </c>
      <c r="D26" s="19" t="s">
        <v>57</v>
      </c>
      <c r="E26" s="200"/>
      <c r="F26" s="200"/>
      <c r="G26" s="200"/>
      <c r="H26" s="200"/>
    </row>
    <row r="27" spans="2:8" ht="15.75" customHeight="1">
      <c r="B27" s="179"/>
      <c r="C27" s="24">
        <v>11320029</v>
      </c>
      <c r="D27" s="19" t="s">
        <v>58</v>
      </c>
      <c r="E27" s="201"/>
      <c r="F27" s="201"/>
      <c r="G27" s="201"/>
      <c r="H27" s="201"/>
    </row>
    <row r="28" spans="2:8" ht="15.75" customHeight="1">
      <c r="B28" s="177">
        <v>9</v>
      </c>
      <c r="C28" s="9">
        <v>11320047</v>
      </c>
      <c r="D28" s="10" t="s">
        <v>59</v>
      </c>
      <c r="E28" s="199" t="s">
        <v>29</v>
      </c>
      <c r="F28" s="204"/>
      <c r="G28" s="202" t="s">
        <v>33</v>
      </c>
      <c r="H28" s="202" t="s">
        <v>18</v>
      </c>
    </row>
    <row r="29" spans="2:8" ht="15.75" customHeight="1">
      <c r="B29" s="178"/>
      <c r="C29" s="18">
        <v>11320007</v>
      </c>
      <c r="D29" s="19" t="s">
        <v>61</v>
      </c>
      <c r="E29" s="200"/>
      <c r="F29" s="200"/>
      <c r="G29" s="200"/>
      <c r="H29" s="200"/>
    </row>
    <row r="30" spans="2:8" ht="15.75" customHeight="1">
      <c r="B30" s="179"/>
      <c r="C30" s="18">
        <v>11320056</v>
      </c>
      <c r="D30" s="19" t="s">
        <v>62</v>
      </c>
      <c r="E30" s="201"/>
      <c r="F30" s="201"/>
      <c r="G30" s="201"/>
      <c r="H30" s="201"/>
    </row>
    <row r="31" spans="2:8" ht="15.75" customHeight="1">
      <c r="B31" s="177">
        <v>10</v>
      </c>
      <c r="C31" s="9">
        <v>11320008</v>
      </c>
      <c r="D31" s="10" t="s">
        <v>65</v>
      </c>
      <c r="E31" s="199" t="s">
        <v>33</v>
      </c>
      <c r="F31" s="204"/>
      <c r="G31" s="202" t="s">
        <v>21</v>
      </c>
      <c r="H31" s="202" t="s">
        <v>29</v>
      </c>
    </row>
    <row r="32" spans="2:8" ht="15.75" customHeight="1">
      <c r="B32" s="178"/>
      <c r="C32" s="24">
        <v>11320034</v>
      </c>
      <c r="D32" s="19" t="s">
        <v>66</v>
      </c>
      <c r="E32" s="200"/>
      <c r="F32" s="200"/>
      <c r="G32" s="200"/>
      <c r="H32" s="200"/>
    </row>
    <row r="33" spans="2:8" ht="15.75" customHeight="1">
      <c r="B33" s="179"/>
      <c r="C33" s="18">
        <v>11320016</v>
      </c>
      <c r="D33" s="19" t="s">
        <v>63</v>
      </c>
      <c r="E33" s="201"/>
      <c r="F33" s="201"/>
      <c r="G33" s="201"/>
      <c r="H33" s="201"/>
    </row>
    <row r="34" spans="2:8" ht="15.75" customHeight="1">
      <c r="B34" s="177">
        <v>11</v>
      </c>
      <c r="C34" s="9">
        <v>11320050</v>
      </c>
      <c r="D34" s="10" t="s">
        <v>69</v>
      </c>
      <c r="E34" s="199" t="s">
        <v>20</v>
      </c>
      <c r="F34" s="204"/>
      <c r="G34" s="202" t="s">
        <v>29</v>
      </c>
      <c r="H34" s="202" t="s">
        <v>70</v>
      </c>
    </row>
    <row r="35" spans="2:8" ht="15.75" customHeight="1">
      <c r="B35" s="178"/>
      <c r="C35" s="18">
        <v>11320039</v>
      </c>
      <c r="D35" s="19" t="s">
        <v>71</v>
      </c>
      <c r="E35" s="200"/>
      <c r="F35" s="200"/>
      <c r="G35" s="200"/>
      <c r="H35" s="200"/>
    </row>
    <row r="36" spans="2:8" ht="15.75" customHeight="1">
      <c r="B36" s="179"/>
      <c r="C36" s="18">
        <v>11320049</v>
      </c>
      <c r="D36" s="19" t="s">
        <v>67</v>
      </c>
      <c r="E36" s="201"/>
      <c r="F36" s="201"/>
      <c r="G36" s="201"/>
      <c r="H36" s="201"/>
    </row>
    <row r="37" spans="2:8" ht="15.75" customHeight="1">
      <c r="B37" s="177">
        <v>12</v>
      </c>
      <c r="C37" s="9">
        <v>11320019</v>
      </c>
      <c r="D37" s="10" t="s">
        <v>74</v>
      </c>
      <c r="E37" s="199" t="s">
        <v>18</v>
      </c>
      <c r="F37" s="204"/>
      <c r="G37" s="202" t="s">
        <v>28</v>
      </c>
      <c r="H37" s="202" t="s">
        <v>20</v>
      </c>
    </row>
    <row r="38" spans="2:8" ht="15.75" customHeight="1">
      <c r="B38" s="178"/>
      <c r="C38" s="18">
        <v>11320006</v>
      </c>
      <c r="D38" s="19" t="s">
        <v>75</v>
      </c>
      <c r="E38" s="200"/>
      <c r="F38" s="200"/>
      <c r="G38" s="200"/>
      <c r="H38" s="200"/>
    </row>
    <row r="39" spans="2:8" ht="15.75" customHeight="1">
      <c r="B39" s="179"/>
      <c r="C39" s="18">
        <v>11320022</v>
      </c>
      <c r="D39" s="19" t="s">
        <v>111</v>
      </c>
      <c r="E39" s="201"/>
      <c r="F39" s="201"/>
      <c r="G39" s="201"/>
      <c r="H39" s="201"/>
    </row>
    <row r="40" spans="2:8" ht="15.75" customHeight="1">
      <c r="B40" s="177">
        <v>13</v>
      </c>
      <c r="C40" s="9">
        <v>11320020</v>
      </c>
      <c r="D40" s="10" t="s">
        <v>78</v>
      </c>
      <c r="E40" s="199" t="s">
        <v>18</v>
      </c>
      <c r="F40" s="204"/>
      <c r="G40" s="202" t="s">
        <v>33</v>
      </c>
      <c r="H40" s="202" t="s">
        <v>21</v>
      </c>
    </row>
    <row r="41" spans="2:8" ht="15.75" customHeight="1">
      <c r="B41" s="178"/>
      <c r="C41" s="18">
        <v>11320033</v>
      </c>
      <c r="D41" s="19" t="s">
        <v>79</v>
      </c>
      <c r="E41" s="200"/>
      <c r="F41" s="200"/>
      <c r="G41" s="200"/>
      <c r="H41" s="200"/>
    </row>
    <row r="42" spans="2:8" ht="15.75" customHeight="1">
      <c r="B42" s="179"/>
      <c r="C42" s="18">
        <v>11320045</v>
      </c>
      <c r="D42" s="19" t="s">
        <v>76</v>
      </c>
      <c r="E42" s="201"/>
      <c r="F42" s="201"/>
      <c r="G42" s="201"/>
      <c r="H42" s="201"/>
    </row>
    <row r="43" spans="2:8" ht="15.75" customHeight="1">
      <c r="B43" s="177">
        <v>14</v>
      </c>
      <c r="C43" s="27">
        <v>11320054</v>
      </c>
      <c r="D43" s="28" t="s">
        <v>82</v>
      </c>
      <c r="E43" s="199" t="s">
        <v>20</v>
      </c>
      <c r="F43" s="204"/>
      <c r="G43" s="202" t="s">
        <v>28</v>
      </c>
      <c r="H43" s="202" t="s">
        <v>18</v>
      </c>
    </row>
    <row r="44" spans="2:8" ht="15.75" customHeight="1">
      <c r="B44" s="178"/>
      <c r="C44" s="35">
        <v>11320048</v>
      </c>
      <c r="D44" s="31" t="s">
        <v>83</v>
      </c>
      <c r="E44" s="200"/>
      <c r="F44" s="200"/>
      <c r="G44" s="200"/>
      <c r="H44" s="200"/>
    </row>
    <row r="45" spans="2:8" ht="15.75" customHeight="1">
      <c r="B45" s="179"/>
      <c r="C45" s="30">
        <v>11320011</v>
      </c>
      <c r="D45" s="31" t="s">
        <v>80</v>
      </c>
      <c r="E45" s="201"/>
      <c r="F45" s="201"/>
      <c r="G45" s="201"/>
      <c r="H45" s="201"/>
    </row>
    <row r="46" spans="2:8" ht="15.75" customHeight="1">
      <c r="B46" s="177">
        <v>15</v>
      </c>
      <c r="C46" s="9">
        <v>11320015</v>
      </c>
      <c r="D46" s="10" t="s">
        <v>86</v>
      </c>
      <c r="E46" s="199" t="s">
        <v>33</v>
      </c>
      <c r="F46" s="204"/>
      <c r="G46" s="202" t="s">
        <v>18</v>
      </c>
      <c r="H46" s="202" t="s">
        <v>21</v>
      </c>
    </row>
    <row r="47" spans="2:8" ht="15.75" customHeight="1">
      <c r="B47" s="178"/>
      <c r="C47" s="24">
        <v>11320026</v>
      </c>
      <c r="D47" s="19" t="s">
        <v>87</v>
      </c>
      <c r="E47" s="200"/>
      <c r="F47" s="200"/>
      <c r="G47" s="200"/>
      <c r="H47" s="200"/>
    </row>
    <row r="48" spans="2:8" ht="15.75" customHeight="1">
      <c r="B48" s="179"/>
      <c r="C48" s="18">
        <v>11320035</v>
      </c>
      <c r="D48" s="19" t="s">
        <v>84</v>
      </c>
      <c r="E48" s="201"/>
      <c r="F48" s="201"/>
      <c r="G48" s="201"/>
      <c r="H48" s="201"/>
    </row>
    <row r="49" spans="2:8" ht="15.75" customHeight="1">
      <c r="B49" s="177">
        <v>16</v>
      </c>
      <c r="C49" s="36">
        <v>11320043</v>
      </c>
      <c r="D49" s="37" t="s">
        <v>88</v>
      </c>
      <c r="E49" s="199" t="s">
        <v>28</v>
      </c>
      <c r="F49" s="204"/>
      <c r="G49" s="202" t="s">
        <v>33</v>
      </c>
      <c r="H49" s="202" t="s">
        <v>91</v>
      </c>
    </row>
    <row r="50" spans="2:8" ht="15.75" customHeight="1">
      <c r="B50" s="207"/>
      <c r="C50" s="38">
        <v>11320032</v>
      </c>
      <c r="D50" s="39" t="s">
        <v>90</v>
      </c>
      <c r="E50" s="201"/>
      <c r="F50" s="201"/>
      <c r="G50" s="201"/>
      <c r="H50" s="201"/>
    </row>
    <row r="51" spans="2:8" ht="15.75" customHeight="1">
      <c r="B51" s="177">
        <v>17</v>
      </c>
      <c r="C51" s="9">
        <v>11320003</v>
      </c>
      <c r="D51" s="10" t="s">
        <v>92</v>
      </c>
      <c r="E51" s="199" t="s">
        <v>21</v>
      </c>
      <c r="F51" s="204"/>
      <c r="G51" s="202" t="s">
        <v>33</v>
      </c>
      <c r="H51" s="202" t="s">
        <v>29</v>
      </c>
    </row>
    <row r="52" spans="2:8" ht="15.75" customHeight="1">
      <c r="B52" s="178"/>
      <c r="C52" s="18">
        <v>11320010</v>
      </c>
      <c r="D52" s="19" t="s">
        <v>94</v>
      </c>
      <c r="E52" s="200"/>
      <c r="F52" s="200"/>
      <c r="G52" s="200"/>
      <c r="H52" s="200"/>
    </row>
    <row r="53" spans="2:8" ht="15.75" customHeight="1">
      <c r="B53" s="179"/>
      <c r="C53" s="24">
        <v>11320030</v>
      </c>
      <c r="D53" s="19" t="s">
        <v>95</v>
      </c>
      <c r="E53" s="201"/>
      <c r="F53" s="201"/>
      <c r="G53" s="201"/>
      <c r="H53" s="201"/>
    </row>
    <row r="54" spans="2:8" ht="15.75" customHeight="1">
      <c r="B54" s="177">
        <v>18</v>
      </c>
      <c r="C54" s="21">
        <v>11320005</v>
      </c>
      <c r="D54" s="10" t="s">
        <v>96</v>
      </c>
      <c r="E54" s="199" t="s">
        <v>29</v>
      </c>
      <c r="F54" s="204"/>
      <c r="G54" s="202" t="s">
        <v>99</v>
      </c>
      <c r="H54" s="202" t="s">
        <v>28</v>
      </c>
    </row>
    <row r="55" spans="2:8" ht="15.75" customHeight="1">
      <c r="B55" s="207"/>
      <c r="C55" s="24">
        <v>11320057</v>
      </c>
      <c r="D55" s="19" t="s">
        <v>98</v>
      </c>
      <c r="E55" s="201"/>
      <c r="F55" s="201"/>
      <c r="G55" s="201"/>
      <c r="H55" s="201"/>
    </row>
    <row r="56" spans="2:8" ht="15.75" customHeight="1"/>
    <row r="57" spans="2:8" ht="15.75" customHeight="1"/>
    <row r="58" spans="2:8" ht="15.75" customHeight="1">
      <c r="C58" s="1"/>
    </row>
    <row r="59" spans="2:8" ht="15.75" customHeight="1"/>
    <row r="60" spans="2:8" ht="15.75" customHeight="1"/>
    <row r="61" spans="2:8" ht="15.75" customHeight="1"/>
    <row r="62" spans="2:8" ht="15.75" customHeight="1"/>
    <row r="63" spans="2:8" ht="15.75" customHeight="1"/>
    <row r="64" spans="2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0">
    <mergeCell ref="G19:G21"/>
    <mergeCell ref="H19:H21"/>
    <mergeCell ref="E13:E15"/>
    <mergeCell ref="E16:E18"/>
    <mergeCell ref="F16:F18"/>
    <mergeCell ref="G16:G18"/>
    <mergeCell ref="H16:H18"/>
    <mergeCell ref="E19:E21"/>
    <mergeCell ref="F19:F21"/>
    <mergeCell ref="E7:E9"/>
    <mergeCell ref="H7:H9"/>
    <mergeCell ref="F13:F15"/>
    <mergeCell ref="G13:G15"/>
    <mergeCell ref="F7:F9"/>
    <mergeCell ref="G7:G9"/>
    <mergeCell ref="E10:E12"/>
    <mergeCell ref="F10:F12"/>
    <mergeCell ref="G10:G12"/>
    <mergeCell ref="H10:H12"/>
    <mergeCell ref="H13:H15"/>
    <mergeCell ref="B4:B6"/>
    <mergeCell ref="E4:E6"/>
    <mergeCell ref="F4:F6"/>
    <mergeCell ref="G4:G6"/>
    <mergeCell ref="H4:H6"/>
    <mergeCell ref="G54:G55"/>
    <mergeCell ref="H54:H55"/>
    <mergeCell ref="E49:E50"/>
    <mergeCell ref="E51:E53"/>
    <mergeCell ref="F51:F53"/>
    <mergeCell ref="G51:G53"/>
    <mergeCell ref="H51:H53"/>
    <mergeCell ref="E54:E55"/>
    <mergeCell ref="F54:F55"/>
    <mergeCell ref="E46:E48"/>
    <mergeCell ref="F46:F48"/>
    <mergeCell ref="G46:G48"/>
    <mergeCell ref="H46:H48"/>
    <mergeCell ref="F49:F50"/>
    <mergeCell ref="G49:G50"/>
    <mergeCell ref="H49:H50"/>
    <mergeCell ref="E40:E42"/>
    <mergeCell ref="F40:F42"/>
    <mergeCell ref="G40:G42"/>
    <mergeCell ref="H40:H42"/>
    <mergeCell ref="E43:E45"/>
    <mergeCell ref="F43:F45"/>
    <mergeCell ref="G43:G45"/>
    <mergeCell ref="H43:H45"/>
    <mergeCell ref="E34:E36"/>
    <mergeCell ref="F34:F36"/>
    <mergeCell ref="G34:G36"/>
    <mergeCell ref="H34:H36"/>
    <mergeCell ref="F37:F39"/>
    <mergeCell ref="G37:G39"/>
    <mergeCell ref="H37:H39"/>
    <mergeCell ref="E37:E39"/>
    <mergeCell ref="E28:E30"/>
    <mergeCell ref="F28:F30"/>
    <mergeCell ref="G28:G30"/>
    <mergeCell ref="H28:H30"/>
    <mergeCell ref="E31:E33"/>
    <mergeCell ref="F31:F33"/>
    <mergeCell ref="G31:G33"/>
    <mergeCell ref="H31:H33"/>
    <mergeCell ref="E22:E24"/>
    <mergeCell ref="F22:F24"/>
    <mergeCell ref="G22:G24"/>
    <mergeCell ref="H22:H24"/>
    <mergeCell ref="F25:F27"/>
    <mergeCell ref="G25:G27"/>
    <mergeCell ref="H25:H27"/>
    <mergeCell ref="E25:E27"/>
    <mergeCell ref="B22:B24"/>
    <mergeCell ref="B25:B27"/>
    <mergeCell ref="B49:B50"/>
    <mergeCell ref="B51:B53"/>
    <mergeCell ref="B54:B55"/>
    <mergeCell ref="B28:B30"/>
    <mergeCell ref="B31:B33"/>
    <mergeCell ref="B34:B36"/>
    <mergeCell ref="B37:B39"/>
    <mergeCell ref="B40:B42"/>
    <mergeCell ref="B43:B45"/>
    <mergeCell ref="B46:B48"/>
    <mergeCell ref="B7:B9"/>
    <mergeCell ref="B10:B12"/>
    <mergeCell ref="B13:B15"/>
    <mergeCell ref="B16:B18"/>
    <mergeCell ref="B19:B2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="66" zoomScaleNormal="66" workbookViewId="0">
      <pane ySplit="1" topLeftCell="A2" activePane="bottomLeft" state="frozen"/>
      <selection pane="bottomLeft" activeCell="W6" sqref="W6:Z57"/>
    </sheetView>
  </sheetViews>
  <sheetFormatPr defaultColWidth="14.453125" defaultRowHeight="15" customHeight="1"/>
  <cols>
    <col min="1" max="1" width="5.08984375" customWidth="1"/>
    <col min="2" max="2" width="12.7265625" customWidth="1"/>
    <col min="3" max="3" width="31.54296875" customWidth="1"/>
    <col min="4" max="4" width="47.54296875" customWidth="1"/>
    <col min="5" max="5" width="6.81640625" customWidth="1"/>
    <col min="6" max="6" width="6.1796875" customWidth="1"/>
    <col min="7" max="7" width="6" customWidth="1"/>
    <col min="8" max="8" width="6.7265625" customWidth="1"/>
    <col min="9" max="9" width="4.26953125" customWidth="1"/>
    <col min="10" max="10" width="7" customWidth="1"/>
    <col min="11" max="15" width="4.26953125" customWidth="1"/>
    <col min="16" max="16" width="5.26953125" customWidth="1"/>
    <col min="17" max="17" width="4.7265625" customWidth="1"/>
    <col min="18" max="18" width="3.7265625" customWidth="1"/>
    <col min="19" max="21" width="4.7265625" customWidth="1"/>
    <col min="22" max="22" width="5.81640625" customWidth="1"/>
    <col min="23" max="23" width="5.08984375" customWidth="1"/>
    <col min="24" max="27" width="4.7265625" customWidth="1"/>
    <col min="28" max="28" width="5.81640625" customWidth="1"/>
    <col min="29" max="29" width="10.7265625" customWidth="1"/>
    <col min="30" max="31" width="5.54296875" customWidth="1"/>
    <col min="32" max="35" width="8.7265625" customWidth="1"/>
  </cols>
  <sheetData>
    <row r="1" spans="1:35" ht="14.25" customHeight="1">
      <c r="A1" s="191" t="s">
        <v>112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"/>
      <c r="AD1" s="1"/>
      <c r="AE1" s="1"/>
      <c r="AF1" s="1"/>
      <c r="AG1" s="1"/>
      <c r="AH1" s="1"/>
      <c r="AI1" s="1"/>
    </row>
    <row r="2" spans="1:35" ht="14.25" customHeight="1">
      <c r="A2" s="2"/>
      <c r="B2" s="2"/>
      <c r="C2" s="1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4.25" customHeight="1">
      <c r="A3" s="193" t="s">
        <v>1</v>
      </c>
      <c r="B3" s="193" t="s">
        <v>2</v>
      </c>
      <c r="C3" s="193" t="s">
        <v>3</v>
      </c>
      <c r="D3" s="193" t="s">
        <v>4</v>
      </c>
      <c r="E3" s="188" t="s">
        <v>5</v>
      </c>
      <c r="F3" s="189"/>
      <c r="G3" s="189"/>
      <c r="H3" s="189"/>
      <c r="I3" s="189"/>
      <c r="J3" s="187"/>
      <c r="K3" s="190" t="s">
        <v>6</v>
      </c>
      <c r="L3" s="189"/>
      <c r="M3" s="189"/>
      <c r="N3" s="189"/>
      <c r="O3" s="189"/>
      <c r="P3" s="187"/>
      <c r="Q3" s="188" t="s">
        <v>7</v>
      </c>
      <c r="R3" s="189"/>
      <c r="S3" s="189"/>
      <c r="T3" s="189"/>
      <c r="U3" s="189"/>
      <c r="V3" s="187"/>
      <c r="W3" s="190" t="s">
        <v>8</v>
      </c>
      <c r="X3" s="189"/>
      <c r="Y3" s="189"/>
      <c r="Z3" s="189"/>
      <c r="AA3" s="189"/>
      <c r="AB3" s="187"/>
      <c r="AC3" s="4"/>
      <c r="AD3" s="4"/>
      <c r="AE3" s="4"/>
      <c r="AF3" s="4"/>
      <c r="AG3" s="4"/>
      <c r="AH3" s="4"/>
      <c r="AI3" s="4"/>
    </row>
    <row r="4" spans="1:35" ht="14.25" customHeight="1">
      <c r="A4" s="178"/>
      <c r="B4" s="178"/>
      <c r="C4" s="178"/>
      <c r="D4" s="178"/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6" t="s">
        <v>9</v>
      </c>
      <c r="L4" s="6" t="s">
        <v>10</v>
      </c>
      <c r="M4" s="6" t="s">
        <v>11</v>
      </c>
      <c r="N4" s="6" t="s">
        <v>12</v>
      </c>
      <c r="O4" s="6" t="s">
        <v>13</v>
      </c>
      <c r="P4" s="6" t="s">
        <v>14</v>
      </c>
      <c r="Q4" s="5" t="s">
        <v>9</v>
      </c>
      <c r="R4" s="5" t="s">
        <v>10</v>
      </c>
      <c r="S4" s="5" t="s">
        <v>11</v>
      </c>
      <c r="T4" s="5" t="s">
        <v>12</v>
      </c>
      <c r="U4" s="5" t="s">
        <v>13</v>
      </c>
      <c r="V4" s="5" t="s">
        <v>14</v>
      </c>
      <c r="W4" s="6" t="s">
        <v>9</v>
      </c>
      <c r="X4" s="6" t="s">
        <v>10</v>
      </c>
      <c r="Y4" s="6" t="s">
        <v>11</v>
      </c>
      <c r="Z4" s="6" t="s">
        <v>12</v>
      </c>
      <c r="AA4" s="6" t="s">
        <v>13</v>
      </c>
      <c r="AB4" s="6" t="s">
        <v>14</v>
      </c>
      <c r="AC4" s="4"/>
      <c r="AF4" s="4"/>
      <c r="AG4" s="4"/>
      <c r="AH4" s="4"/>
      <c r="AI4" s="4"/>
    </row>
    <row r="5" spans="1:35" ht="14.25" customHeight="1">
      <c r="A5" s="179"/>
      <c r="B5" s="179"/>
      <c r="C5" s="179"/>
      <c r="D5" s="179"/>
      <c r="E5" s="176">
        <v>0.4</v>
      </c>
      <c r="F5" s="176">
        <v>0.05</v>
      </c>
      <c r="G5" s="176">
        <v>0.05</v>
      </c>
      <c r="H5" s="176">
        <v>0.5</v>
      </c>
      <c r="I5" s="176">
        <v>0</v>
      </c>
      <c r="J5" s="176">
        <v>1</v>
      </c>
      <c r="K5" s="7">
        <v>0.4</v>
      </c>
      <c r="L5" s="7">
        <v>0.05</v>
      </c>
      <c r="M5" s="7">
        <v>0.05</v>
      </c>
      <c r="N5" s="7">
        <v>0.5</v>
      </c>
      <c r="O5" s="7">
        <v>0</v>
      </c>
      <c r="P5" s="7">
        <v>1</v>
      </c>
      <c r="Q5" s="7">
        <v>0.4</v>
      </c>
      <c r="R5" s="7">
        <v>0.05</v>
      </c>
      <c r="S5" s="7">
        <v>0.05</v>
      </c>
      <c r="T5" s="7">
        <v>0.5</v>
      </c>
      <c r="U5" s="7">
        <v>0</v>
      </c>
      <c r="V5" s="7">
        <v>1</v>
      </c>
      <c r="W5" s="7">
        <v>0.4</v>
      </c>
      <c r="X5" s="7">
        <v>0.05</v>
      </c>
      <c r="Y5" s="7">
        <v>0.05</v>
      </c>
      <c r="Z5" s="7">
        <v>0.5</v>
      </c>
      <c r="AA5" s="7">
        <v>0</v>
      </c>
      <c r="AB5" s="7">
        <v>1</v>
      </c>
      <c r="AC5" s="8"/>
      <c r="AD5" s="4" t="s">
        <v>5</v>
      </c>
      <c r="AE5" s="4" t="s">
        <v>6</v>
      </c>
      <c r="AF5" s="4" t="s">
        <v>7</v>
      </c>
      <c r="AG5" s="4" t="s">
        <v>8</v>
      </c>
      <c r="AH5" s="4"/>
      <c r="AI5" s="4" t="s">
        <v>15</v>
      </c>
    </row>
    <row r="6" spans="1:35" ht="14.25" customHeight="1">
      <c r="A6" s="194">
        <v>1</v>
      </c>
      <c r="B6" s="9">
        <v>11320055</v>
      </c>
      <c r="C6" s="10" t="s">
        <v>16</v>
      </c>
      <c r="D6" s="197" t="s">
        <v>17</v>
      </c>
      <c r="E6" s="108"/>
      <c r="F6" s="108"/>
      <c r="G6" s="108"/>
      <c r="H6" s="108"/>
      <c r="I6" s="5"/>
      <c r="J6" s="12">
        <f t="shared" ref="J6:J58" si="0">(E6*$E$5)+(F6*$F$5)+(G6*$G$5)+(H6*$H$5)</f>
        <v>0</v>
      </c>
      <c r="K6" s="6"/>
      <c r="L6" s="6"/>
      <c r="M6" s="6"/>
      <c r="N6" s="6"/>
      <c r="O6" s="6"/>
      <c r="P6" s="14">
        <f t="shared" ref="P6:P58" si="1">(K6*$K$5)+(L6*$L$5)+(M6*$M$5)+(N6*$N$5)</f>
        <v>0</v>
      </c>
      <c r="Q6" s="5"/>
      <c r="R6" s="5"/>
      <c r="S6" s="5"/>
      <c r="T6" s="5"/>
      <c r="U6" s="5"/>
      <c r="V6" s="12">
        <f t="shared" ref="V6:V58" si="2">(Q6*$Q$5)+(R6*$R$5)+(S6*$S$5)+(T6*$T$5)</f>
        <v>0</v>
      </c>
      <c r="W6" s="6"/>
      <c r="X6" s="6"/>
      <c r="Y6" s="6"/>
      <c r="Z6" s="6"/>
      <c r="AA6" s="6"/>
      <c r="AB6" s="14">
        <f t="shared" ref="AB6:AB58" si="3">(W6*$W$5)+(X6*$X$5)+(Y6*$Y$5)+(Z6*$Z$5)</f>
        <v>0</v>
      </c>
      <c r="AC6" s="15"/>
      <c r="AD6" s="199" t="s">
        <v>18</v>
      </c>
      <c r="AE6" s="199" t="s">
        <v>19</v>
      </c>
      <c r="AF6" s="202" t="s">
        <v>20</v>
      </c>
      <c r="AG6" s="202" t="s">
        <v>21</v>
      </c>
      <c r="AH6" s="16"/>
      <c r="AI6" s="17">
        <f>0.2*J6+0.1*P6+0.35*V6+0.35*AB6</f>
        <v>0</v>
      </c>
    </row>
    <row r="7" spans="1:35" ht="14.25" customHeight="1">
      <c r="A7" s="195"/>
      <c r="B7" s="18">
        <v>11320040</v>
      </c>
      <c r="C7" s="19" t="s">
        <v>22</v>
      </c>
      <c r="D7" s="198"/>
      <c r="E7" s="5"/>
      <c r="F7" s="5"/>
      <c r="G7" s="5"/>
      <c r="H7" s="5"/>
      <c r="I7" s="5"/>
      <c r="J7" s="12">
        <f t="shared" si="0"/>
        <v>0</v>
      </c>
      <c r="K7" s="6"/>
      <c r="L7" s="6"/>
      <c r="M7" s="6"/>
      <c r="N7" s="6"/>
      <c r="O7" s="6"/>
      <c r="P7" s="14">
        <f t="shared" si="1"/>
        <v>0</v>
      </c>
      <c r="Q7" s="5"/>
      <c r="R7" s="5"/>
      <c r="S7" s="5"/>
      <c r="T7" s="5"/>
      <c r="U7" s="5"/>
      <c r="V7" s="12">
        <f t="shared" si="2"/>
        <v>0</v>
      </c>
      <c r="W7" s="6"/>
      <c r="X7" s="6"/>
      <c r="Y7" s="6"/>
      <c r="Z7" s="6"/>
      <c r="AA7" s="6"/>
      <c r="AB7" s="14">
        <f t="shared" si="3"/>
        <v>0</v>
      </c>
      <c r="AC7" s="20"/>
      <c r="AD7" s="200"/>
      <c r="AE7" s="200"/>
      <c r="AF7" s="200"/>
      <c r="AG7" s="200"/>
      <c r="AH7" s="16"/>
      <c r="AI7" s="17">
        <f t="shared" ref="AI7:AI20" si="4">0.2*J7+0.1*P7+0.35*V7+0.35*AB7</f>
        <v>0</v>
      </c>
    </row>
    <row r="8" spans="1:35" ht="14.25" customHeight="1">
      <c r="A8" s="196"/>
      <c r="B8" s="18">
        <v>11320013</v>
      </c>
      <c r="C8" s="19" t="s">
        <v>23</v>
      </c>
      <c r="D8" s="184"/>
      <c r="E8" s="5"/>
      <c r="F8" s="5"/>
      <c r="G8" s="5"/>
      <c r="H8" s="5"/>
      <c r="I8" s="5"/>
      <c r="J8" s="12">
        <f t="shared" si="0"/>
        <v>0</v>
      </c>
      <c r="K8" s="6"/>
      <c r="L8" s="6"/>
      <c r="M8" s="6"/>
      <c r="N8" s="6"/>
      <c r="O8" s="6"/>
      <c r="P8" s="14">
        <f t="shared" si="1"/>
        <v>0</v>
      </c>
      <c r="Q8" s="5"/>
      <c r="R8" s="5"/>
      <c r="S8" s="5"/>
      <c r="T8" s="5"/>
      <c r="U8" s="5"/>
      <c r="V8" s="12">
        <f t="shared" si="2"/>
        <v>0</v>
      </c>
      <c r="W8" s="6"/>
      <c r="X8" s="6"/>
      <c r="Y8" s="6"/>
      <c r="Z8" s="6"/>
      <c r="AA8" s="6"/>
      <c r="AB8" s="14">
        <f t="shared" si="3"/>
        <v>0</v>
      </c>
      <c r="AC8" s="20" t="s">
        <v>24</v>
      </c>
      <c r="AD8" s="201"/>
      <c r="AE8" s="201"/>
      <c r="AF8" s="201"/>
      <c r="AG8" s="201"/>
      <c r="AH8" s="16"/>
      <c r="AI8" s="17">
        <f t="shared" si="4"/>
        <v>0</v>
      </c>
    </row>
    <row r="9" spans="1:35" ht="14.25" customHeight="1">
      <c r="A9" s="177">
        <v>2</v>
      </c>
      <c r="B9" s="21">
        <v>11320009</v>
      </c>
      <c r="C9" s="10" t="s">
        <v>25</v>
      </c>
      <c r="D9" s="180" t="s">
        <v>26</v>
      </c>
      <c r="E9" s="22"/>
      <c r="F9" s="22"/>
      <c r="G9" s="22"/>
      <c r="H9" s="22"/>
      <c r="I9" s="22"/>
      <c r="J9" s="12">
        <f t="shared" si="0"/>
        <v>0</v>
      </c>
      <c r="K9" s="11"/>
      <c r="L9" s="11"/>
      <c r="M9" s="11"/>
      <c r="N9" s="11"/>
      <c r="O9" s="22"/>
      <c r="P9" s="14">
        <f t="shared" si="1"/>
        <v>0</v>
      </c>
      <c r="Q9" s="23"/>
      <c r="R9" s="23"/>
      <c r="S9" s="23"/>
      <c r="T9" s="23"/>
      <c r="U9" s="23"/>
      <c r="V9" s="12">
        <f t="shared" si="2"/>
        <v>0</v>
      </c>
      <c r="W9" s="22"/>
      <c r="X9" s="22"/>
      <c r="Y9" s="22"/>
      <c r="Z9" s="22"/>
      <c r="AA9" s="23"/>
      <c r="AB9" s="14">
        <f t="shared" si="3"/>
        <v>0</v>
      </c>
      <c r="AC9" s="20"/>
      <c r="AD9" s="199" t="s">
        <v>20</v>
      </c>
      <c r="AE9" s="199" t="s">
        <v>27</v>
      </c>
      <c r="AF9" s="202" t="s">
        <v>28</v>
      </c>
      <c r="AG9" s="202" t="s">
        <v>29</v>
      </c>
      <c r="AH9" s="16"/>
      <c r="AI9" s="17">
        <f t="shared" si="4"/>
        <v>0</v>
      </c>
    </row>
    <row r="10" spans="1:35" ht="14.25" customHeight="1">
      <c r="A10" s="178"/>
      <c r="B10" s="18">
        <v>11320051</v>
      </c>
      <c r="C10" s="19" t="s">
        <v>30</v>
      </c>
      <c r="D10" s="178"/>
      <c r="E10" s="22"/>
      <c r="F10" s="22"/>
      <c r="G10" s="22"/>
      <c r="H10" s="22"/>
      <c r="I10" s="22"/>
      <c r="J10" s="12">
        <f t="shared" si="0"/>
        <v>0</v>
      </c>
      <c r="K10" s="11"/>
      <c r="L10" s="11"/>
      <c r="M10" s="11"/>
      <c r="N10" s="11"/>
      <c r="O10" s="22"/>
      <c r="P10" s="14">
        <f t="shared" si="1"/>
        <v>0</v>
      </c>
      <c r="Q10" s="23"/>
      <c r="R10" s="23"/>
      <c r="S10" s="23"/>
      <c r="T10" s="23"/>
      <c r="U10" s="23"/>
      <c r="V10" s="12">
        <f t="shared" si="2"/>
        <v>0</v>
      </c>
      <c r="W10" s="22"/>
      <c r="X10" s="22"/>
      <c r="Y10" s="22"/>
      <c r="Z10" s="22"/>
      <c r="AA10" s="23"/>
      <c r="AB10" s="14">
        <f t="shared" si="3"/>
        <v>0</v>
      </c>
      <c r="AC10" s="20"/>
      <c r="AD10" s="200"/>
      <c r="AE10" s="200"/>
      <c r="AF10" s="200"/>
      <c r="AG10" s="200"/>
      <c r="AH10" s="16"/>
      <c r="AI10" s="17">
        <f t="shared" si="4"/>
        <v>0</v>
      </c>
    </row>
    <row r="11" spans="1:35" ht="14.25" customHeight="1">
      <c r="A11" s="179"/>
      <c r="B11" s="24">
        <v>11320021</v>
      </c>
      <c r="C11" s="19" t="s">
        <v>31</v>
      </c>
      <c r="D11" s="179"/>
      <c r="E11" s="22"/>
      <c r="F11" s="22"/>
      <c r="G11" s="22"/>
      <c r="H11" s="22"/>
      <c r="I11" s="22"/>
      <c r="J11" s="12">
        <f t="shared" si="0"/>
        <v>0</v>
      </c>
      <c r="K11" s="11"/>
      <c r="L11" s="11"/>
      <c r="M11" s="11"/>
      <c r="N11" s="11"/>
      <c r="O11" s="22"/>
      <c r="P11" s="14">
        <f t="shared" si="1"/>
        <v>0</v>
      </c>
      <c r="Q11" s="23"/>
      <c r="R11" s="23"/>
      <c r="S11" s="23"/>
      <c r="T11" s="23"/>
      <c r="U11" s="23"/>
      <c r="V11" s="12">
        <f t="shared" si="2"/>
        <v>0</v>
      </c>
      <c r="W11" s="22"/>
      <c r="X11" s="22"/>
      <c r="Y11" s="22"/>
      <c r="Z11" s="22"/>
      <c r="AA11" s="23"/>
      <c r="AB11" s="14">
        <f t="shared" si="3"/>
        <v>0</v>
      </c>
      <c r="AC11" s="20" t="s">
        <v>113</v>
      </c>
      <c r="AD11" s="201"/>
      <c r="AE11" s="201"/>
      <c r="AF11" s="201"/>
      <c r="AG11" s="201"/>
      <c r="AH11" s="16"/>
      <c r="AI11" s="17">
        <f t="shared" si="4"/>
        <v>0</v>
      </c>
    </row>
    <row r="12" spans="1:35" ht="14.25" customHeight="1">
      <c r="A12" s="177">
        <v>3</v>
      </c>
      <c r="B12" s="9">
        <v>11320036</v>
      </c>
      <c r="C12" s="10" t="s">
        <v>32</v>
      </c>
      <c r="D12" s="181" t="s">
        <v>26</v>
      </c>
      <c r="E12" s="22"/>
      <c r="F12" s="22"/>
      <c r="G12" s="22"/>
      <c r="H12" s="22"/>
      <c r="I12" s="22"/>
      <c r="J12" s="12">
        <f t="shared" si="0"/>
        <v>0</v>
      </c>
      <c r="K12" s="6"/>
      <c r="L12" s="6"/>
      <c r="M12" s="6"/>
      <c r="N12" s="6"/>
      <c r="O12" s="6"/>
      <c r="P12" s="14">
        <f t="shared" si="1"/>
        <v>0</v>
      </c>
      <c r="Q12" s="22"/>
      <c r="R12" s="22"/>
      <c r="S12" s="22"/>
      <c r="T12" s="22"/>
      <c r="U12" s="22"/>
      <c r="V12" s="12">
        <f t="shared" si="2"/>
        <v>0</v>
      </c>
      <c r="W12" s="6"/>
      <c r="X12" s="6"/>
      <c r="Y12" s="6"/>
      <c r="Z12" s="6"/>
      <c r="AA12" s="6"/>
      <c r="AB12" s="14">
        <f t="shared" si="3"/>
        <v>0</v>
      </c>
      <c r="AC12" s="20"/>
      <c r="AD12" s="199" t="s">
        <v>33</v>
      </c>
      <c r="AE12" s="199" t="s">
        <v>19</v>
      </c>
      <c r="AF12" s="202" t="s">
        <v>20</v>
      </c>
      <c r="AG12" s="202" t="s">
        <v>29</v>
      </c>
      <c r="AH12" s="16"/>
      <c r="AI12" s="17">
        <f t="shared" si="4"/>
        <v>0</v>
      </c>
    </row>
    <row r="13" spans="1:35" ht="14.25" customHeight="1">
      <c r="A13" s="178"/>
      <c r="B13" s="24">
        <v>11320025</v>
      </c>
      <c r="C13" s="19" t="s">
        <v>34</v>
      </c>
      <c r="D13" s="178"/>
      <c r="E13" s="22"/>
      <c r="F13" s="22"/>
      <c r="G13" s="22"/>
      <c r="H13" s="22"/>
      <c r="I13" s="22"/>
      <c r="J13" s="12">
        <f t="shared" si="0"/>
        <v>0</v>
      </c>
      <c r="K13" s="6"/>
      <c r="L13" s="6"/>
      <c r="M13" s="6"/>
      <c r="N13" s="6"/>
      <c r="O13" s="6"/>
      <c r="P13" s="14">
        <f t="shared" si="1"/>
        <v>0</v>
      </c>
      <c r="Q13" s="22"/>
      <c r="R13" s="22"/>
      <c r="S13" s="22"/>
      <c r="T13" s="22"/>
      <c r="U13" s="22"/>
      <c r="V13" s="12">
        <f t="shared" si="2"/>
        <v>0</v>
      </c>
      <c r="W13" s="6"/>
      <c r="X13" s="6"/>
      <c r="Y13" s="6"/>
      <c r="Z13" s="6"/>
      <c r="AA13" s="6"/>
      <c r="AB13" s="14">
        <f t="shared" si="3"/>
        <v>0</v>
      </c>
      <c r="AC13" s="20"/>
      <c r="AD13" s="200"/>
      <c r="AE13" s="200"/>
      <c r="AF13" s="200"/>
      <c r="AG13" s="200"/>
      <c r="AH13" s="16"/>
      <c r="AI13" s="17">
        <f t="shared" si="4"/>
        <v>0</v>
      </c>
    </row>
    <row r="14" spans="1:35" ht="14.25" customHeight="1">
      <c r="A14" s="179"/>
      <c r="B14" s="18">
        <v>11320014</v>
      </c>
      <c r="C14" s="19" t="s">
        <v>35</v>
      </c>
      <c r="D14" s="179"/>
      <c r="E14" s="22"/>
      <c r="F14" s="22"/>
      <c r="G14" s="22"/>
      <c r="H14" s="22"/>
      <c r="I14" s="22"/>
      <c r="J14" s="12">
        <f t="shared" si="0"/>
        <v>0</v>
      </c>
      <c r="K14" s="6"/>
      <c r="L14" s="6"/>
      <c r="M14" s="6"/>
      <c r="N14" s="6"/>
      <c r="O14" s="6"/>
      <c r="P14" s="14">
        <f t="shared" si="1"/>
        <v>0</v>
      </c>
      <c r="Q14" s="22"/>
      <c r="R14" s="22"/>
      <c r="S14" s="22"/>
      <c r="T14" s="22"/>
      <c r="U14" s="22"/>
      <c r="V14" s="12">
        <f t="shared" si="2"/>
        <v>0</v>
      </c>
      <c r="W14" s="6"/>
      <c r="X14" s="6"/>
      <c r="Y14" s="6"/>
      <c r="Z14" s="6"/>
      <c r="AA14" s="6"/>
      <c r="AB14" s="14">
        <f t="shared" si="3"/>
        <v>0</v>
      </c>
      <c r="AC14" s="20" t="s">
        <v>24</v>
      </c>
      <c r="AD14" s="201"/>
      <c r="AE14" s="201"/>
      <c r="AF14" s="201"/>
      <c r="AG14" s="201"/>
      <c r="AH14" s="16"/>
      <c r="AI14" s="17">
        <f t="shared" si="4"/>
        <v>0</v>
      </c>
    </row>
    <row r="15" spans="1:35" ht="15" customHeight="1">
      <c r="A15" s="177">
        <v>4</v>
      </c>
      <c r="B15" s="21">
        <v>11320024</v>
      </c>
      <c r="C15" s="10" t="s">
        <v>36</v>
      </c>
      <c r="D15" s="181" t="s">
        <v>37</v>
      </c>
      <c r="E15" s="22"/>
      <c r="F15" s="22"/>
      <c r="G15" s="22"/>
      <c r="H15" s="22"/>
      <c r="I15" s="22"/>
      <c r="J15" s="12">
        <f t="shared" si="0"/>
        <v>0</v>
      </c>
      <c r="K15" s="11"/>
      <c r="L15" s="22"/>
      <c r="M15" s="22"/>
      <c r="N15" s="22"/>
      <c r="O15" s="22"/>
      <c r="P15" s="14">
        <f t="shared" si="1"/>
        <v>0</v>
      </c>
      <c r="Q15" s="22"/>
      <c r="R15" s="22"/>
      <c r="S15" s="22"/>
      <c r="T15" s="22"/>
      <c r="U15" s="23"/>
      <c r="V15" s="12">
        <f t="shared" si="2"/>
        <v>0</v>
      </c>
      <c r="W15" s="22"/>
      <c r="X15" s="22"/>
      <c r="Y15" s="22"/>
      <c r="Z15" s="22"/>
      <c r="AA15" s="22"/>
      <c r="AB15" s="14">
        <f t="shared" si="3"/>
        <v>0</v>
      </c>
      <c r="AC15" s="20"/>
      <c r="AD15" s="199" t="s">
        <v>29</v>
      </c>
      <c r="AE15" s="199" t="s">
        <v>21</v>
      </c>
      <c r="AF15" s="202" t="s">
        <v>33</v>
      </c>
      <c r="AG15" s="202" t="s">
        <v>20</v>
      </c>
      <c r="AH15" s="16"/>
      <c r="AI15" s="17">
        <f t="shared" si="4"/>
        <v>0</v>
      </c>
    </row>
    <row r="16" spans="1:35" ht="14.25" customHeight="1">
      <c r="A16" s="178"/>
      <c r="B16" s="18">
        <v>11320059</v>
      </c>
      <c r="C16" s="19" t="s">
        <v>38</v>
      </c>
      <c r="D16" s="178"/>
      <c r="E16" s="22"/>
      <c r="F16" s="22"/>
      <c r="G16" s="22"/>
      <c r="H16" s="22"/>
      <c r="I16" s="22"/>
      <c r="J16" s="12">
        <f t="shared" si="0"/>
        <v>0</v>
      </c>
      <c r="K16" s="11"/>
      <c r="L16" s="22"/>
      <c r="M16" s="22"/>
      <c r="N16" s="22"/>
      <c r="O16" s="22"/>
      <c r="P16" s="14">
        <f t="shared" si="1"/>
        <v>0</v>
      </c>
      <c r="Q16" s="22"/>
      <c r="R16" s="22"/>
      <c r="S16" s="22"/>
      <c r="T16" s="22"/>
      <c r="U16" s="23"/>
      <c r="V16" s="12">
        <f t="shared" si="2"/>
        <v>0</v>
      </c>
      <c r="W16" s="22"/>
      <c r="X16" s="22"/>
      <c r="Y16" s="22"/>
      <c r="Z16" s="22"/>
      <c r="AA16" s="22"/>
      <c r="AB16" s="14">
        <f t="shared" si="3"/>
        <v>0</v>
      </c>
      <c r="AC16" s="20"/>
      <c r="AD16" s="200"/>
      <c r="AE16" s="200"/>
      <c r="AF16" s="200"/>
      <c r="AG16" s="200"/>
      <c r="AH16" s="16"/>
      <c r="AI16" s="17">
        <f t="shared" si="4"/>
        <v>0</v>
      </c>
    </row>
    <row r="17" spans="1:35" ht="15.5">
      <c r="A17" s="179"/>
      <c r="B17" s="24">
        <v>11320044</v>
      </c>
      <c r="C17" s="19" t="s">
        <v>39</v>
      </c>
      <c r="D17" s="179"/>
      <c r="E17" s="22"/>
      <c r="F17" s="22"/>
      <c r="G17" s="22"/>
      <c r="H17" s="22"/>
      <c r="I17" s="22"/>
      <c r="J17" s="12">
        <f t="shared" si="0"/>
        <v>0</v>
      </c>
      <c r="K17" s="11"/>
      <c r="L17" s="22"/>
      <c r="M17" s="22"/>
      <c r="N17" s="22"/>
      <c r="O17" s="22"/>
      <c r="P17" s="14">
        <f t="shared" si="1"/>
        <v>0</v>
      </c>
      <c r="Q17" s="22"/>
      <c r="R17" s="22"/>
      <c r="S17" s="22"/>
      <c r="T17" s="22"/>
      <c r="U17" s="23"/>
      <c r="V17" s="12">
        <f t="shared" si="2"/>
        <v>0</v>
      </c>
      <c r="W17" s="22"/>
      <c r="X17" s="22"/>
      <c r="Y17" s="22"/>
      <c r="Z17" s="22"/>
      <c r="AA17" s="22"/>
      <c r="AB17" s="14">
        <f t="shared" si="3"/>
        <v>0</v>
      </c>
      <c r="AC17" s="20" t="s">
        <v>24</v>
      </c>
      <c r="AD17" s="201"/>
      <c r="AE17" s="201"/>
      <c r="AF17" s="201"/>
      <c r="AG17" s="201"/>
      <c r="AH17" s="16"/>
      <c r="AI17" s="17">
        <f t="shared" si="4"/>
        <v>0</v>
      </c>
    </row>
    <row r="18" spans="1:35" ht="14.25" customHeight="1">
      <c r="A18" s="177">
        <v>5</v>
      </c>
      <c r="B18" s="21">
        <v>11320001</v>
      </c>
      <c r="C18" s="10" t="s">
        <v>40</v>
      </c>
      <c r="D18" s="181" t="s">
        <v>41</v>
      </c>
      <c r="E18" s="5"/>
      <c r="F18" s="5"/>
      <c r="G18" s="5"/>
      <c r="H18" s="5"/>
      <c r="I18" s="5"/>
      <c r="J18" s="12">
        <f t="shared" si="0"/>
        <v>0</v>
      </c>
      <c r="K18" s="6"/>
      <c r="L18" s="6"/>
      <c r="M18" s="6"/>
      <c r="N18" s="6"/>
      <c r="O18" s="6"/>
      <c r="P18" s="14">
        <f t="shared" si="1"/>
        <v>0</v>
      </c>
      <c r="Q18" s="5"/>
      <c r="R18" s="5"/>
      <c r="S18" s="5"/>
      <c r="T18" s="5"/>
      <c r="U18" s="5"/>
      <c r="V18" s="12">
        <f t="shared" si="2"/>
        <v>0</v>
      </c>
      <c r="W18" s="6"/>
      <c r="X18" s="6"/>
      <c r="Y18" s="6"/>
      <c r="Z18" s="6"/>
      <c r="AA18" s="51"/>
      <c r="AB18" s="14">
        <f t="shared" si="3"/>
        <v>0</v>
      </c>
      <c r="AC18" s="20"/>
      <c r="AD18" s="199" t="s">
        <v>21</v>
      </c>
      <c r="AE18" s="199" t="s">
        <v>27</v>
      </c>
      <c r="AF18" s="202" t="s">
        <v>29</v>
      </c>
      <c r="AG18" s="202" t="s">
        <v>43</v>
      </c>
      <c r="AH18" s="16"/>
      <c r="AI18" s="17">
        <f t="shared" si="4"/>
        <v>0</v>
      </c>
    </row>
    <row r="19" spans="1:35" ht="14.25" customHeight="1">
      <c r="A19" s="178"/>
      <c r="B19" s="18">
        <v>11320037</v>
      </c>
      <c r="C19" s="19" t="s">
        <v>44</v>
      </c>
      <c r="D19" s="178"/>
      <c r="E19" s="5"/>
      <c r="F19" s="5"/>
      <c r="G19" s="5"/>
      <c r="H19" s="5"/>
      <c r="I19" s="5"/>
      <c r="J19" s="12">
        <f t="shared" si="0"/>
        <v>0</v>
      </c>
      <c r="K19" s="6"/>
      <c r="L19" s="6"/>
      <c r="M19" s="6"/>
      <c r="N19" s="6"/>
      <c r="O19" s="6"/>
      <c r="P19" s="14">
        <f t="shared" si="1"/>
        <v>0</v>
      </c>
      <c r="Q19" s="5"/>
      <c r="R19" s="5"/>
      <c r="S19" s="5"/>
      <c r="T19" s="5"/>
      <c r="U19" s="5"/>
      <c r="V19" s="12">
        <f t="shared" si="2"/>
        <v>0</v>
      </c>
      <c r="W19" s="6"/>
      <c r="X19" s="6"/>
      <c r="Y19" s="6"/>
      <c r="Z19" s="6"/>
      <c r="AA19" s="51"/>
      <c r="AB19" s="14">
        <f t="shared" si="3"/>
        <v>0</v>
      </c>
      <c r="AC19" s="20"/>
      <c r="AD19" s="200"/>
      <c r="AE19" s="200"/>
      <c r="AF19" s="200"/>
      <c r="AG19" s="200"/>
      <c r="AH19" s="16"/>
      <c r="AI19" s="17">
        <f t="shared" si="4"/>
        <v>0</v>
      </c>
    </row>
    <row r="20" spans="1:35" ht="14.25" customHeight="1">
      <c r="A20" s="179"/>
      <c r="B20" s="18">
        <v>11320012</v>
      </c>
      <c r="C20" s="19" t="s">
        <v>45</v>
      </c>
      <c r="D20" s="179"/>
      <c r="E20" s="5"/>
      <c r="F20" s="5"/>
      <c r="G20" s="5"/>
      <c r="H20" s="5"/>
      <c r="I20" s="5"/>
      <c r="J20" s="12">
        <f t="shared" si="0"/>
        <v>0</v>
      </c>
      <c r="K20" s="6"/>
      <c r="L20" s="6"/>
      <c r="M20" s="6"/>
      <c r="N20" s="6"/>
      <c r="O20" s="6"/>
      <c r="P20" s="14">
        <f t="shared" si="1"/>
        <v>0</v>
      </c>
      <c r="Q20" s="5"/>
      <c r="R20" s="5"/>
      <c r="S20" s="5"/>
      <c r="T20" s="5"/>
      <c r="U20" s="5"/>
      <c r="V20" s="12">
        <f t="shared" si="2"/>
        <v>0</v>
      </c>
      <c r="W20" s="6"/>
      <c r="X20" s="6"/>
      <c r="Y20" s="6"/>
      <c r="Z20" s="6"/>
      <c r="AA20" s="51"/>
      <c r="AB20" s="14">
        <f t="shared" si="3"/>
        <v>0</v>
      </c>
      <c r="AC20" s="20" t="s">
        <v>24</v>
      </c>
      <c r="AD20" s="201"/>
      <c r="AE20" s="201"/>
      <c r="AF20" s="201"/>
      <c r="AG20" s="201"/>
      <c r="AH20" s="16"/>
      <c r="AI20" s="17">
        <f t="shared" si="4"/>
        <v>0</v>
      </c>
    </row>
    <row r="21" spans="1:35" ht="14.25" customHeight="1">
      <c r="A21" s="177">
        <v>6</v>
      </c>
      <c r="B21" s="27">
        <v>11320038</v>
      </c>
      <c r="C21" s="28" t="s">
        <v>46</v>
      </c>
      <c r="D21" s="181" t="s">
        <v>47</v>
      </c>
      <c r="E21" s="22"/>
      <c r="F21" s="22"/>
      <c r="G21" s="22"/>
      <c r="H21" s="22"/>
      <c r="I21" s="22"/>
      <c r="J21" s="12">
        <f t="shared" si="0"/>
        <v>0</v>
      </c>
      <c r="K21" s="11"/>
      <c r="L21" s="11"/>
      <c r="M21" s="11"/>
      <c r="N21" s="11"/>
      <c r="O21" s="11"/>
      <c r="P21" s="14">
        <f t="shared" si="1"/>
        <v>0</v>
      </c>
      <c r="Q21" s="22"/>
      <c r="R21" s="22"/>
      <c r="S21" s="22"/>
      <c r="T21" s="22"/>
      <c r="U21" s="22"/>
      <c r="V21" s="12">
        <f t="shared" si="2"/>
        <v>0</v>
      </c>
      <c r="W21" s="22"/>
      <c r="X21" s="22"/>
      <c r="Y21" s="22"/>
      <c r="Z21" s="22"/>
      <c r="AA21" s="23"/>
      <c r="AB21" s="14">
        <f t="shared" si="3"/>
        <v>0</v>
      </c>
      <c r="AC21" s="20"/>
      <c r="AD21" s="199" t="s">
        <v>28</v>
      </c>
      <c r="AE21" s="204"/>
      <c r="AF21" s="202" t="s">
        <v>18</v>
      </c>
      <c r="AG21" s="202" t="s">
        <v>48</v>
      </c>
      <c r="AH21" s="16"/>
      <c r="AI21" s="29">
        <f>0.3*J21+0.35*V21+0.35*AB21</f>
        <v>0</v>
      </c>
    </row>
    <row r="22" spans="1:35" ht="14.25" customHeight="1">
      <c r="A22" s="178"/>
      <c r="B22" s="30">
        <v>11320052</v>
      </c>
      <c r="C22" s="31" t="s">
        <v>49</v>
      </c>
      <c r="D22" s="178"/>
      <c r="E22" s="22"/>
      <c r="F22" s="22"/>
      <c r="G22" s="22"/>
      <c r="H22" s="22"/>
      <c r="I22" s="22"/>
      <c r="J22" s="12">
        <f t="shared" si="0"/>
        <v>0</v>
      </c>
      <c r="K22" s="11"/>
      <c r="L22" s="11"/>
      <c r="M22" s="11"/>
      <c r="N22" s="11"/>
      <c r="O22" s="11"/>
      <c r="P22" s="14">
        <f t="shared" si="1"/>
        <v>0</v>
      </c>
      <c r="Q22" s="22"/>
      <c r="R22" s="22"/>
      <c r="S22" s="22"/>
      <c r="T22" s="22"/>
      <c r="U22" s="22"/>
      <c r="V22" s="12">
        <f t="shared" si="2"/>
        <v>0</v>
      </c>
      <c r="W22" s="22"/>
      <c r="X22" s="22"/>
      <c r="Y22" s="22"/>
      <c r="Z22" s="22"/>
      <c r="AA22" s="23"/>
      <c r="AB22" s="14">
        <f t="shared" si="3"/>
        <v>0</v>
      </c>
      <c r="AC22" s="20"/>
      <c r="AD22" s="200"/>
      <c r="AE22" s="200"/>
      <c r="AF22" s="200"/>
      <c r="AG22" s="200"/>
      <c r="AH22" s="16"/>
      <c r="AI22" s="29">
        <f t="shared" ref="AI22:AI26" si="5">0.3*J22+0.35*V22+0.35*AB22</f>
        <v>0</v>
      </c>
    </row>
    <row r="23" spans="1:35" ht="14.25" customHeight="1">
      <c r="A23" s="179"/>
      <c r="B23" s="32">
        <v>11320058</v>
      </c>
      <c r="C23" s="31" t="s">
        <v>50</v>
      </c>
      <c r="D23" s="179"/>
      <c r="E23" s="22"/>
      <c r="F23" s="22"/>
      <c r="G23" s="22"/>
      <c r="H23" s="22"/>
      <c r="I23" s="22"/>
      <c r="J23" s="12">
        <f t="shared" si="0"/>
        <v>0</v>
      </c>
      <c r="K23" s="11"/>
      <c r="L23" s="11"/>
      <c r="M23" s="11"/>
      <c r="N23" s="11"/>
      <c r="O23" s="11"/>
      <c r="P23" s="14">
        <f t="shared" si="1"/>
        <v>0</v>
      </c>
      <c r="Q23" s="22"/>
      <c r="R23" s="22"/>
      <c r="S23" s="22"/>
      <c r="T23" s="22"/>
      <c r="U23" s="22"/>
      <c r="V23" s="12">
        <f t="shared" si="2"/>
        <v>0</v>
      </c>
      <c r="W23" s="22"/>
      <c r="X23" s="22"/>
      <c r="Y23" s="22"/>
      <c r="Z23" s="22"/>
      <c r="AA23" s="23"/>
      <c r="AB23" s="14">
        <f t="shared" si="3"/>
        <v>0</v>
      </c>
      <c r="AC23" s="20" t="s">
        <v>24</v>
      </c>
      <c r="AD23" s="201"/>
      <c r="AE23" s="201"/>
      <c r="AF23" s="201"/>
      <c r="AG23" s="201"/>
      <c r="AH23" s="16"/>
      <c r="AI23" s="29">
        <f t="shared" si="5"/>
        <v>0</v>
      </c>
    </row>
    <row r="24" spans="1:35" ht="14.25" customHeight="1">
      <c r="A24" s="177">
        <v>7</v>
      </c>
      <c r="B24" s="21">
        <v>11320017</v>
      </c>
      <c r="C24" s="10" t="s">
        <v>51</v>
      </c>
      <c r="D24" s="181" t="s">
        <v>52</v>
      </c>
      <c r="E24" s="11"/>
      <c r="F24" s="11"/>
      <c r="G24" s="11"/>
      <c r="H24" s="11"/>
      <c r="I24" s="22"/>
      <c r="J24" s="12">
        <f t="shared" si="0"/>
        <v>0</v>
      </c>
      <c r="K24" s="6"/>
      <c r="L24" s="6"/>
      <c r="M24" s="6"/>
      <c r="N24" s="6"/>
      <c r="O24" s="6"/>
      <c r="P24" s="14">
        <f t="shared" si="1"/>
        <v>0</v>
      </c>
      <c r="Q24" s="22"/>
      <c r="R24" s="22"/>
      <c r="S24" s="22"/>
      <c r="T24" s="22"/>
      <c r="U24" s="22"/>
      <c r="V24" s="12">
        <f t="shared" si="2"/>
        <v>0</v>
      </c>
      <c r="W24" s="6"/>
      <c r="X24" s="6"/>
      <c r="Y24" s="6"/>
      <c r="Z24" s="6"/>
      <c r="AA24" s="6"/>
      <c r="AB24" s="14">
        <f t="shared" si="3"/>
        <v>0</v>
      </c>
      <c r="AC24" s="20"/>
      <c r="AD24" s="199" t="s">
        <v>28</v>
      </c>
      <c r="AE24" s="204"/>
      <c r="AF24" s="202" t="s">
        <v>20</v>
      </c>
      <c r="AG24" s="202" t="s">
        <v>21</v>
      </c>
      <c r="AH24" s="16"/>
      <c r="AI24" s="29">
        <f t="shared" si="5"/>
        <v>0</v>
      </c>
    </row>
    <row r="25" spans="1:35" ht="14.25" customHeight="1">
      <c r="A25" s="178"/>
      <c r="B25" s="24">
        <v>11320023</v>
      </c>
      <c r="C25" s="19" t="s">
        <v>53</v>
      </c>
      <c r="D25" s="178"/>
      <c r="E25" s="11"/>
      <c r="F25" s="11"/>
      <c r="G25" s="11"/>
      <c r="H25" s="11"/>
      <c r="I25" s="22"/>
      <c r="J25" s="12">
        <f t="shared" si="0"/>
        <v>0</v>
      </c>
      <c r="K25" s="6"/>
      <c r="L25" s="6"/>
      <c r="M25" s="6"/>
      <c r="N25" s="6"/>
      <c r="O25" s="6"/>
      <c r="P25" s="14">
        <f t="shared" si="1"/>
        <v>0</v>
      </c>
      <c r="Q25" s="22"/>
      <c r="R25" s="22"/>
      <c r="S25" s="22"/>
      <c r="T25" s="22"/>
      <c r="U25" s="22"/>
      <c r="V25" s="12">
        <f t="shared" si="2"/>
        <v>0</v>
      </c>
      <c r="W25" s="6"/>
      <c r="X25" s="6"/>
      <c r="Y25" s="6"/>
      <c r="Z25" s="6"/>
      <c r="AA25" s="6"/>
      <c r="AB25" s="14">
        <f t="shared" si="3"/>
        <v>0</v>
      </c>
      <c r="AC25" s="20"/>
      <c r="AD25" s="200"/>
      <c r="AE25" s="200"/>
      <c r="AF25" s="200"/>
      <c r="AG25" s="200"/>
      <c r="AH25" s="16"/>
      <c r="AI25" s="29">
        <f t="shared" si="5"/>
        <v>0</v>
      </c>
    </row>
    <row r="26" spans="1:35" ht="14.25" customHeight="1">
      <c r="A26" s="179"/>
      <c r="B26" s="24">
        <v>11320042</v>
      </c>
      <c r="C26" s="19" t="s">
        <v>54</v>
      </c>
      <c r="D26" s="179"/>
      <c r="E26" s="11"/>
      <c r="F26" s="11"/>
      <c r="G26" s="11"/>
      <c r="H26" s="11"/>
      <c r="I26" s="22"/>
      <c r="J26" s="12">
        <f t="shared" si="0"/>
        <v>0</v>
      </c>
      <c r="K26" s="6"/>
      <c r="L26" s="6"/>
      <c r="M26" s="6"/>
      <c r="N26" s="6"/>
      <c r="O26" s="6"/>
      <c r="P26" s="14">
        <f t="shared" si="1"/>
        <v>0</v>
      </c>
      <c r="Q26" s="22"/>
      <c r="R26" s="22"/>
      <c r="S26" s="22"/>
      <c r="T26" s="22"/>
      <c r="U26" s="22"/>
      <c r="V26" s="12">
        <f t="shared" si="2"/>
        <v>0</v>
      </c>
      <c r="W26" s="6"/>
      <c r="X26" s="6"/>
      <c r="Y26" s="6"/>
      <c r="Z26" s="6"/>
      <c r="AA26" s="6"/>
      <c r="AB26" s="14">
        <f t="shared" si="3"/>
        <v>0</v>
      </c>
      <c r="AC26" s="20" t="s">
        <v>24</v>
      </c>
      <c r="AD26" s="201"/>
      <c r="AE26" s="201"/>
      <c r="AF26" s="201"/>
      <c r="AG26" s="201"/>
      <c r="AH26" s="16"/>
      <c r="AI26" s="29">
        <f t="shared" si="5"/>
        <v>0</v>
      </c>
    </row>
    <row r="27" spans="1:35" ht="14.25" customHeight="1">
      <c r="A27" s="177">
        <v>8</v>
      </c>
      <c r="B27" s="21">
        <v>11320028</v>
      </c>
      <c r="C27" s="10" t="s">
        <v>55</v>
      </c>
      <c r="D27" s="185" t="s">
        <v>56</v>
      </c>
      <c r="E27" s="22"/>
      <c r="F27" s="22"/>
      <c r="G27" s="22"/>
      <c r="H27" s="22"/>
      <c r="I27" s="22"/>
      <c r="J27" s="12">
        <f t="shared" si="0"/>
        <v>0</v>
      </c>
      <c r="K27" s="22"/>
      <c r="L27" s="22"/>
      <c r="M27" s="22"/>
      <c r="N27" s="22"/>
      <c r="O27" s="22"/>
      <c r="P27" s="14">
        <f t="shared" si="1"/>
        <v>0</v>
      </c>
      <c r="Q27" s="22"/>
      <c r="R27" s="22"/>
      <c r="S27" s="22"/>
      <c r="T27" s="22"/>
      <c r="U27" s="22"/>
      <c r="V27" s="12">
        <f t="shared" si="2"/>
        <v>0</v>
      </c>
      <c r="W27" s="22"/>
      <c r="X27" s="22"/>
      <c r="Y27" s="22"/>
      <c r="Z27" s="22"/>
      <c r="AA27" s="22"/>
      <c r="AB27" s="14">
        <f t="shared" si="3"/>
        <v>0</v>
      </c>
      <c r="AC27" s="20"/>
      <c r="AD27" s="206" t="s">
        <v>21</v>
      </c>
      <c r="AE27" s="203" t="s">
        <v>29</v>
      </c>
      <c r="AF27" s="203" t="s">
        <v>18</v>
      </c>
      <c r="AG27" s="202" t="s">
        <v>33</v>
      </c>
      <c r="AH27" s="16"/>
      <c r="AI27" s="17">
        <f t="shared" ref="AI27:AI29" si="6">0.2*J27+0.1*P27+0.35*V27+0.35*AB27</f>
        <v>0</v>
      </c>
    </row>
    <row r="28" spans="1:35" ht="14.25" customHeight="1">
      <c r="A28" s="178"/>
      <c r="B28" s="24">
        <v>11320053</v>
      </c>
      <c r="C28" s="19" t="s">
        <v>57</v>
      </c>
      <c r="D28" s="178"/>
      <c r="E28" s="22"/>
      <c r="F28" s="22"/>
      <c r="G28" s="22"/>
      <c r="H28" s="22"/>
      <c r="I28" s="22"/>
      <c r="J28" s="12">
        <f t="shared" si="0"/>
        <v>0</v>
      </c>
      <c r="K28" s="22"/>
      <c r="L28" s="22"/>
      <c r="M28" s="22"/>
      <c r="N28" s="22"/>
      <c r="O28" s="22"/>
      <c r="P28" s="14">
        <f t="shared" si="1"/>
        <v>0</v>
      </c>
      <c r="Q28" s="22"/>
      <c r="R28" s="22"/>
      <c r="S28" s="22"/>
      <c r="T28" s="22"/>
      <c r="U28" s="22"/>
      <c r="V28" s="12">
        <f t="shared" si="2"/>
        <v>0</v>
      </c>
      <c r="W28" s="22"/>
      <c r="X28" s="22"/>
      <c r="Y28" s="22"/>
      <c r="Z28" s="22"/>
      <c r="AA28" s="22"/>
      <c r="AB28" s="14">
        <f t="shared" si="3"/>
        <v>0</v>
      </c>
      <c r="AC28" s="20"/>
      <c r="AD28" s="200"/>
      <c r="AE28" s="200"/>
      <c r="AF28" s="200"/>
      <c r="AG28" s="200"/>
      <c r="AH28" s="16"/>
      <c r="AI28" s="17">
        <f t="shared" si="6"/>
        <v>0</v>
      </c>
    </row>
    <row r="29" spans="1:35" ht="14.25" customHeight="1">
      <c r="A29" s="179"/>
      <c r="B29" s="24">
        <v>11320029</v>
      </c>
      <c r="C29" s="19" t="s">
        <v>58</v>
      </c>
      <c r="D29" s="179"/>
      <c r="E29" s="22"/>
      <c r="F29" s="22"/>
      <c r="G29" s="22"/>
      <c r="H29" s="22"/>
      <c r="I29" s="22"/>
      <c r="J29" s="12">
        <f t="shared" si="0"/>
        <v>0</v>
      </c>
      <c r="K29" s="22"/>
      <c r="L29" s="22"/>
      <c r="M29" s="22"/>
      <c r="N29" s="22"/>
      <c r="O29" s="22"/>
      <c r="P29" s="14">
        <f t="shared" si="1"/>
        <v>0</v>
      </c>
      <c r="Q29" s="22"/>
      <c r="R29" s="22"/>
      <c r="S29" s="22"/>
      <c r="T29" s="22"/>
      <c r="U29" s="22"/>
      <c r="V29" s="12">
        <f t="shared" si="2"/>
        <v>0</v>
      </c>
      <c r="W29" s="22"/>
      <c r="X29" s="22"/>
      <c r="Y29" s="22"/>
      <c r="Z29" s="22"/>
      <c r="AA29" s="22"/>
      <c r="AB29" s="14">
        <f t="shared" si="3"/>
        <v>0</v>
      </c>
      <c r="AC29" s="20" t="s">
        <v>24</v>
      </c>
      <c r="AD29" s="201"/>
      <c r="AE29" s="201"/>
      <c r="AF29" s="201"/>
      <c r="AG29" s="201"/>
      <c r="AH29" s="16"/>
      <c r="AI29" s="17">
        <f t="shared" si="6"/>
        <v>0</v>
      </c>
    </row>
    <row r="30" spans="1:35" ht="14.25" customHeight="1">
      <c r="A30" s="208">
        <v>9</v>
      </c>
      <c r="B30" s="9">
        <v>11320056</v>
      </c>
      <c r="C30" s="52" t="s">
        <v>114</v>
      </c>
      <c r="D30" s="183" t="s">
        <v>60</v>
      </c>
      <c r="E30" s="11"/>
      <c r="F30" s="11"/>
      <c r="G30" s="11"/>
      <c r="H30" s="11"/>
      <c r="I30" s="5"/>
      <c r="J30" s="12">
        <f t="shared" si="0"/>
        <v>0</v>
      </c>
      <c r="K30" s="53"/>
      <c r="L30" s="53"/>
      <c r="M30" s="53"/>
      <c r="N30" s="53"/>
      <c r="O30" s="53"/>
      <c r="P30" s="14">
        <f t="shared" si="1"/>
        <v>0</v>
      </c>
      <c r="Q30" s="5"/>
      <c r="R30" s="5"/>
      <c r="S30" s="5"/>
      <c r="T30" s="5"/>
      <c r="U30" s="5"/>
      <c r="V30" s="12">
        <f t="shared" si="2"/>
        <v>0</v>
      </c>
      <c r="W30" s="11"/>
      <c r="X30" s="11"/>
      <c r="Y30" s="11"/>
      <c r="Z30" s="11"/>
      <c r="AA30" s="53"/>
      <c r="AB30" s="14">
        <f t="shared" si="3"/>
        <v>0</v>
      </c>
      <c r="AC30" s="20"/>
      <c r="AD30" s="54"/>
      <c r="AE30" s="55"/>
      <c r="AF30" s="55"/>
      <c r="AG30" s="56"/>
      <c r="AH30" s="16"/>
      <c r="AI30" s="29">
        <f>0.3*J30+0.35*V30+0.35*AB30</f>
        <v>0</v>
      </c>
    </row>
    <row r="31" spans="1:35" ht="14.25" customHeight="1">
      <c r="A31" s="209"/>
      <c r="B31" s="9">
        <v>11320047</v>
      </c>
      <c r="C31" s="10" t="s">
        <v>59</v>
      </c>
      <c r="D31" s="198"/>
      <c r="E31" s="11"/>
      <c r="F31" s="11"/>
      <c r="G31" s="11"/>
      <c r="H31" s="11"/>
      <c r="I31" s="5"/>
      <c r="J31" s="12">
        <f t="shared" si="0"/>
        <v>0</v>
      </c>
      <c r="K31" s="6"/>
      <c r="L31" s="6"/>
      <c r="M31" s="6"/>
      <c r="N31" s="6"/>
      <c r="O31" s="6"/>
      <c r="P31" s="14">
        <f t="shared" si="1"/>
        <v>0</v>
      </c>
      <c r="Q31" s="5"/>
      <c r="R31" s="5"/>
      <c r="S31" s="5"/>
      <c r="T31" s="5"/>
      <c r="U31" s="5"/>
      <c r="V31" s="12">
        <f t="shared" si="2"/>
        <v>0</v>
      </c>
      <c r="W31" s="11"/>
      <c r="X31" s="11"/>
      <c r="Y31" s="11"/>
      <c r="Z31" s="11"/>
      <c r="AA31" s="6"/>
      <c r="AB31" s="14">
        <f t="shared" si="3"/>
        <v>0</v>
      </c>
      <c r="AC31" s="20"/>
      <c r="AD31" s="57" t="s">
        <v>29</v>
      </c>
      <c r="AE31" s="58"/>
      <c r="AF31" s="59" t="s">
        <v>33</v>
      </c>
      <c r="AG31" s="59" t="s">
        <v>18</v>
      </c>
      <c r="AH31" s="16"/>
      <c r="AI31" s="29">
        <f t="shared" ref="AI31:AI58" si="7">0.3*J31+0.35*V31+0.35*AB31</f>
        <v>0</v>
      </c>
    </row>
    <row r="32" spans="1:35" ht="14.25" customHeight="1">
      <c r="A32" s="210"/>
      <c r="B32" s="18">
        <v>11320007</v>
      </c>
      <c r="C32" s="19" t="s">
        <v>61</v>
      </c>
      <c r="D32" s="184"/>
      <c r="E32" s="11"/>
      <c r="F32" s="11"/>
      <c r="G32" s="11"/>
      <c r="H32" s="11"/>
      <c r="I32" s="5"/>
      <c r="J32" s="12">
        <f t="shared" si="0"/>
        <v>0</v>
      </c>
      <c r="K32" s="6"/>
      <c r="L32" s="6"/>
      <c r="M32" s="6"/>
      <c r="N32" s="6"/>
      <c r="O32" s="6"/>
      <c r="P32" s="14">
        <f t="shared" si="1"/>
        <v>0</v>
      </c>
      <c r="Q32" s="5"/>
      <c r="R32" s="5"/>
      <c r="S32" s="5"/>
      <c r="T32" s="5"/>
      <c r="U32" s="5"/>
      <c r="V32" s="12">
        <f t="shared" si="2"/>
        <v>0</v>
      </c>
      <c r="W32" s="11"/>
      <c r="X32" s="11"/>
      <c r="Y32" s="11"/>
      <c r="Z32" s="11"/>
      <c r="AA32" s="6"/>
      <c r="AB32" s="14">
        <f t="shared" si="3"/>
        <v>0</v>
      </c>
      <c r="AC32" s="20"/>
      <c r="AD32" s="60"/>
      <c r="AE32" s="61"/>
      <c r="AF32" s="62"/>
      <c r="AG32" s="62"/>
      <c r="AH32" s="16"/>
      <c r="AI32" s="29">
        <f t="shared" si="7"/>
        <v>0</v>
      </c>
    </row>
    <row r="33" spans="1:35" ht="14.25" customHeight="1">
      <c r="A33" s="177">
        <v>10</v>
      </c>
      <c r="B33" s="18">
        <v>11320016</v>
      </c>
      <c r="C33" s="19" t="s">
        <v>63</v>
      </c>
      <c r="D33" s="181" t="s">
        <v>64</v>
      </c>
      <c r="E33" s="22"/>
      <c r="F33" s="22"/>
      <c r="G33" s="22"/>
      <c r="H33" s="22"/>
      <c r="I33" s="23"/>
      <c r="J33" s="12">
        <f t="shared" si="0"/>
        <v>0</v>
      </c>
      <c r="K33" s="22"/>
      <c r="L33" s="22"/>
      <c r="M33" s="22"/>
      <c r="N33" s="22"/>
      <c r="O33" s="22"/>
      <c r="P33" s="14">
        <f t="shared" si="1"/>
        <v>0</v>
      </c>
      <c r="Q33" s="22"/>
      <c r="R33" s="22"/>
      <c r="S33" s="22"/>
      <c r="T33" s="22"/>
      <c r="U33" s="22"/>
      <c r="V33" s="12">
        <f t="shared" si="2"/>
        <v>0</v>
      </c>
      <c r="W33" s="22"/>
      <c r="X33" s="22"/>
      <c r="Y33" s="22"/>
      <c r="Z33" s="22"/>
      <c r="AA33" s="22"/>
      <c r="AB33" s="14">
        <f t="shared" si="3"/>
        <v>0</v>
      </c>
      <c r="AC33" s="20"/>
      <c r="AD33" s="63"/>
      <c r="AE33" s="64"/>
      <c r="AF33" s="65"/>
      <c r="AG33" s="65"/>
      <c r="AH33" s="16"/>
      <c r="AI33" s="29">
        <f t="shared" si="7"/>
        <v>0</v>
      </c>
    </row>
    <row r="34" spans="1:35" ht="14.25" customHeight="1">
      <c r="A34" s="178"/>
      <c r="B34" s="9">
        <v>11320008</v>
      </c>
      <c r="C34" s="10" t="s">
        <v>65</v>
      </c>
      <c r="D34" s="178"/>
      <c r="E34" s="22"/>
      <c r="F34" s="22"/>
      <c r="G34" s="22"/>
      <c r="H34" s="22"/>
      <c r="I34" s="23"/>
      <c r="J34" s="12">
        <f t="shared" si="0"/>
        <v>0</v>
      </c>
      <c r="K34" s="22"/>
      <c r="L34" s="22"/>
      <c r="M34" s="22"/>
      <c r="N34" s="22"/>
      <c r="O34" s="22"/>
      <c r="P34" s="14">
        <f t="shared" si="1"/>
        <v>0</v>
      </c>
      <c r="Q34" s="22"/>
      <c r="R34" s="22"/>
      <c r="S34" s="22"/>
      <c r="T34" s="22"/>
      <c r="U34" s="22"/>
      <c r="V34" s="12">
        <f t="shared" si="2"/>
        <v>0</v>
      </c>
      <c r="W34" s="22"/>
      <c r="X34" s="22"/>
      <c r="Y34" s="22"/>
      <c r="Z34" s="22"/>
      <c r="AA34" s="22"/>
      <c r="AB34" s="14">
        <f t="shared" si="3"/>
        <v>0</v>
      </c>
      <c r="AC34" s="20"/>
      <c r="AD34" s="57" t="s">
        <v>33</v>
      </c>
      <c r="AE34" s="58"/>
      <c r="AF34" s="59" t="s">
        <v>21</v>
      </c>
      <c r="AG34" s="59" t="s">
        <v>29</v>
      </c>
      <c r="AH34" s="16"/>
      <c r="AI34" s="29">
        <f t="shared" si="7"/>
        <v>0</v>
      </c>
    </row>
    <row r="35" spans="1:35" ht="14.25" customHeight="1">
      <c r="A35" s="179"/>
      <c r="B35" s="24">
        <v>11320034</v>
      </c>
      <c r="C35" s="19" t="s">
        <v>66</v>
      </c>
      <c r="D35" s="179"/>
      <c r="E35" s="22"/>
      <c r="F35" s="22"/>
      <c r="G35" s="22"/>
      <c r="H35" s="22"/>
      <c r="I35" s="23"/>
      <c r="J35" s="12">
        <f t="shared" si="0"/>
        <v>0</v>
      </c>
      <c r="K35" s="22"/>
      <c r="L35" s="22"/>
      <c r="M35" s="22"/>
      <c r="N35" s="22"/>
      <c r="O35" s="22"/>
      <c r="P35" s="14">
        <f t="shared" si="1"/>
        <v>0</v>
      </c>
      <c r="Q35" s="22"/>
      <c r="R35" s="22"/>
      <c r="S35" s="22"/>
      <c r="T35" s="22"/>
      <c r="U35" s="22"/>
      <c r="V35" s="12">
        <f t="shared" si="2"/>
        <v>0</v>
      </c>
      <c r="W35" s="22"/>
      <c r="X35" s="22"/>
      <c r="Y35" s="22"/>
      <c r="Z35" s="22"/>
      <c r="AA35" s="22"/>
      <c r="AB35" s="14">
        <f t="shared" si="3"/>
        <v>0</v>
      </c>
      <c r="AC35" s="20" t="s">
        <v>24</v>
      </c>
      <c r="AD35" s="60"/>
      <c r="AE35" s="61"/>
      <c r="AF35" s="62"/>
      <c r="AG35" s="62"/>
      <c r="AH35" s="16"/>
      <c r="AI35" s="29">
        <f t="shared" si="7"/>
        <v>0</v>
      </c>
    </row>
    <row r="36" spans="1:35" ht="14.25" customHeight="1">
      <c r="A36" s="177">
        <v>11</v>
      </c>
      <c r="B36" s="18">
        <v>11320049</v>
      </c>
      <c r="C36" s="19" t="s">
        <v>67</v>
      </c>
      <c r="D36" s="181" t="s">
        <v>68</v>
      </c>
      <c r="E36" s="5"/>
      <c r="F36" s="5"/>
      <c r="G36" s="5"/>
      <c r="H36" s="5"/>
      <c r="I36" s="5"/>
      <c r="J36" s="12">
        <f t="shared" si="0"/>
        <v>0</v>
      </c>
      <c r="K36" s="6"/>
      <c r="L36" s="6"/>
      <c r="M36" s="6"/>
      <c r="N36" s="6"/>
      <c r="O36" s="6"/>
      <c r="P36" s="14">
        <f t="shared" si="1"/>
        <v>0</v>
      </c>
      <c r="Q36" s="5"/>
      <c r="R36" s="5"/>
      <c r="S36" s="5"/>
      <c r="T36" s="5"/>
      <c r="U36" s="5"/>
      <c r="V36" s="12">
        <f t="shared" si="2"/>
        <v>0</v>
      </c>
      <c r="W36" s="6"/>
      <c r="X36" s="6"/>
      <c r="Y36" s="6"/>
      <c r="Z36" s="6"/>
      <c r="AA36" s="6"/>
      <c r="AB36" s="14">
        <f t="shared" si="3"/>
        <v>0</v>
      </c>
      <c r="AC36" s="20"/>
      <c r="AD36" s="63"/>
      <c r="AE36" s="64"/>
      <c r="AF36" s="65"/>
      <c r="AG36" s="65"/>
      <c r="AH36" s="16"/>
      <c r="AI36" s="29">
        <f t="shared" si="7"/>
        <v>0</v>
      </c>
    </row>
    <row r="37" spans="1:35" ht="14.25" customHeight="1">
      <c r="A37" s="178"/>
      <c r="B37" s="9">
        <v>11320050</v>
      </c>
      <c r="C37" s="10" t="s">
        <v>69</v>
      </c>
      <c r="D37" s="178"/>
      <c r="E37" s="5"/>
      <c r="F37" s="5"/>
      <c r="G37" s="5"/>
      <c r="H37" s="5"/>
      <c r="I37" s="5"/>
      <c r="J37" s="12">
        <f t="shared" si="0"/>
        <v>0</v>
      </c>
      <c r="K37" s="6"/>
      <c r="L37" s="6"/>
      <c r="M37" s="6"/>
      <c r="N37" s="6"/>
      <c r="O37" s="6"/>
      <c r="P37" s="14">
        <f t="shared" si="1"/>
        <v>0</v>
      </c>
      <c r="Q37" s="5"/>
      <c r="R37" s="5"/>
      <c r="S37" s="5"/>
      <c r="T37" s="5"/>
      <c r="U37" s="5"/>
      <c r="V37" s="12">
        <f t="shared" si="2"/>
        <v>0</v>
      </c>
      <c r="W37" s="6"/>
      <c r="X37" s="6"/>
      <c r="Y37" s="6"/>
      <c r="Z37" s="6"/>
      <c r="AA37" s="6"/>
      <c r="AB37" s="14">
        <f t="shared" si="3"/>
        <v>0</v>
      </c>
      <c r="AC37" s="20"/>
      <c r="AD37" s="57" t="s">
        <v>20</v>
      </c>
      <c r="AE37" s="58"/>
      <c r="AF37" s="59" t="s">
        <v>29</v>
      </c>
      <c r="AG37" s="59" t="s">
        <v>70</v>
      </c>
      <c r="AH37" s="16"/>
      <c r="AI37" s="29">
        <f t="shared" si="7"/>
        <v>0</v>
      </c>
    </row>
    <row r="38" spans="1:35" ht="14.25" customHeight="1">
      <c r="A38" s="179"/>
      <c r="B38" s="18">
        <v>11320039</v>
      </c>
      <c r="C38" s="19" t="s">
        <v>71</v>
      </c>
      <c r="D38" s="179"/>
      <c r="E38" s="5"/>
      <c r="F38" s="5"/>
      <c r="G38" s="5"/>
      <c r="H38" s="5"/>
      <c r="I38" s="5"/>
      <c r="J38" s="12">
        <f t="shared" si="0"/>
        <v>0</v>
      </c>
      <c r="K38" s="6"/>
      <c r="L38" s="6"/>
      <c r="M38" s="6"/>
      <c r="N38" s="6"/>
      <c r="O38" s="6"/>
      <c r="P38" s="14">
        <f t="shared" si="1"/>
        <v>0</v>
      </c>
      <c r="Q38" s="5"/>
      <c r="R38" s="5"/>
      <c r="S38" s="5"/>
      <c r="T38" s="5"/>
      <c r="U38" s="5"/>
      <c r="V38" s="12">
        <f t="shared" si="2"/>
        <v>0</v>
      </c>
      <c r="W38" s="6"/>
      <c r="X38" s="6"/>
      <c r="Y38" s="6"/>
      <c r="Z38" s="6"/>
      <c r="AA38" s="6"/>
      <c r="AB38" s="14">
        <f t="shared" si="3"/>
        <v>0</v>
      </c>
      <c r="AC38" s="20" t="s">
        <v>24</v>
      </c>
      <c r="AD38" s="60"/>
      <c r="AE38" s="61"/>
      <c r="AF38" s="62"/>
      <c r="AG38" s="62"/>
      <c r="AH38" s="16"/>
      <c r="AI38" s="29">
        <f t="shared" si="7"/>
        <v>0</v>
      </c>
    </row>
    <row r="39" spans="1:35" ht="14.25" customHeight="1">
      <c r="A39" s="177">
        <v>12</v>
      </c>
      <c r="B39" s="18">
        <v>11320022</v>
      </c>
      <c r="C39" s="174" t="s">
        <v>282</v>
      </c>
      <c r="D39" s="181" t="s">
        <v>73</v>
      </c>
      <c r="E39" s="22"/>
      <c r="F39" s="22"/>
      <c r="G39" s="22"/>
      <c r="H39" s="22"/>
      <c r="I39" s="22"/>
      <c r="J39" s="12">
        <f t="shared" si="0"/>
        <v>0</v>
      </c>
      <c r="K39" s="22"/>
      <c r="L39" s="22"/>
      <c r="M39" s="22"/>
      <c r="N39" s="22"/>
      <c r="O39" s="22"/>
      <c r="P39" s="14">
        <f t="shared" si="1"/>
        <v>0</v>
      </c>
      <c r="Q39" s="23"/>
      <c r="R39" s="23"/>
      <c r="S39" s="23"/>
      <c r="T39" s="23"/>
      <c r="U39" s="23"/>
      <c r="V39" s="12">
        <f t="shared" si="2"/>
        <v>0</v>
      </c>
      <c r="W39" s="22"/>
      <c r="X39" s="23"/>
      <c r="Y39" s="23"/>
      <c r="Z39" s="23"/>
      <c r="AA39" s="23"/>
      <c r="AB39" s="14">
        <f t="shared" si="3"/>
        <v>0</v>
      </c>
      <c r="AC39" s="20"/>
      <c r="AD39" s="63"/>
      <c r="AE39" s="64"/>
      <c r="AF39" s="65"/>
      <c r="AG39" s="65"/>
      <c r="AH39" s="16"/>
      <c r="AI39" s="29">
        <f t="shared" si="7"/>
        <v>0</v>
      </c>
    </row>
    <row r="40" spans="1:35" ht="14.25" customHeight="1">
      <c r="A40" s="178"/>
      <c r="B40" s="9">
        <v>11320019</v>
      </c>
      <c r="C40" s="10" t="s">
        <v>74</v>
      </c>
      <c r="D40" s="178"/>
      <c r="E40" s="22"/>
      <c r="F40" s="22"/>
      <c r="G40" s="22"/>
      <c r="H40" s="22"/>
      <c r="I40" s="22"/>
      <c r="J40" s="12">
        <f t="shared" si="0"/>
        <v>0</v>
      </c>
      <c r="K40" s="22"/>
      <c r="L40" s="22"/>
      <c r="M40" s="22"/>
      <c r="N40" s="22"/>
      <c r="O40" s="22"/>
      <c r="P40" s="14">
        <f t="shared" si="1"/>
        <v>0</v>
      </c>
      <c r="Q40" s="23"/>
      <c r="R40" s="23"/>
      <c r="S40" s="23"/>
      <c r="T40" s="23"/>
      <c r="U40" s="23"/>
      <c r="V40" s="12">
        <f t="shared" si="2"/>
        <v>0</v>
      </c>
      <c r="W40" s="22"/>
      <c r="X40" s="23"/>
      <c r="Y40" s="23"/>
      <c r="Z40" s="23"/>
      <c r="AA40" s="23"/>
      <c r="AB40" s="14">
        <f t="shared" si="3"/>
        <v>0</v>
      </c>
      <c r="AC40" s="20"/>
      <c r="AD40" s="57" t="s">
        <v>18</v>
      </c>
      <c r="AE40" s="58"/>
      <c r="AF40" s="59" t="s">
        <v>28</v>
      </c>
      <c r="AG40" s="59" t="s">
        <v>20</v>
      </c>
      <c r="AH40" s="16"/>
      <c r="AI40" s="29">
        <f t="shared" si="7"/>
        <v>0</v>
      </c>
    </row>
    <row r="41" spans="1:35" ht="14.25" customHeight="1">
      <c r="A41" s="179"/>
      <c r="B41" s="18">
        <v>11320006</v>
      </c>
      <c r="C41" s="19" t="s">
        <v>75</v>
      </c>
      <c r="D41" s="179"/>
      <c r="E41" s="22"/>
      <c r="F41" s="22"/>
      <c r="G41" s="22"/>
      <c r="H41" s="22"/>
      <c r="I41" s="22"/>
      <c r="J41" s="12">
        <f t="shared" si="0"/>
        <v>0</v>
      </c>
      <c r="K41" s="22"/>
      <c r="L41" s="22"/>
      <c r="M41" s="22"/>
      <c r="N41" s="22"/>
      <c r="O41" s="22"/>
      <c r="P41" s="14">
        <f t="shared" si="1"/>
        <v>0</v>
      </c>
      <c r="Q41" s="23"/>
      <c r="R41" s="23"/>
      <c r="S41" s="23"/>
      <c r="T41" s="23"/>
      <c r="U41" s="23"/>
      <c r="V41" s="12">
        <f t="shared" si="2"/>
        <v>0</v>
      </c>
      <c r="W41" s="22"/>
      <c r="X41" s="23"/>
      <c r="Y41" s="23"/>
      <c r="Z41" s="23"/>
      <c r="AA41" s="23"/>
      <c r="AB41" s="14">
        <f t="shared" si="3"/>
        <v>0</v>
      </c>
      <c r="AC41" s="20" t="s">
        <v>24</v>
      </c>
      <c r="AD41" s="60"/>
      <c r="AE41" s="61"/>
      <c r="AF41" s="62"/>
      <c r="AG41" s="62"/>
      <c r="AH41" s="16"/>
      <c r="AI41" s="29">
        <f t="shared" si="7"/>
        <v>0</v>
      </c>
    </row>
    <row r="42" spans="1:35" ht="14.25" customHeight="1">
      <c r="A42" s="177">
        <v>13</v>
      </c>
      <c r="B42" s="18">
        <v>11320045</v>
      </c>
      <c r="C42" s="19" t="s">
        <v>76</v>
      </c>
      <c r="D42" s="181" t="s">
        <v>77</v>
      </c>
      <c r="E42" s="5"/>
      <c r="F42" s="5"/>
      <c r="G42" s="5"/>
      <c r="H42" s="5"/>
      <c r="I42" s="5"/>
      <c r="J42" s="12">
        <f t="shared" si="0"/>
        <v>0</v>
      </c>
      <c r="K42" s="6"/>
      <c r="L42" s="6"/>
      <c r="M42" s="6"/>
      <c r="N42" s="6"/>
      <c r="O42" s="6"/>
      <c r="P42" s="14">
        <f t="shared" si="1"/>
        <v>0</v>
      </c>
      <c r="Q42" s="5"/>
      <c r="R42" s="5"/>
      <c r="S42" s="5"/>
      <c r="T42" s="5"/>
      <c r="U42" s="5"/>
      <c r="V42" s="12">
        <f t="shared" si="2"/>
        <v>0</v>
      </c>
      <c r="W42" s="6"/>
      <c r="X42" s="6"/>
      <c r="Y42" s="6"/>
      <c r="Z42" s="6"/>
      <c r="AA42" s="51"/>
      <c r="AB42" s="14">
        <f t="shared" si="3"/>
        <v>0</v>
      </c>
      <c r="AC42" s="20"/>
      <c r="AD42" s="63"/>
      <c r="AE42" s="64"/>
      <c r="AF42" s="65"/>
      <c r="AG42" s="65"/>
      <c r="AH42" s="16"/>
      <c r="AI42" s="29">
        <f t="shared" si="7"/>
        <v>0</v>
      </c>
    </row>
    <row r="43" spans="1:35" ht="14.25" customHeight="1">
      <c r="A43" s="178"/>
      <c r="B43" s="9">
        <v>11320020</v>
      </c>
      <c r="C43" s="10" t="s">
        <v>78</v>
      </c>
      <c r="D43" s="178"/>
      <c r="E43" s="5"/>
      <c r="F43" s="5"/>
      <c r="G43" s="5"/>
      <c r="H43" s="5"/>
      <c r="I43" s="5"/>
      <c r="J43" s="12">
        <f t="shared" si="0"/>
        <v>0</v>
      </c>
      <c r="K43" s="6"/>
      <c r="L43" s="6"/>
      <c r="M43" s="6"/>
      <c r="N43" s="6"/>
      <c r="O43" s="6"/>
      <c r="P43" s="14">
        <f t="shared" si="1"/>
        <v>0</v>
      </c>
      <c r="Q43" s="5"/>
      <c r="R43" s="5"/>
      <c r="S43" s="5"/>
      <c r="T43" s="5"/>
      <c r="U43" s="5"/>
      <c r="V43" s="12">
        <f t="shared" si="2"/>
        <v>0</v>
      </c>
      <c r="W43" s="6"/>
      <c r="X43" s="6"/>
      <c r="Y43" s="6"/>
      <c r="Z43" s="6"/>
      <c r="AA43" s="51"/>
      <c r="AB43" s="14">
        <f t="shared" si="3"/>
        <v>0</v>
      </c>
      <c r="AC43" s="20"/>
      <c r="AD43" s="57" t="s">
        <v>18</v>
      </c>
      <c r="AE43" s="58"/>
      <c r="AF43" s="59" t="s">
        <v>33</v>
      </c>
      <c r="AG43" s="59" t="s">
        <v>21</v>
      </c>
      <c r="AH43" s="16"/>
      <c r="AI43" s="29">
        <f t="shared" si="7"/>
        <v>0</v>
      </c>
    </row>
    <row r="44" spans="1:35" ht="14.25" customHeight="1">
      <c r="A44" s="179"/>
      <c r="B44" s="18">
        <v>11320033</v>
      </c>
      <c r="C44" s="19" t="s">
        <v>79</v>
      </c>
      <c r="D44" s="179"/>
      <c r="E44" s="5"/>
      <c r="F44" s="5"/>
      <c r="G44" s="5"/>
      <c r="H44" s="5"/>
      <c r="I44" s="5"/>
      <c r="J44" s="12">
        <f t="shared" si="0"/>
        <v>0</v>
      </c>
      <c r="K44" s="6"/>
      <c r="L44" s="6"/>
      <c r="M44" s="6"/>
      <c r="N44" s="6"/>
      <c r="O44" s="6"/>
      <c r="P44" s="14">
        <f t="shared" si="1"/>
        <v>0</v>
      </c>
      <c r="Q44" s="5"/>
      <c r="R44" s="5"/>
      <c r="S44" s="5"/>
      <c r="T44" s="5"/>
      <c r="U44" s="5"/>
      <c r="V44" s="12">
        <f t="shared" si="2"/>
        <v>0</v>
      </c>
      <c r="W44" s="6"/>
      <c r="X44" s="6"/>
      <c r="Y44" s="6"/>
      <c r="Z44" s="6"/>
      <c r="AA44" s="51"/>
      <c r="AB44" s="14">
        <f t="shared" si="3"/>
        <v>0</v>
      </c>
      <c r="AC44" s="20" t="s">
        <v>24</v>
      </c>
      <c r="AD44" s="60"/>
      <c r="AE44" s="61"/>
      <c r="AF44" s="62"/>
      <c r="AG44" s="62"/>
      <c r="AH44" s="16"/>
      <c r="AI44" s="29">
        <f t="shared" si="7"/>
        <v>0</v>
      </c>
    </row>
    <row r="45" spans="1:35" ht="14.25" customHeight="1">
      <c r="A45" s="177">
        <v>14</v>
      </c>
      <c r="B45" s="18">
        <v>11320011</v>
      </c>
      <c r="C45" s="19" t="s">
        <v>80</v>
      </c>
      <c r="D45" s="181" t="s">
        <v>81</v>
      </c>
      <c r="E45" s="22"/>
      <c r="F45" s="22"/>
      <c r="G45" s="22"/>
      <c r="H45" s="22"/>
      <c r="I45" s="22"/>
      <c r="J45" s="12">
        <f t="shared" si="0"/>
        <v>0</v>
      </c>
      <c r="K45" s="23"/>
      <c r="L45" s="23"/>
      <c r="M45" s="23"/>
      <c r="N45" s="23"/>
      <c r="O45" s="23"/>
      <c r="P45" s="14">
        <f t="shared" si="1"/>
        <v>0</v>
      </c>
      <c r="Q45" s="22"/>
      <c r="R45" s="22"/>
      <c r="S45" s="22"/>
      <c r="T45" s="22"/>
      <c r="U45" s="22"/>
      <c r="V45" s="12">
        <f t="shared" si="2"/>
        <v>0</v>
      </c>
      <c r="W45" s="34"/>
      <c r="X45" s="34"/>
      <c r="Y45" s="34"/>
      <c r="Z45" s="34"/>
      <c r="AA45" s="34"/>
      <c r="AB45" s="14">
        <f t="shared" si="3"/>
        <v>0</v>
      </c>
      <c r="AC45" s="20"/>
      <c r="AD45" s="63"/>
      <c r="AE45" s="64"/>
      <c r="AF45" s="65"/>
      <c r="AG45" s="65"/>
      <c r="AH45" s="16"/>
      <c r="AI45" s="29">
        <f t="shared" si="7"/>
        <v>0</v>
      </c>
    </row>
    <row r="46" spans="1:35" ht="14.25" customHeight="1">
      <c r="A46" s="178"/>
      <c r="B46" s="27">
        <v>11320054</v>
      </c>
      <c r="C46" s="28" t="s">
        <v>82</v>
      </c>
      <c r="D46" s="178"/>
      <c r="E46" s="22"/>
      <c r="F46" s="22"/>
      <c r="G46" s="22"/>
      <c r="H46" s="22"/>
      <c r="I46" s="22"/>
      <c r="J46" s="12">
        <f t="shared" si="0"/>
        <v>0</v>
      </c>
      <c r="K46" s="23"/>
      <c r="L46" s="23"/>
      <c r="M46" s="23"/>
      <c r="N46" s="23"/>
      <c r="O46" s="23"/>
      <c r="P46" s="14">
        <f t="shared" si="1"/>
        <v>0</v>
      </c>
      <c r="Q46" s="22"/>
      <c r="R46" s="22"/>
      <c r="S46" s="22"/>
      <c r="T46" s="22"/>
      <c r="U46" s="22"/>
      <c r="V46" s="12">
        <f t="shared" si="2"/>
        <v>0</v>
      </c>
      <c r="W46" s="34"/>
      <c r="X46" s="34"/>
      <c r="Y46" s="34"/>
      <c r="Z46" s="34"/>
      <c r="AA46" s="34"/>
      <c r="AB46" s="14">
        <f t="shared" si="3"/>
        <v>0</v>
      </c>
      <c r="AC46" s="20"/>
      <c r="AD46" s="57" t="s">
        <v>20</v>
      </c>
      <c r="AE46" s="58"/>
      <c r="AF46" s="59" t="s">
        <v>28</v>
      </c>
      <c r="AG46" s="59" t="s">
        <v>18</v>
      </c>
      <c r="AH46" s="16"/>
      <c r="AI46" s="29">
        <f t="shared" si="7"/>
        <v>0</v>
      </c>
    </row>
    <row r="47" spans="1:35" ht="14.25" customHeight="1">
      <c r="A47" s="179"/>
      <c r="B47" s="35">
        <v>11320048</v>
      </c>
      <c r="C47" s="31" t="s">
        <v>83</v>
      </c>
      <c r="D47" s="179"/>
      <c r="E47" s="22"/>
      <c r="F47" s="22"/>
      <c r="G47" s="22"/>
      <c r="H47" s="22"/>
      <c r="I47" s="22"/>
      <c r="J47" s="12">
        <f t="shared" si="0"/>
        <v>0</v>
      </c>
      <c r="K47" s="23"/>
      <c r="L47" s="23"/>
      <c r="M47" s="23"/>
      <c r="N47" s="23"/>
      <c r="O47" s="23"/>
      <c r="P47" s="14">
        <f t="shared" si="1"/>
        <v>0</v>
      </c>
      <c r="Q47" s="22"/>
      <c r="R47" s="22"/>
      <c r="S47" s="22"/>
      <c r="T47" s="22"/>
      <c r="U47" s="22"/>
      <c r="V47" s="12">
        <f t="shared" si="2"/>
        <v>0</v>
      </c>
      <c r="W47" s="34"/>
      <c r="X47" s="34"/>
      <c r="Y47" s="34"/>
      <c r="Z47" s="34"/>
      <c r="AA47" s="34"/>
      <c r="AB47" s="14">
        <f t="shared" si="3"/>
        <v>0</v>
      </c>
      <c r="AC47" s="20" t="s">
        <v>24</v>
      </c>
      <c r="AD47" s="60"/>
      <c r="AE47" s="61"/>
      <c r="AF47" s="62"/>
      <c r="AG47" s="62"/>
      <c r="AH47" s="16"/>
      <c r="AI47" s="29">
        <f t="shared" si="7"/>
        <v>0</v>
      </c>
    </row>
    <row r="48" spans="1:35" ht="14.25" customHeight="1">
      <c r="A48" s="177">
        <v>15</v>
      </c>
      <c r="B48" s="18">
        <v>11320035</v>
      </c>
      <c r="C48" s="19" t="s">
        <v>84</v>
      </c>
      <c r="D48" s="181" t="s">
        <v>85</v>
      </c>
      <c r="E48" s="5"/>
      <c r="F48" s="5"/>
      <c r="G48" s="5"/>
      <c r="H48" s="5"/>
      <c r="I48" s="5"/>
      <c r="J48" s="12">
        <f t="shared" si="0"/>
        <v>0</v>
      </c>
      <c r="K48" s="5"/>
      <c r="L48" s="5"/>
      <c r="M48" s="5"/>
      <c r="N48" s="5"/>
      <c r="O48" s="5"/>
      <c r="P48" s="14">
        <f t="shared" si="1"/>
        <v>0</v>
      </c>
      <c r="Q48" s="5"/>
      <c r="R48" s="5"/>
      <c r="S48" s="5"/>
      <c r="T48" s="5"/>
      <c r="U48" s="5"/>
      <c r="V48" s="12">
        <f t="shared" si="2"/>
        <v>0</v>
      </c>
      <c r="W48" s="5"/>
      <c r="X48" s="5"/>
      <c r="Y48" s="5"/>
      <c r="Z48" s="5"/>
      <c r="AA48" s="5"/>
      <c r="AB48" s="14">
        <f t="shared" si="3"/>
        <v>0</v>
      </c>
      <c r="AC48" s="20"/>
      <c r="AD48" s="63"/>
      <c r="AE48" s="64"/>
      <c r="AF48" s="65"/>
      <c r="AG48" s="65"/>
      <c r="AH48" s="16"/>
      <c r="AI48" s="29">
        <f t="shared" si="7"/>
        <v>0</v>
      </c>
    </row>
    <row r="49" spans="1:35" ht="14.25" customHeight="1">
      <c r="A49" s="178"/>
      <c r="B49" s="9">
        <v>11320015</v>
      </c>
      <c r="C49" s="10" t="s">
        <v>86</v>
      </c>
      <c r="D49" s="178"/>
      <c r="E49" s="5"/>
      <c r="F49" s="5"/>
      <c r="G49" s="5"/>
      <c r="H49" s="5"/>
      <c r="I49" s="5"/>
      <c r="J49" s="12">
        <f t="shared" si="0"/>
        <v>0</v>
      </c>
      <c r="K49" s="5"/>
      <c r="L49" s="5"/>
      <c r="M49" s="5"/>
      <c r="N49" s="5"/>
      <c r="O49" s="5"/>
      <c r="P49" s="14">
        <f t="shared" si="1"/>
        <v>0</v>
      </c>
      <c r="Q49" s="5"/>
      <c r="R49" s="5"/>
      <c r="S49" s="5"/>
      <c r="T49" s="5"/>
      <c r="U49" s="5"/>
      <c r="V49" s="12">
        <f t="shared" si="2"/>
        <v>0</v>
      </c>
      <c r="W49" s="5"/>
      <c r="X49" s="5"/>
      <c r="Y49" s="5"/>
      <c r="Z49" s="5"/>
      <c r="AA49" s="5"/>
      <c r="AB49" s="14">
        <f t="shared" si="3"/>
        <v>0</v>
      </c>
      <c r="AC49" s="20"/>
      <c r="AD49" s="57" t="s">
        <v>33</v>
      </c>
      <c r="AE49" s="58"/>
      <c r="AF49" s="59" t="s">
        <v>18</v>
      </c>
      <c r="AG49" s="59" t="s">
        <v>21</v>
      </c>
      <c r="AH49" s="16"/>
      <c r="AI49" s="29">
        <f t="shared" si="7"/>
        <v>0</v>
      </c>
    </row>
    <row r="50" spans="1:35" ht="14.25" customHeight="1">
      <c r="A50" s="179"/>
      <c r="B50" s="24">
        <v>11320026</v>
      </c>
      <c r="C50" s="19" t="s">
        <v>87</v>
      </c>
      <c r="D50" s="179"/>
      <c r="E50" s="5"/>
      <c r="F50" s="5"/>
      <c r="G50" s="5"/>
      <c r="H50" s="5"/>
      <c r="I50" s="5"/>
      <c r="J50" s="12">
        <f t="shared" si="0"/>
        <v>0</v>
      </c>
      <c r="K50" s="5"/>
      <c r="L50" s="5"/>
      <c r="M50" s="5"/>
      <c r="N50" s="5"/>
      <c r="O50" s="5"/>
      <c r="P50" s="14">
        <f t="shared" si="1"/>
        <v>0</v>
      </c>
      <c r="Q50" s="5"/>
      <c r="R50" s="5"/>
      <c r="S50" s="5"/>
      <c r="T50" s="5"/>
      <c r="U50" s="5"/>
      <c r="V50" s="12">
        <f t="shared" si="2"/>
        <v>0</v>
      </c>
      <c r="W50" s="5"/>
      <c r="X50" s="5"/>
      <c r="Y50" s="5"/>
      <c r="Z50" s="5"/>
      <c r="AA50" s="5"/>
      <c r="AB50" s="14">
        <f t="shared" si="3"/>
        <v>0</v>
      </c>
      <c r="AC50" s="20" t="s">
        <v>24</v>
      </c>
      <c r="AD50" s="60"/>
      <c r="AE50" s="61"/>
      <c r="AF50" s="62"/>
      <c r="AG50" s="62"/>
      <c r="AH50" s="16"/>
      <c r="AI50" s="29">
        <f t="shared" si="7"/>
        <v>0</v>
      </c>
    </row>
    <row r="51" spans="1:35" ht="14.25" customHeight="1">
      <c r="A51" s="182">
        <v>16</v>
      </c>
      <c r="B51" s="36">
        <v>11320043</v>
      </c>
      <c r="C51" s="37" t="s">
        <v>88</v>
      </c>
      <c r="D51" s="183" t="s">
        <v>89</v>
      </c>
      <c r="E51" s="22"/>
      <c r="F51" s="22"/>
      <c r="G51" s="22"/>
      <c r="H51" s="22"/>
      <c r="I51" s="22"/>
      <c r="J51" s="12">
        <f t="shared" si="0"/>
        <v>0</v>
      </c>
      <c r="K51" s="22"/>
      <c r="L51" s="22"/>
      <c r="M51" s="22"/>
      <c r="N51" s="22"/>
      <c r="O51" s="22"/>
      <c r="P51" s="14">
        <f t="shared" si="1"/>
        <v>0</v>
      </c>
      <c r="Q51" s="22"/>
      <c r="R51" s="22"/>
      <c r="S51" s="22"/>
      <c r="T51" s="22"/>
      <c r="U51" s="22"/>
      <c r="V51" s="12">
        <f t="shared" si="2"/>
        <v>0</v>
      </c>
      <c r="W51" s="22"/>
      <c r="X51" s="22"/>
      <c r="Y51" s="22"/>
      <c r="Z51" s="22"/>
      <c r="AA51" s="22"/>
      <c r="AB51" s="14">
        <f t="shared" si="3"/>
        <v>0</v>
      </c>
      <c r="AC51" s="20"/>
      <c r="AD51" s="63"/>
      <c r="AE51" s="64"/>
      <c r="AF51" s="65"/>
      <c r="AG51" s="65"/>
      <c r="AH51" s="16"/>
      <c r="AI51" s="29">
        <f t="shared" si="7"/>
        <v>0</v>
      </c>
    </row>
    <row r="52" spans="1:35" ht="14.25" customHeight="1">
      <c r="A52" s="179"/>
      <c r="B52" s="38">
        <v>11320032</v>
      </c>
      <c r="C52" s="39" t="s">
        <v>90</v>
      </c>
      <c r="D52" s="184"/>
      <c r="E52" s="22"/>
      <c r="F52" s="22"/>
      <c r="G52" s="22"/>
      <c r="H52" s="22"/>
      <c r="I52" s="22"/>
      <c r="J52" s="12">
        <f t="shared" si="0"/>
        <v>0</v>
      </c>
      <c r="K52" s="22"/>
      <c r="L52" s="22"/>
      <c r="M52" s="22"/>
      <c r="N52" s="22"/>
      <c r="O52" s="22"/>
      <c r="P52" s="14">
        <f t="shared" si="1"/>
        <v>0</v>
      </c>
      <c r="Q52" s="22"/>
      <c r="R52" s="22"/>
      <c r="S52" s="22"/>
      <c r="T52" s="22"/>
      <c r="U52" s="22"/>
      <c r="V52" s="12">
        <f t="shared" si="2"/>
        <v>0</v>
      </c>
      <c r="W52" s="22"/>
      <c r="X52" s="22"/>
      <c r="Y52" s="22"/>
      <c r="Z52" s="22"/>
      <c r="AA52" s="22"/>
      <c r="AB52" s="14">
        <f t="shared" si="3"/>
        <v>0</v>
      </c>
      <c r="AC52" s="20" t="s">
        <v>24</v>
      </c>
      <c r="AD52" s="57" t="s">
        <v>28</v>
      </c>
      <c r="AE52" s="58"/>
      <c r="AF52" s="59" t="s">
        <v>33</v>
      </c>
      <c r="AG52" s="59" t="s">
        <v>91</v>
      </c>
      <c r="AH52" s="16"/>
      <c r="AI52" s="29">
        <f t="shared" si="7"/>
        <v>0</v>
      </c>
    </row>
    <row r="53" spans="1:35" ht="14.25" customHeight="1">
      <c r="A53" s="177">
        <v>17</v>
      </c>
      <c r="B53" s="9">
        <v>11320003</v>
      </c>
      <c r="C53" s="10" t="s">
        <v>92</v>
      </c>
      <c r="D53" s="185" t="s">
        <v>93</v>
      </c>
      <c r="E53" s="5"/>
      <c r="F53" s="5"/>
      <c r="G53" s="5"/>
      <c r="H53" s="5"/>
      <c r="I53" s="5"/>
      <c r="J53" s="12">
        <f t="shared" si="0"/>
        <v>0</v>
      </c>
      <c r="K53" s="6"/>
      <c r="L53" s="6"/>
      <c r="M53" s="6"/>
      <c r="N53" s="6"/>
      <c r="O53" s="6"/>
      <c r="P53" s="14">
        <f t="shared" si="1"/>
        <v>0</v>
      </c>
      <c r="Q53" s="5"/>
      <c r="R53" s="5"/>
      <c r="S53" s="5"/>
      <c r="T53" s="5"/>
      <c r="U53" s="5"/>
      <c r="V53" s="12">
        <f t="shared" si="2"/>
        <v>0</v>
      </c>
      <c r="W53" s="6"/>
      <c r="X53" s="6"/>
      <c r="Y53" s="6"/>
      <c r="Z53" s="6"/>
      <c r="AA53" s="6"/>
      <c r="AB53" s="14">
        <f t="shared" si="3"/>
        <v>0</v>
      </c>
      <c r="AC53" s="20"/>
      <c r="AD53" s="63"/>
      <c r="AE53" s="64"/>
      <c r="AF53" s="65"/>
      <c r="AG53" s="65"/>
      <c r="AH53" s="16"/>
      <c r="AI53" s="29">
        <f t="shared" si="7"/>
        <v>0</v>
      </c>
    </row>
    <row r="54" spans="1:35" ht="14.25" customHeight="1">
      <c r="A54" s="178"/>
      <c r="B54" s="18">
        <v>11320010</v>
      </c>
      <c r="C54" s="19" t="s">
        <v>94</v>
      </c>
      <c r="D54" s="178"/>
      <c r="E54" s="5"/>
      <c r="F54" s="5"/>
      <c r="G54" s="5"/>
      <c r="H54" s="5"/>
      <c r="I54" s="5"/>
      <c r="J54" s="12">
        <f t="shared" si="0"/>
        <v>0</v>
      </c>
      <c r="K54" s="6"/>
      <c r="L54" s="6"/>
      <c r="M54" s="6"/>
      <c r="N54" s="6"/>
      <c r="O54" s="6"/>
      <c r="P54" s="14">
        <f t="shared" si="1"/>
        <v>0</v>
      </c>
      <c r="Q54" s="5"/>
      <c r="R54" s="5"/>
      <c r="S54" s="5"/>
      <c r="T54" s="5"/>
      <c r="U54" s="5"/>
      <c r="V54" s="12">
        <f t="shared" si="2"/>
        <v>0</v>
      </c>
      <c r="W54" s="6"/>
      <c r="X54" s="6"/>
      <c r="Y54" s="6"/>
      <c r="Z54" s="6"/>
      <c r="AA54" s="6"/>
      <c r="AB54" s="14">
        <f t="shared" si="3"/>
        <v>0</v>
      </c>
      <c r="AC54" s="20"/>
      <c r="AD54" s="57" t="s">
        <v>21</v>
      </c>
      <c r="AE54" s="58"/>
      <c r="AF54" s="59" t="s">
        <v>33</v>
      </c>
      <c r="AG54" s="59" t="s">
        <v>29</v>
      </c>
      <c r="AH54" s="16"/>
      <c r="AI54" s="29">
        <f t="shared" si="7"/>
        <v>0</v>
      </c>
    </row>
    <row r="55" spans="1:35" ht="14.25" customHeight="1">
      <c r="A55" s="179"/>
      <c r="B55" s="24">
        <v>11320030</v>
      </c>
      <c r="C55" s="19" t="s">
        <v>95</v>
      </c>
      <c r="D55" s="179"/>
      <c r="E55" s="5"/>
      <c r="F55" s="5"/>
      <c r="G55" s="5"/>
      <c r="H55" s="5"/>
      <c r="I55" s="5"/>
      <c r="J55" s="12">
        <f t="shared" si="0"/>
        <v>0</v>
      </c>
      <c r="K55" s="6"/>
      <c r="L55" s="6"/>
      <c r="M55" s="6"/>
      <c r="N55" s="6"/>
      <c r="O55" s="6"/>
      <c r="P55" s="14">
        <f t="shared" si="1"/>
        <v>0</v>
      </c>
      <c r="Q55" s="5"/>
      <c r="R55" s="5"/>
      <c r="S55" s="5"/>
      <c r="T55" s="5"/>
      <c r="U55" s="5"/>
      <c r="V55" s="12">
        <f t="shared" si="2"/>
        <v>0</v>
      </c>
      <c r="W55" s="6"/>
      <c r="X55" s="6"/>
      <c r="Y55" s="6"/>
      <c r="Z55" s="6"/>
      <c r="AA55" s="6"/>
      <c r="AB55" s="14">
        <f t="shared" si="3"/>
        <v>0</v>
      </c>
      <c r="AC55" s="20" t="s">
        <v>24</v>
      </c>
      <c r="AD55" s="60"/>
      <c r="AE55" s="61"/>
      <c r="AF55" s="62"/>
      <c r="AG55" s="62"/>
      <c r="AH55" s="16"/>
      <c r="AI55" s="29">
        <f t="shared" si="7"/>
        <v>0</v>
      </c>
    </row>
    <row r="56" spans="1:35" ht="14.25" customHeight="1">
      <c r="A56" s="177">
        <v>18</v>
      </c>
      <c r="B56" s="21">
        <v>11320005</v>
      </c>
      <c r="C56" s="10" t="s">
        <v>96</v>
      </c>
      <c r="D56" s="181" t="s">
        <v>97</v>
      </c>
      <c r="E56" s="22"/>
      <c r="F56" s="22"/>
      <c r="G56" s="22"/>
      <c r="H56" s="22"/>
      <c r="I56" s="22"/>
      <c r="J56" s="12">
        <f t="shared" si="0"/>
        <v>0</v>
      </c>
      <c r="K56" s="22"/>
      <c r="L56" s="22"/>
      <c r="M56" s="22"/>
      <c r="N56" s="22"/>
      <c r="O56" s="22"/>
      <c r="P56" s="14">
        <f t="shared" si="1"/>
        <v>0</v>
      </c>
      <c r="Q56" s="22"/>
      <c r="R56" s="22"/>
      <c r="S56" s="22"/>
      <c r="T56" s="22"/>
      <c r="U56" s="22"/>
      <c r="V56" s="12">
        <f t="shared" si="2"/>
        <v>0</v>
      </c>
      <c r="W56" s="22"/>
      <c r="X56" s="22"/>
      <c r="Y56" s="22"/>
      <c r="Z56" s="22"/>
      <c r="AA56" s="22"/>
      <c r="AB56" s="14">
        <f t="shared" si="3"/>
        <v>0</v>
      </c>
      <c r="AC56" s="20"/>
      <c r="AD56" s="63"/>
      <c r="AE56" s="64"/>
      <c r="AF56" s="65"/>
      <c r="AG56" s="65"/>
      <c r="AH56" s="16"/>
      <c r="AI56" s="29">
        <f t="shared" si="7"/>
        <v>0</v>
      </c>
    </row>
    <row r="57" spans="1:35" ht="14.25" customHeight="1">
      <c r="A57" s="178"/>
      <c r="B57" s="24">
        <v>11320057</v>
      </c>
      <c r="C57" s="19" t="s">
        <v>98</v>
      </c>
      <c r="D57" s="178"/>
      <c r="E57" s="22"/>
      <c r="F57" s="22"/>
      <c r="G57" s="22"/>
      <c r="H57" s="22"/>
      <c r="I57" s="22"/>
      <c r="J57" s="12">
        <f t="shared" si="0"/>
        <v>0</v>
      </c>
      <c r="K57" s="22"/>
      <c r="L57" s="22"/>
      <c r="M57" s="22"/>
      <c r="N57" s="22"/>
      <c r="O57" s="22"/>
      <c r="P57" s="14">
        <f t="shared" si="1"/>
        <v>0</v>
      </c>
      <c r="Q57" s="22"/>
      <c r="R57" s="22"/>
      <c r="S57" s="22"/>
      <c r="T57" s="22"/>
      <c r="U57" s="22"/>
      <c r="V57" s="12">
        <f t="shared" si="2"/>
        <v>0</v>
      </c>
      <c r="W57" s="22"/>
      <c r="X57" s="22"/>
      <c r="Y57" s="22"/>
      <c r="Z57" s="22"/>
      <c r="AA57" s="22"/>
      <c r="AB57" s="14">
        <f t="shared" si="3"/>
        <v>0</v>
      </c>
      <c r="AC57" s="20"/>
      <c r="AD57" s="57" t="s">
        <v>29</v>
      </c>
      <c r="AE57" s="58"/>
      <c r="AF57" s="59" t="s">
        <v>99</v>
      </c>
      <c r="AG57" s="59" t="s">
        <v>28</v>
      </c>
      <c r="AH57" s="16"/>
      <c r="AI57" s="29">
        <f t="shared" si="7"/>
        <v>0</v>
      </c>
    </row>
    <row r="58" spans="1:35" ht="14.25" customHeight="1">
      <c r="A58" s="179"/>
      <c r="B58" s="40"/>
      <c r="C58" s="41"/>
      <c r="D58" s="179"/>
      <c r="E58" s="22"/>
      <c r="F58" s="22"/>
      <c r="G58" s="22"/>
      <c r="H58" s="22"/>
      <c r="I58" s="22"/>
      <c r="J58" s="12">
        <f t="shared" si="0"/>
        <v>0</v>
      </c>
      <c r="K58" s="22"/>
      <c r="L58" s="22"/>
      <c r="M58" s="22"/>
      <c r="N58" s="22"/>
      <c r="O58" s="22"/>
      <c r="P58" s="14">
        <f t="shared" si="1"/>
        <v>0</v>
      </c>
      <c r="Q58" s="22"/>
      <c r="R58" s="22"/>
      <c r="S58" s="22"/>
      <c r="T58" s="22"/>
      <c r="U58" s="22"/>
      <c r="V58" s="12">
        <f t="shared" si="2"/>
        <v>0</v>
      </c>
      <c r="W58" s="22"/>
      <c r="X58" s="22"/>
      <c r="Y58" s="22"/>
      <c r="Z58" s="22"/>
      <c r="AA58" s="22"/>
      <c r="AB58" s="14">
        <f t="shared" si="3"/>
        <v>0</v>
      </c>
      <c r="AC58" s="20" t="s">
        <v>24</v>
      </c>
      <c r="AD58" s="63"/>
      <c r="AE58" s="64"/>
      <c r="AF58" s="65"/>
      <c r="AG58" s="65"/>
      <c r="AH58" s="16"/>
      <c r="AI58" s="29">
        <f t="shared" si="7"/>
        <v>0</v>
      </c>
    </row>
    <row r="59" spans="1:35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66" t="s">
        <v>28</v>
      </c>
      <c r="AE59" s="66"/>
      <c r="AF59" s="41"/>
      <c r="AG59" s="41"/>
      <c r="AH59" s="16"/>
      <c r="AI59" s="29">
        <f t="shared" ref="AI59:AI61" si="8">(J59+V59+AB59)/3</f>
        <v>0</v>
      </c>
    </row>
    <row r="60" spans="1:35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3"/>
      <c r="AE60" s="33"/>
      <c r="AF60" s="41"/>
      <c r="AG60" s="41"/>
      <c r="AH60" s="16"/>
      <c r="AI60" s="29">
        <f t="shared" si="8"/>
        <v>0</v>
      </c>
    </row>
    <row r="61" spans="1:35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 t="s">
        <v>24</v>
      </c>
      <c r="AD61" s="67"/>
      <c r="AE61" s="67"/>
      <c r="AF61" s="41" t="s">
        <v>21</v>
      </c>
      <c r="AG61" s="41" t="s">
        <v>115</v>
      </c>
      <c r="AH61" s="16"/>
      <c r="AI61" s="29">
        <f t="shared" si="8"/>
        <v>0</v>
      </c>
    </row>
    <row r="62" spans="1:35" ht="14.25" customHeight="1">
      <c r="A62" s="2"/>
      <c r="B62" s="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4.25" customHeight="1">
      <c r="A63" s="2"/>
      <c r="B63" s="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4.25" customHeight="1">
      <c r="A64" s="2"/>
      <c r="B64" s="2"/>
      <c r="C64" s="42" t="s">
        <v>100</v>
      </c>
      <c r="D64" s="43" t="s">
        <v>101</v>
      </c>
      <c r="E64" s="43" t="s">
        <v>102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 spans="1:35" ht="14.25" customHeight="1">
      <c r="A65" s="2"/>
      <c r="B65" s="2"/>
      <c r="C65" s="34" t="s">
        <v>9</v>
      </c>
      <c r="D65" s="44" t="s">
        <v>103</v>
      </c>
      <c r="E65" s="45">
        <v>40</v>
      </c>
      <c r="F65" s="3"/>
      <c r="G65" s="3"/>
      <c r="H65" s="3"/>
      <c r="I65" s="3"/>
      <c r="J65" s="3"/>
      <c r="K65" s="46" t="s">
        <v>104</v>
      </c>
      <c r="M65" s="205" t="s">
        <v>105</v>
      </c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20"/>
      <c r="AD65" s="47"/>
      <c r="AE65" s="47"/>
    </row>
    <row r="66" spans="1:35" ht="14.25" customHeight="1">
      <c r="A66" s="2"/>
      <c r="B66" s="2"/>
      <c r="C66" s="34" t="s">
        <v>10</v>
      </c>
      <c r="D66" s="44" t="s">
        <v>106</v>
      </c>
      <c r="E66" s="45">
        <v>5</v>
      </c>
      <c r="F66" s="3"/>
      <c r="G66" s="3"/>
      <c r="H66" s="3"/>
      <c r="I66" s="3"/>
      <c r="J66" s="3"/>
      <c r="K66" s="3"/>
      <c r="L66" s="3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20"/>
      <c r="AD66" s="20"/>
      <c r="AE66" s="20"/>
    </row>
    <row r="67" spans="1:35" ht="14.25" customHeight="1">
      <c r="A67" s="2"/>
      <c r="B67" s="2"/>
      <c r="C67" s="34" t="s">
        <v>11</v>
      </c>
      <c r="D67" s="44" t="s">
        <v>107</v>
      </c>
      <c r="E67" s="45">
        <v>5</v>
      </c>
      <c r="F67" s="3"/>
      <c r="G67" s="3"/>
      <c r="H67" s="3"/>
      <c r="I67" s="3"/>
      <c r="J67" s="3"/>
      <c r="K67" s="3"/>
      <c r="L67" s="3"/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20"/>
      <c r="AD67" s="20"/>
      <c r="AE67" s="20"/>
      <c r="AF67" s="20"/>
      <c r="AG67" s="20"/>
      <c r="AH67" s="20"/>
      <c r="AI67" s="20"/>
    </row>
    <row r="68" spans="1:35" ht="14.25" customHeight="1">
      <c r="A68" s="2"/>
      <c r="B68" s="2"/>
      <c r="C68" s="34" t="s">
        <v>12</v>
      </c>
      <c r="D68" s="44" t="s">
        <v>108</v>
      </c>
      <c r="E68" s="45">
        <v>50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4.25" customHeight="1">
      <c r="A69" s="2"/>
      <c r="B69" s="2"/>
      <c r="C69" s="34"/>
      <c r="D69" s="44"/>
      <c r="E69" s="4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4.25" customHeight="1">
      <c r="A70" s="2"/>
      <c r="B70" s="2"/>
      <c r="C70" s="186" t="s">
        <v>14</v>
      </c>
      <c r="D70" s="187"/>
      <c r="E70" s="45">
        <f>SUM(E65:E68)</f>
        <v>100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spans="1:35" ht="14.25" customHeight="1">
      <c r="A71" s="2"/>
      <c r="B71" s="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35" ht="14.25" customHeight="1">
      <c r="A72" s="2"/>
      <c r="B72" s="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35" ht="14.25" customHeight="1">
      <c r="A73" s="2"/>
      <c r="B73" s="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35" ht="14.25" customHeight="1">
      <c r="A74" s="2"/>
      <c r="B74" s="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35" ht="14.25" customHeight="1">
      <c r="A75" s="2"/>
      <c r="B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35" ht="14.25" customHeight="1">
      <c r="A76" s="2"/>
      <c r="B76" s="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35" ht="14.25" customHeight="1">
      <c r="A77" s="2"/>
      <c r="B77" s="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35" ht="14.25" customHeight="1">
      <c r="A78" s="2"/>
      <c r="B78" s="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35" ht="14.25" customHeight="1">
      <c r="A79" s="2"/>
      <c r="B79" s="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35" ht="14.25" customHeight="1">
      <c r="A80" s="2"/>
      <c r="B80" s="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14.25" customHeight="1">
      <c r="A81" s="2"/>
      <c r="B81" s="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14.25" customHeight="1">
      <c r="A82" s="2"/>
      <c r="B82" s="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14.25" customHeight="1">
      <c r="A83" s="2"/>
      <c r="B83" s="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14.25" customHeight="1">
      <c r="A84" s="2"/>
      <c r="B84" s="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14.25" customHeight="1">
      <c r="A85" s="2"/>
      <c r="B85" s="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14.25" customHeight="1">
      <c r="A86" s="2"/>
      <c r="B86" s="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14.25" customHeight="1">
      <c r="A87" s="2"/>
      <c r="B87" s="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14.25" customHeight="1">
      <c r="A88" s="2"/>
      <c r="B88" s="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14.25" customHeight="1">
      <c r="A89" s="2"/>
      <c r="B89" s="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14.25" customHeight="1">
      <c r="A90" s="2"/>
      <c r="B90" s="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14.25" customHeight="1">
      <c r="A91" s="2"/>
      <c r="B91" s="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14.25" customHeight="1">
      <c r="A92" s="2"/>
      <c r="B92" s="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14.25" customHeight="1">
      <c r="A93" s="2"/>
      <c r="B93" s="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14.25" customHeight="1">
      <c r="A94" s="2"/>
      <c r="B94" s="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14.25" customHeight="1">
      <c r="A95" s="2"/>
      <c r="B95" s="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14.25" customHeight="1">
      <c r="A96" s="2"/>
      <c r="B96" s="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14.25" customHeight="1">
      <c r="A97" s="2"/>
      <c r="B97" s="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14.25" customHeight="1">
      <c r="A98" s="2"/>
      <c r="B98" s="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14.25" customHeight="1">
      <c r="A99" s="2"/>
      <c r="B99" s="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14.25" customHeight="1">
      <c r="A100" s="2"/>
      <c r="B100" s="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14.25" customHeight="1">
      <c r="A101" s="2"/>
      <c r="B101" s="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14.25" customHeight="1">
      <c r="A102" s="2"/>
      <c r="B102" s="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14.25" customHeight="1">
      <c r="A103" s="2"/>
      <c r="B103" s="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14.25" customHeight="1">
      <c r="A104" s="2"/>
      <c r="B104" s="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14.25" customHeight="1">
      <c r="A105" s="2"/>
      <c r="B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14.25" customHeight="1">
      <c r="A106" s="2"/>
      <c r="B106" s="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14.25" customHeight="1">
      <c r="A107" s="2"/>
      <c r="B107" s="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14.25" customHeight="1">
      <c r="A108" s="2"/>
      <c r="B108" s="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14.25" customHeight="1">
      <c r="A109" s="2"/>
      <c r="B109" s="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14.25" customHeight="1">
      <c r="A110" s="2"/>
      <c r="B110" s="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14.25" customHeight="1">
      <c r="A111" s="2"/>
      <c r="B111" s="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ht="14.25" customHeight="1">
      <c r="A112" s="2"/>
      <c r="B112" s="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ht="14.25" customHeight="1">
      <c r="A113" s="2"/>
      <c r="B113" s="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ht="14.25" customHeight="1">
      <c r="A114" s="2"/>
      <c r="B114" s="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ht="14.25" customHeight="1">
      <c r="A115" s="2"/>
      <c r="B115" s="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ht="14.25" customHeight="1">
      <c r="A116" s="2"/>
      <c r="B116" s="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ht="14.25" customHeight="1">
      <c r="A117" s="2"/>
      <c r="B117" s="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ht="14.25" customHeight="1">
      <c r="A118" s="2"/>
      <c r="B118" s="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ht="14.25" customHeight="1">
      <c r="A119" s="2"/>
      <c r="B119" s="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ht="14.25" customHeight="1">
      <c r="A120" s="2"/>
      <c r="B120" s="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ht="14.25" customHeight="1">
      <c r="A121" s="2"/>
      <c r="B121" s="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ht="14.25" customHeight="1">
      <c r="A122" s="2"/>
      <c r="B122" s="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ht="14.25" customHeight="1">
      <c r="A123" s="2"/>
      <c r="B123" s="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ht="14.25" customHeight="1">
      <c r="A124" s="2"/>
      <c r="B124" s="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ht="14.25" customHeight="1">
      <c r="A125" s="2"/>
      <c r="B125" s="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ht="14.25" customHeight="1">
      <c r="A126" s="2"/>
      <c r="B126" s="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ht="14.25" customHeight="1">
      <c r="A127" s="2"/>
      <c r="B127" s="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ht="14.25" customHeight="1">
      <c r="A128" s="2"/>
      <c r="B128" s="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ht="14.25" customHeight="1">
      <c r="A129" s="2"/>
      <c r="B129" s="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ht="14.25" customHeight="1">
      <c r="A130" s="2"/>
      <c r="B130" s="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ht="14.25" customHeight="1">
      <c r="A131" s="2"/>
      <c r="B131" s="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ht="14.25" customHeight="1">
      <c r="A132" s="2"/>
      <c r="B132" s="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ht="14.25" customHeight="1">
      <c r="A133" s="2"/>
      <c r="B133" s="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ht="14.25" customHeight="1">
      <c r="A134" s="2"/>
      <c r="B134" s="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ht="14.25" customHeight="1">
      <c r="A135" s="2"/>
      <c r="B135" s="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ht="14.25" customHeight="1">
      <c r="A136" s="2"/>
      <c r="B136" s="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ht="14.25" customHeight="1">
      <c r="A137" s="2"/>
      <c r="B137" s="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ht="14.25" customHeight="1">
      <c r="A138" s="2"/>
      <c r="B138" s="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ht="14.25" customHeight="1">
      <c r="A139" s="2"/>
      <c r="B139" s="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ht="14.25" customHeight="1">
      <c r="A140" s="2"/>
      <c r="B140" s="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ht="14.25" customHeight="1">
      <c r="A141" s="2"/>
      <c r="B141" s="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ht="14.25" customHeight="1">
      <c r="A142" s="2"/>
      <c r="B142" s="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ht="14.25" customHeight="1">
      <c r="A143" s="2"/>
      <c r="B143" s="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ht="14.25" customHeight="1">
      <c r="A144" s="2"/>
      <c r="B144" s="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ht="14.25" customHeight="1">
      <c r="A145" s="2"/>
      <c r="B145" s="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ht="14.25" customHeight="1">
      <c r="A146" s="2"/>
      <c r="B146" s="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ht="14.25" customHeight="1">
      <c r="A147" s="2"/>
      <c r="B147" s="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ht="14.25" customHeight="1">
      <c r="A148" s="2"/>
      <c r="B148" s="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ht="14.25" customHeight="1">
      <c r="A149" s="2"/>
      <c r="B149" s="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ht="14.25" customHeight="1">
      <c r="A150" s="2"/>
      <c r="B150" s="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ht="14.25" customHeight="1">
      <c r="A151" s="2"/>
      <c r="B151" s="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ht="14.25" customHeight="1">
      <c r="A152" s="2"/>
      <c r="B152" s="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ht="14.25" customHeight="1">
      <c r="A153" s="2"/>
      <c r="B153" s="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ht="14.25" customHeight="1">
      <c r="A154" s="2"/>
      <c r="B154" s="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ht="14.25" customHeight="1">
      <c r="A155" s="2"/>
      <c r="B155" s="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ht="14.25" customHeight="1">
      <c r="A156" s="2"/>
      <c r="B156" s="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ht="14.25" customHeight="1">
      <c r="A157" s="2"/>
      <c r="B157" s="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ht="14.25" customHeight="1">
      <c r="A158" s="2"/>
      <c r="B158" s="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ht="14.25" customHeight="1">
      <c r="A159" s="2"/>
      <c r="B159" s="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ht="14.25" customHeight="1">
      <c r="A160" s="2"/>
      <c r="B160" s="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ht="14.25" customHeight="1">
      <c r="A161" s="2"/>
      <c r="B161" s="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ht="14.25" customHeight="1">
      <c r="A162" s="2"/>
      <c r="B162" s="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ht="14.25" customHeight="1">
      <c r="A163" s="2"/>
      <c r="B163" s="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ht="14.25" customHeight="1">
      <c r="A164" s="2"/>
      <c r="B164" s="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ht="14.25" customHeight="1">
      <c r="A165" s="2"/>
      <c r="B165" s="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ht="14.25" customHeight="1">
      <c r="A166" s="2"/>
      <c r="B166" s="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ht="14.25" customHeight="1">
      <c r="A167" s="2"/>
      <c r="B167" s="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ht="14.25" customHeight="1">
      <c r="A168" s="2"/>
      <c r="B168" s="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ht="14.25" customHeight="1">
      <c r="A169" s="2"/>
      <c r="B169" s="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ht="14.25" customHeight="1">
      <c r="A170" s="2"/>
      <c r="B170" s="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ht="14.25" customHeight="1">
      <c r="A171" s="2"/>
      <c r="B171" s="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ht="14.25" customHeight="1">
      <c r="A172" s="2"/>
      <c r="B172" s="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ht="14.25" customHeight="1">
      <c r="A173" s="2"/>
      <c r="B173" s="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ht="14.25" customHeight="1">
      <c r="A174" s="2"/>
      <c r="B174" s="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ht="14.25" customHeight="1">
      <c r="A175" s="2"/>
      <c r="B175" s="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ht="14.25" customHeight="1">
      <c r="A176" s="2"/>
      <c r="B176" s="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ht="14.25" customHeight="1">
      <c r="A177" s="2"/>
      <c r="B177" s="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ht="14.25" customHeight="1">
      <c r="A178" s="2"/>
      <c r="B178" s="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ht="14.25" customHeight="1">
      <c r="A179" s="2"/>
      <c r="B179" s="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ht="14.25" customHeight="1">
      <c r="A180" s="2"/>
      <c r="B180" s="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ht="14.25" customHeight="1">
      <c r="A181" s="2"/>
      <c r="B181" s="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ht="14.25" customHeight="1">
      <c r="A182" s="2"/>
      <c r="B182" s="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ht="14.25" customHeight="1">
      <c r="A183" s="2"/>
      <c r="B183" s="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ht="14.25" customHeight="1">
      <c r="A184" s="2"/>
      <c r="B184" s="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ht="14.25" customHeight="1">
      <c r="A185" s="2"/>
      <c r="B185" s="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ht="14.25" customHeight="1">
      <c r="A186" s="2"/>
      <c r="B186" s="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ht="14.25" customHeight="1">
      <c r="A187" s="2"/>
      <c r="B187" s="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ht="14.25" customHeight="1">
      <c r="A188" s="2"/>
      <c r="B188" s="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ht="14.25" customHeight="1">
      <c r="A189" s="2"/>
      <c r="B189" s="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ht="14.25" customHeight="1">
      <c r="A190" s="2"/>
      <c r="B190" s="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ht="14.25" customHeight="1">
      <c r="A191" s="2"/>
      <c r="B191" s="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ht="14.25" customHeight="1">
      <c r="A192" s="2"/>
      <c r="B192" s="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ht="14.25" customHeight="1">
      <c r="A193" s="2"/>
      <c r="B193" s="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ht="14.25" customHeight="1">
      <c r="A194" s="2"/>
      <c r="B194" s="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ht="14.25" customHeight="1">
      <c r="A195" s="2"/>
      <c r="B195" s="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ht="14.25" customHeight="1">
      <c r="A196" s="2"/>
      <c r="B196" s="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ht="14.25" customHeight="1">
      <c r="A197" s="2"/>
      <c r="B197" s="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ht="14.25" customHeight="1">
      <c r="A198" s="2"/>
      <c r="B198" s="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ht="14.25" customHeight="1">
      <c r="A199" s="2"/>
      <c r="B199" s="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ht="14.25" customHeight="1">
      <c r="A200" s="2"/>
      <c r="B200" s="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ht="14.25" customHeight="1">
      <c r="A201" s="2"/>
      <c r="B201" s="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ht="14.25" customHeight="1">
      <c r="A202" s="2"/>
      <c r="B202" s="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ht="14.25" customHeight="1">
      <c r="A203" s="2"/>
      <c r="B203" s="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ht="14.25" customHeight="1">
      <c r="A204" s="2"/>
      <c r="B204" s="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ht="14.25" customHeight="1">
      <c r="A205" s="2"/>
      <c r="B205" s="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ht="14.25" customHeight="1">
      <c r="A206" s="2"/>
      <c r="B206" s="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ht="14.25" customHeight="1">
      <c r="A207" s="2"/>
      <c r="B207" s="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ht="14.25" customHeight="1">
      <c r="A208" s="2"/>
      <c r="B208" s="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ht="14.25" customHeight="1">
      <c r="A209" s="2"/>
      <c r="B209" s="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ht="14.25" customHeight="1">
      <c r="A210" s="2"/>
      <c r="B210" s="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ht="14.25" customHeight="1">
      <c r="A211" s="2"/>
      <c r="B211" s="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ht="14.25" customHeight="1">
      <c r="A212" s="2"/>
      <c r="B212" s="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ht="14.25" customHeight="1">
      <c r="A213" s="2"/>
      <c r="B213" s="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ht="14.25" customHeight="1">
      <c r="A214" s="2"/>
      <c r="B214" s="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ht="14.25" customHeight="1">
      <c r="A215" s="2"/>
      <c r="B215" s="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ht="14.25" customHeight="1">
      <c r="A216" s="2"/>
      <c r="B216" s="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ht="14.25" customHeight="1">
      <c r="A217" s="2"/>
      <c r="B217" s="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ht="14.25" customHeight="1">
      <c r="A218" s="2"/>
      <c r="B218" s="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ht="14.25" customHeight="1">
      <c r="A219" s="2"/>
      <c r="B219" s="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ht="14.25" customHeight="1">
      <c r="A220" s="2"/>
      <c r="B220" s="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ht="14.25" customHeight="1">
      <c r="A221" s="2"/>
      <c r="B221" s="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ht="14.25" customHeight="1">
      <c r="A222" s="2"/>
      <c r="B222" s="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ht="14.25" customHeight="1">
      <c r="A223" s="2"/>
      <c r="B223" s="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ht="14.25" customHeight="1">
      <c r="A224" s="2"/>
      <c r="B224" s="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ht="14.25" customHeight="1">
      <c r="A225" s="2"/>
      <c r="B225" s="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ht="14.25" customHeight="1">
      <c r="A226" s="2"/>
      <c r="B226" s="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ht="14.25" customHeight="1">
      <c r="A227" s="2"/>
      <c r="B227" s="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ht="14.25" customHeight="1">
      <c r="A228" s="2"/>
      <c r="B228" s="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ht="14.25" customHeight="1">
      <c r="A229" s="2"/>
      <c r="B229" s="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ht="14.25" customHeight="1">
      <c r="A230" s="2"/>
      <c r="B230" s="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ht="14.25" customHeight="1">
      <c r="A231" s="2"/>
      <c r="B231" s="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ht="14.25" customHeight="1">
      <c r="A232" s="2"/>
      <c r="B232" s="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ht="14.25" customHeight="1">
      <c r="A233" s="2"/>
      <c r="B233" s="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ht="14.25" customHeight="1">
      <c r="A234" s="2"/>
      <c r="B234" s="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ht="14.25" customHeight="1">
      <c r="A235" s="2"/>
      <c r="B235" s="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ht="14.25" customHeight="1">
      <c r="A236" s="2"/>
      <c r="B236" s="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ht="14.25" customHeight="1">
      <c r="A237" s="2"/>
      <c r="B237" s="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ht="14.25" customHeight="1">
      <c r="A238" s="2"/>
      <c r="B238" s="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ht="14.25" customHeight="1">
      <c r="A239" s="2"/>
      <c r="B239" s="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ht="14.25" customHeight="1">
      <c r="A240" s="2"/>
      <c r="B240" s="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ht="14.25" customHeight="1">
      <c r="A241" s="2"/>
      <c r="B241" s="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ht="14.25" customHeight="1">
      <c r="A242" s="2"/>
      <c r="B242" s="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ht="14.25" customHeight="1">
      <c r="A243" s="2"/>
      <c r="B243" s="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ht="14.25" customHeight="1">
      <c r="A244" s="2"/>
      <c r="B244" s="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ht="14.25" customHeight="1">
      <c r="A245" s="2"/>
      <c r="B245" s="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ht="14.25" customHeight="1">
      <c r="A246" s="2"/>
      <c r="B246" s="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ht="14.25" customHeight="1">
      <c r="A247" s="2"/>
      <c r="B247" s="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 ht="14.25" customHeight="1">
      <c r="A248" s="2"/>
      <c r="B248" s="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ht="14.25" customHeight="1">
      <c r="A249" s="2"/>
      <c r="B249" s="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ht="14.25" customHeight="1">
      <c r="A250" s="2"/>
      <c r="B250" s="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ht="14.25" customHeight="1">
      <c r="A251" s="2"/>
      <c r="B251" s="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 ht="14.25" customHeight="1">
      <c r="A252" s="2"/>
      <c r="B252" s="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 ht="14.25" customHeight="1">
      <c r="A253" s="2"/>
      <c r="B253" s="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ht="14.25" customHeight="1">
      <c r="A254" s="2"/>
      <c r="B254" s="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ht="14.25" customHeight="1">
      <c r="A255" s="2"/>
      <c r="B255" s="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ht="14.25" customHeight="1">
      <c r="A256" s="2"/>
      <c r="B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ht="14.25" customHeight="1">
      <c r="A257" s="2"/>
      <c r="B257" s="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ht="14.25" customHeight="1">
      <c r="A258" s="2"/>
      <c r="B258" s="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ht="14.25" customHeight="1">
      <c r="A259" s="2"/>
      <c r="B259" s="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1:16" ht="14.25" customHeight="1">
      <c r="A260" s="2"/>
      <c r="B260" s="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1:16" ht="14.25" customHeight="1">
      <c r="A261" s="2"/>
      <c r="B261" s="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1:16" ht="14.25" customHeight="1">
      <c r="A262" s="2"/>
      <c r="B262" s="2"/>
      <c r="E262" s="48"/>
      <c r="F262" s="48"/>
      <c r="G262" s="48"/>
      <c r="H262" s="48"/>
      <c r="I262" s="48"/>
      <c r="J262" s="48"/>
      <c r="K262" s="49"/>
      <c r="L262" s="49"/>
      <c r="M262" s="49"/>
      <c r="N262" s="49"/>
      <c r="O262" s="49"/>
      <c r="P262" s="49"/>
    </row>
    <row r="263" spans="1:16" ht="14.25" customHeight="1">
      <c r="A263" s="2"/>
      <c r="B263" s="2"/>
      <c r="E263" s="48"/>
      <c r="F263" s="48"/>
      <c r="G263" s="48"/>
      <c r="H263" s="48"/>
      <c r="I263" s="48"/>
      <c r="J263" s="48"/>
      <c r="K263" s="49"/>
      <c r="L263" s="49"/>
      <c r="M263" s="49"/>
      <c r="N263" s="49"/>
      <c r="O263" s="49"/>
      <c r="P263" s="49"/>
    </row>
    <row r="264" spans="1:16" ht="14.25" customHeight="1">
      <c r="A264" s="2"/>
      <c r="B264" s="2"/>
      <c r="E264" s="48"/>
      <c r="F264" s="48"/>
      <c r="G264" s="48"/>
      <c r="H264" s="48"/>
      <c r="I264" s="48"/>
      <c r="J264" s="48"/>
      <c r="K264" s="49"/>
      <c r="L264" s="49"/>
      <c r="M264" s="49"/>
      <c r="N264" s="49"/>
      <c r="O264" s="49"/>
      <c r="P264" s="49"/>
    </row>
    <row r="265" spans="1:16" ht="14.25" customHeight="1">
      <c r="A265" s="2"/>
      <c r="B265" s="2"/>
      <c r="E265" s="48"/>
      <c r="F265" s="48"/>
      <c r="G265" s="48"/>
      <c r="H265" s="48"/>
      <c r="I265" s="48"/>
      <c r="J265" s="48"/>
      <c r="K265" s="49"/>
      <c r="L265" s="49"/>
      <c r="M265" s="49"/>
      <c r="N265" s="49"/>
      <c r="O265" s="49"/>
      <c r="P265" s="49"/>
    </row>
    <row r="266" spans="1:16" ht="14.25" customHeight="1">
      <c r="A266" s="2"/>
      <c r="B266" s="2"/>
      <c r="E266" s="48"/>
      <c r="F266" s="48"/>
      <c r="G266" s="48"/>
      <c r="H266" s="48"/>
      <c r="I266" s="48"/>
      <c r="J266" s="48"/>
      <c r="K266" s="49"/>
      <c r="L266" s="49"/>
      <c r="M266" s="49"/>
      <c r="N266" s="49"/>
      <c r="O266" s="49"/>
      <c r="P266" s="49"/>
    </row>
    <row r="267" spans="1:16" ht="14.25" customHeight="1">
      <c r="A267" s="2"/>
      <c r="B267" s="2"/>
      <c r="E267" s="48"/>
      <c r="F267" s="48"/>
      <c r="G267" s="48"/>
      <c r="H267" s="48"/>
      <c r="I267" s="48"/>
      <c r="J267" s="48"/>
      <c r="K267" s="49"/>
      <c r="L267" s="49"/>
      <c r="M267" s="49"/>
      <c r="N267" s="49"/>
      <c r="O267" s="49"/>
      <c r="P267" s="49"/>
    </row>
    <row r="268" spans="1:16" ht="14.25" customHeight="1">
      <c r="A268" s="2"/>
      <c r="B268" s="2"/>
      <c r="E268" s="48"/>
      <c r="F268" s="48"/>
      <c r="G268" s="48"/>
      <c r="H268" s="48"/>
      <c r="I268" s="48"/>
      <c r="J268" s="48"/>
      <c r="K268" s="49"/>
      <c r="L268" s="49"/>
      <c r="M268" s="49"/>
      <c r="N268" s="49"/>
      <c r="O268" s="49"/>
      <c r="P268" s="49"/>
    </row>
    <row r="269" spans="1:16" ht="14.25" customHeight="1">
      <c r="A269" s="2"/>
      <c r="B269" s="2"/>
      <c r="E269" s="48"/>
      <c r="F269" s="48"/>
      <c r="G269" s="48"/>
      <c r="H269" s="48"/>
      <c r="I269" s="48"/>
      <c r="J269" s="48"/>
      <c r="K269" s="49"/>
      <c r="L269" s="49"/>
      <c r="M269" s="49"/>
      <c r="N269" s="49"/>
      <c r="O269" s="49"/>
      <c r="P269" s="49"/>
    </row>
    <row r="270" spans="1:16" ht="14.25" customHeight="1">
      <c r="A270" s="2"/>
      <c r="B270" s="2"/>
      <c r="E270" s="48"/>
      <c r="F270" s="48"/>
      <c r="G270" s="48"/>
      <c r="H270" s="48"/>
      <c r="I270" s="48"/>
      <c r="J270" s="48"/>
      <c r="K270" s="49"/>
      <c r="L270" s="49"/>
      <c r="M270" s="49"/>
      <c r="N270" s="49"/>
      <c r="O270" s="49"/>
      <c r="P270" s="49"/>
    </row>
    <row r="271" spans="1:16" ht="15.75" customHeight="1"/>
    <row r="272" spans="1:1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9">
    <mergeCell ref="AF15:AF17"/>
    <mergeCell ref="AG15:AG17"/>
    <mergeCell ref="AD9:AD11"/>
    <mergeCell ref="AD12:AD14"/>
    <mergeCell ref="AE12:AE14"/>
    <mergeCell ref="AF12:AF14"/>
    <mergeCell ref="AG12:AG14"/>
    <mergeCell ref="AD15:AD17"/>
    <mergeCell ref="AE15:AE17"/>
    <mergeCell ref="AD6:AD8"/>
    <mergeCell ref="AE6:AE8"/>
    <mergeCell ref="AF6:AF8"/>
    <mergeCell ref="AG6:AG8"/>
    <mergeCell ref="AE9:AE11"/>
    <mergeCell ref="AF9:AF11"/>
    <mergeCell ref="AG9:AG11"/>
    <mergeCell ref="M65:AB67"/>
    <mergeCell ref="Q3:V3"/>
    <mergeCell ref="W3:AB3"/>
    <mergeCell ref="A1:AB1"/>
    <mergeCell ref="A3:A5"/>
    <mergeCell ref="B3:B5"/>
    <mergeCell ref="C3:C5"/>
    <mergeCell ref="E3:J3"/>
    <mergeCell ref="K3:P3"/>
    <mergeCell ref="A6:A8"/>
    <mergeCell ref="D18:D20"/>
    <mergeCell ref="D21:D23"/>
    <mergeCell ref="D48:D50"/>
    <mergeCell ref="D51:D52"/>
    <mergeCell ref="D53:D55"/>
    <mergeCell ref="D56:D58"/>
    <mergeCell ref="AD24:AD26"/>
    <mergeCell ref="AE24:AE26"/>
    <mergeCell ref="AF24:AF26"/>
    <mergeCell ref="AG24:AG26"/>
    <mergeCell ref="AD27:AD29"/>
    <mergeCell ref="AE27:AE29"/>
    <mergeCell ref="AF27:AF29"/>
    <mergeCell ref="AG27:AG29"/>
    <mergeCell ref="AD18:AD20"/>
    <mergeCell ref="AE18:AE20"/>
    <mergeCell ref="AF18:AF20"/>
    <mergeCell ref="AG18:AG20"/>
    <mergeCell ref="AE21:AE23"/>
    <mergeCell ref="AF21:AF23"/>
    <mergeCell ref="AG21:AG23"/>
    <mergeCell ref="AD21:AD23"/>
    <mergeCell ref="C70:D70"/>
    <mergeCell ref="A48:A50"/>
    <mergeCell ref="A51:A52"/>
    <mergeCell ref="A53:A55"/>
    <mergeCell ref="A56:A58"/>
    <mergeCell ref="D15:D17"/>
    <mergeCell ref="A36:A38"/>
    <mergeCell ref="A39:A41"/>
    <mergeCell ref="A15:A17"/>
    <mergeCell ref="A18:A20"/>
    <mergeCell ref="A21:A23"/>
    <mergeCell ref="A24:A26"/>
    <mergeCell ref="A27:A29"/>
    <mergeCell ref="A42:A44"/>
    <mergeCell ref="A45:A47"/>
    <mergeCell ref="D45:D47"/>
    <mergeCell ref="D24:D26"/>
    <mergeCell ref="D27:D29"/>
    <mergeCell ref="D30:D32"/>
    <mergeCell ref="D33:D35"/>
    <mergeCell ref="D36:D38"/>
    <mergeCell ref="D39:D41"/>
    <mergeCell ref="D42:D44"/>
    <mergeCell ref="A30:A32"/>
    <mergeCell ref="A33:A35"/>
    <mergeCell ref="D3:D5"/>
    <mergeCell ref="D6:D8"/>
    <mergeCell ref="A9:A11"/>
    <mergeCell ref="D9:D11"/>
    <mergeCell ref="A12:A14"/>
    <mergeCell ref="D12:D14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1000"/>
  <sheetViews>
    <sheetView zoomScale="58" workbookViewId="0">
      <selection activeCell="M6" sqref="M6:Q29"/>
    </sheetView>
  </sheetViews>
  <sheetFormatPr defaultColWidth="14.453125" defaultRowHeight="15" customHeight="1"/>
  <cols>
    <col min="1" max="2" width="14.453125" customWidth="1"/>
    <col min="3" max="3" width="39.08984375" customWidth="1"/>
    <col min="4" max="4" width="50.08984375" customWidth="1"/>
    <col min="5" max="5" width="5.26953125" customWidth="1"/>
    <col min="6" max="6" width="6.08984375" customWidth="1"/>
    <col min="7" max="7" width="7.81640625" customWidth="1"/>
    <col min="8" max="8" width="5.7265625" customWidth="1"/>
    <col min="9" max="9" width="5.54296875" customWidth="1"/>
    <col min="10" max="11" width="4.7265625" customWidth="1"/>
    <col min="12" max="12" width="5.81640625" customWidth="1"/>
    <col min="13" max="14" width="4.54296875" customWidth="1"/>
    <col min="15" max="19" width="4.7265625" customWidth="1"/>
    <col min="20" max="20" width="5.81640625" customWidth="1"/>
  </cols>
  <sheetData>
    <row r="1" spans="1:25" ht="14.5">
      <c r="A1" s="1"/>
      <c r="B1" s="191" t="s">
        <v>116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"/>
      <c r="V1" s="1"/>
      <c r="W1" s="1"/>
      <c r="X1" s="1"/>
      <c r="Y1" s="1"/>
    </row>
    <row r="2" spans="1:25" ht="14.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1"/>
      <c r="V2" s="1"/>
      <c r="W2" s="1"/>
      <c r="X2" s="1"/>
      <c r="Y2" s="1"/>
    </row>
    <row r="3" spans="1:25" ht="14.5">
      <c r="A3" s="211" t="s">
        <v>1</v>
      </c>
      <c r="B3" s="212" t="s">
        <v>2</v>
      </c>
      <c r="C3" s="212" t="s">
        <v>3</v>
      </c>
      <c r="D3" s="212" t="s">
        <v>4</v>
      </c>
      <c r="E3" s="213" t="s">
        <v>5</v>
      </c>
      <c r="F3" s="214"/>
      <c r="G3" s="214"/>
      <c r="H3" s="214"/>
      <c r="I3" s="214"/>
      <c r="J3" s="214"/>
      <c r="K3" s="214"/>
      <c r="L3" s="215"/>
      <c r="M3" s="216" t="s">
        <v>6</v>
      </c>
      <c r="N3" s="214"/>
      <c r="O3" s="214"/>
      <c r="P3" s="214"/>
      <c r="Q3" s="214"/>
      <c r="R3" s="214"/>
      <c r="S3" s="214"/>
      <c r="T3" s="215"/>
      <c r="U3" s="1"/>
      <c r="V3" s="1"/>
      <c r="W3" s="1"/>
      <c r="X3" s="1"/>
      <c r="Y3" s="1"/>
    </row>
    <row r="4" spans="1:25" ht="14.5">
      <c r="A4" s="178"/>
      <c r="B4" s="195"/>
      <c r="C4" s="195"/>
      <c r="D4" s="195"/>
      <c r="E4" s="69" t="s">
        <v>9</v>
      </c>
      <c r="F4" s="69" t="s">
        <v>10</v>
      </c>
      <c r="G4" s="69" t="s">
        <v>11</v>
      </c>
      <c r="H4" s="69" t="s">
        <v>12</v>
      </c>
      <c r="I4" s="69" t="s">
        <v>13</v>
      </c>
      <c r="J4" s="69" t="s">
        <v>117</v>
      </c>
      <c r="K4" s="69" t="s">
        <v>118</v>
      </c>
      <c r="L4" s="69" t="s">
        <v>14</v>
      </c>
      <c r="M4" s="70" t="s">
        <v>9</v>
      </c>
      <c r="N4" s="70" t="s">
        <v>10</v>
      </c>
      <c r="O4" s="70" t="s">
        <v>11</v>
      </c>
      <c r="P4" s="70" t="s">
        <v>12</v>
      </c>
      <c r="Q4" s="70" t="s">
        <v>13</v>
      </c>
      <c r="R4" s="70" t="s">
        <v>117</v>
      </c>
      <c r="S4" s="70" t="s">
        <v>118</v>
      </c>
      <c r="T4" s="70" t="s">
        <v>14</v>
      </c>
      <c r="U4" s="1"/>
      <c r="V4" s="68"/>
      <c r="W4" s="68"/>
      <c r="X4" s="1"/>
      <c r="Y4" s="1"/>
    </row>
    <row r="5" spans="1:25" ht="14.5">
      <c r="A5" s="179"/>
      <c r="B5" s="196"/>
      <c r="C5" s="196"/>
      <c r="D5" s="196"/>
      <c r="E5" s="71">
        <v>0.2</v>
      </c>
      <c r="F5" s="71">
        <v>0.2</v>
      </c>
      <c r="G5" s="71">
        <v>0.3</v>
      </c>
      <c r="H5" s="71">
        <v>0.2</v>
      </c>
      <c r="I5" s="71">
        <v>0.1</v>
      </c>
      <c r="J5" s="71">
        <v>0</v>
      </c>
      <c r="K5" s="71">
        <v>0</v>
      </c>
      <c r="L5" s="71">
        <v>1</v>
      </c>
      <c r="M5" s="72">
        <v>0.2</v>
      </c>
      <c r="N5" s="72">
        <v>0.2</v>
      </c>
      <c r="O5" s="72">
        <v>0.3</v>
      </c>
      <c r="P5" s="72">
        <v>0.2</v>
      </c>
      <c r="Q5" s="72">
        <v>0.1</v>
      </c>
      <c r="R5" s="72">
        <v>0</v>
      </c>
      <c r="S5" s="72">
        <v>0</v>
      </c>
      <c r="T5" s="72">
        <v>1</v>
      </c>
      <c r="U5" s="73"/>
      <c r="V5" s="74" t="s">
        <v>5</v>
      </c>
      <c r="W5" s="75" t="s">
        <v>6</v>
      </c>
      <c r="X5" s="1"/>
      <c r="Y5" s="76" t="s">
        <v>119</v>
      </c>
    </row>
    <row r="6" spans="1:25" ht="32.25" customHeight="1">
      <c r="A6" s="194">
        <v>1</v>
      </c>
      <c r="B6" s="9">
        <v>11320055</v>
      </c>
      <c r="C6" s="10" t="s">
        <v>16</v>
      </c>
      <c r="D6" s="197" t="s">
        <v>17</v>
      </c>
      <c r="E6" s="168"/>
      <c r="F6" s="168"/>
      <c r="G6" s="168"/>
      <c r="H6" s="168"/>
      <c r="I6" s="168"/>
      <c r="J6" s="78"/>
      <c r="K6" s="78"/>
      <c r="L6" s="79">
        <f t="shared" ref="L6:L58" si="0">(E6*$E$5)+(F6*$F$5)+(G6*$G$5)+(H6*$H$5)+(I6*$I$5)</f>
        <v>0</v>
      </c>
      <c r="M6" s="80"/>
      <c r="N6" s="80"/>
      <c r="O6" s="80"/>
      <c r="P6" s="80"/>
      <c r="Q6" s="80"/>
      <c r="R6" s="80"/>
      <c r="S6" s="80"/>
      <c r="T6" s="81">
        <f t="shared" ref="T6:T58" si="1">(M6*$M$5)+(N6*$N$5)+(O6*$O$5)+(P6*$P$5)+(Q6*$Q$5)</f>
        <v>0</v>
      </c>
      <c r="U6" s="82"/>
      <c r="V6" s="199" t="s">
        <v>18</v>
      </c>
      <c r="W6" s="199" t="s">
        <v>19</v>
      </c>
      <c r="X6" s="1"/>
      <c r="Y6" s="76">
        <f t="shared" ref="Y6:Y20" si="2">(L6+T6)/2</f>
        <v>0</v>
      </c>
    </row>
    <row r="7" spans="1:25" ht="15.5">
      <c r="A7" s="195"/>
      <c r="B7" s="18">
        <v>11320040</v>
      </c>
      <c r="C7" s="19" t="s">
        <v>22</v>
      </c>
      <c r="D7" s="198"/>
      <c r="E7" s="77"/>
      <c r="F7" s="77"/>
      <c r="G7" s="77"/>
      <c r="H7" s="77"/>
      <c r="I7" s="77"/>
      <c r="J7" s="78"/>
      <c r="K7" s="78"/>
      <c r="L7" s="79">
        <f t="shared" si="0"/>
        <v>0</v>
      </c>
      <c r="M7" s="80"/>
      <c r="N7" s="80"/>
      <c r="O7" s="80"/>
      <c r="P7" s="80"/>
      <c r="Q7" s="80"/>
      <c r="R7" s="80"/>
      <c r="S7" s="80"/>
      <c r="T7" s="81">
        <f t="shared" si="1"/>
        <v>0</v>
      </c>
      <c r="U7" s="83"/>
      <c r="V7" s="200"/>
      <c r="W7" s="200"/>
      <c r="X7" s="1"/>
      <c r="Y7" s="76">
        <f t="shared" si="2"/>
        <v>0</v>
      </c>
    </row>
    <row r="8" spans="1:25" ht="15.5">
      <c r="A8" s="196"/>
      <c r="B8" s="18">
        <v>11320013</v>
      </c>
      <c r="C8" s="19" t="s">
        <v>23</v>
      </c>
      <c r="D8" s="184"/>
      <c r="E8" s="77"/>
      <c r="F8" s="77"/>
      <c r="G8" s="77"/>
      <c r="H8" s="77"/>
      <c r="I8" s="77"/>
      <c r="J8" s="78"/>
      <c r="K8" s="78"/>
      <c r="L8" s="79">
        <f t="shared" si="0"/>
        <v>0</v>
      </c>
      <c r="M8" s="80"/>
      <c r="N8" s="80"/>
      <c r="O8" s="80"/>
      <c r="P8" s="80"/>
      <c r="Q8" s="80"/>
      <c r="R8" s="80"/>
      <c r="S8" s="80"/>
      <c r="T8" s="81">
        <f t="shared" si="1"/>
        <v>0</v>
      </c>
      <c r="U8" s="83" t="s">
        <v>24</v>
      </c>
      <c r="V8" s="201"/>
      <c r="W8" s="201"/>
      <c r="X8" s="1"/>
      <c r="Y8" s="76">
        <f t="shared" si="2"/>
        <v>0</v>
      </c>
    </row>
    <row r="9" spans="1:25" ht="16.5" customHeight="1">
      <c r="A9" s="177">
        <v>2</v>
      </c>
      <c r="B9" s="21">
        <v>11320009</v>
      </c>
      <c r="C9" s="10" t="s">
        <v>25</v>
      </c>
      <c r="D9" s="180" t="s">
        <v>26</v>
      </c>
      <c r="E9" s="84"/>
      <c r="F9" s="84"/>
      <c r="G9" s="84"/>
      <c r="H9" s="84"/>
      <c r="I9" s="84"/>
      <c r="J9" s="84"/>
      <c r="K9" s="84"/>
      <c r="L9" s="79">
        <f t="shared" si="0"/>
        <v>0</v>
      </c>
      <c r="M9" s="84"/>
      <c r="N9" s="84"/>
      <c r="O9" s="84"/>
      <c r="P9" s="84"/>
      <c r="Q9" s="84"/>
      <c r="R9" s="84"/>
      <c r="S9" s="84"/>
      <c r="T9" s="81">
        <f t="shared" si="1"/>
        <v>0</v>
      </c>
      <c r="U9" s="169" t="s">
        <v>281</v>
      </c>
      <c r="V9" s="199" t="s">
        <v>20</v>
      </c>
      <c r="W9" s="199" t="s">
        <v>27</v>
      </c>
      <c r="X9" s="73"/>
      <c r="Y9" s="76">
        <f t="shared" si="2"/>
        <v>0</v>
      </c>
    </row>
    <row r="10" spans="1:25" ht="15.5">
      <c r="A10" s="178"/>
      <c r="B10" s="18">
        <v>11320051</v>
      </c>
      <c r="C10" s="19" t="s">
        <v>30</v>
      </c>
      <c r="D10" s="178"/>
      <c r="E10" s="84"/>
      <c r="F10" s="84"/>
      <c r="G10" s="84"/>
      <c r="H10" s="84"/>
      <c r="I10" s="84"/>
      <c r="J10" s="84"/>
      <c r="K10" s="84"/>
      <c r="L10" s="79">
        <f t="shared" si="0"/>
        <v>0</v>
      </c>
      <c r="M10" s="84"/>
      <c r="N10" s="84"/>
      <c r="O10" s="84"/>
      <c r="P10" s="84"/>
      <c r="Q10" s="84"/>
      <c r="R10" s="84"/>
      <c r="S10" s="84"/>
      <c r="T10" s="81">
        <f t="shared" si="1"/>
        <v>0</v>
      </c>
      <c r="U10" s="83"/>
      <c r="V10" s="200"/>
      <c r="W10" s="200"/>
      <c r="X10" s="73"/>
      <c r="Y10" s="76">
        <f t="shared" si="2"/>
        <v>0</v>
      </c>
    </row>
    <row r="11" spans="1:25" ht="15.5">
      <c r="A11" s="179"/>
      <c r="B11" s="24">
        <v>11320021</v>
      </c>
      <c r="C11" s="19" t="s">
        <v>31</v>
      </c>
      <c r="D11" s="179"/>
      <c r="E11" s="84"/>
      <c r="F11" s="84"/>
      <c r="G11" s="84"/>
      <c r="H11" s="84"/>
      <c r="I11" s="84"/>
      <c r="J11" s="84"/>
      <c r="K11" s="84"/>
      <c r="L11" s="79">
        <f t="shared" si="0"/>
        <v>0</v>
      </c>
      <c r="M11" s="84"/>
      <c r="N11" s="84"/>
      <c r="O11" s="84"/>
      <c r="P11" s="84"/>
      <c r="Q11" s="84"/>
      <c r="R11" s="84"/>
      <c r="S11" s="84"/>
      <c r="T11" s="81">
        <f t="shared" si="1"/>
        <v>0</v>
      </c>
      <c r="U11" s="83"/>
      <c r="V11" s="201"/>
      <c r="W11" s="201"/>
      <c r="X11" s="73"/>
      <c r="Y11" s="76">
        <f t="shared" si="2"/>
        <v>0</v>
      </c>
    </row>
    <row r="12" spans="1:25" ht="32.25" customHeight="1">
      <c r="A12" s="177">
        <v>3</v>
      </c>
      <c r="B12" s="9">
        <v>11320036</v>
      </c>
      <c r="C12" s="10" t="s">
        <v>32</v>
      </c>
      <c r="D12" s="181" t="s">
        <v>26</v>
      </c>
      <c r="E12" s="84"/>
      <c r="F12" s="84"/>
      <c r="G12" s="84"/>
      <c r="H12" s="84"/>
      <c r="I12" s="84"/>
      <c r="J12" s="84"/>
      <c r="K12" s="84"/>
      <c r="L12" s="79">
        <f t="shared" si="0"/>
        <v>0</v>
      </c>
      <c r="M12" s="80"/>
      <c r="N12" s="80"/>
      <c r="O12" s="80"/>
      <c r="P12" s="80"/>
      <c r="Q12" s="80"/>
      <c r="R12" s="80"/>
      <c r="S12" s="80"/>
      <c r="T12" s="81">
        <f t="shared" si="1"/>
        <v>0</v>
      </c>
      <c r="U12" s="83"/>
      <c r="V12" s="199" t="s">
        <v>33</v>
      </c>
      <c r="W12" s="199" t="s">
        <v>19</v>
      </c>
      <c r="X12" s="1"/>
      <c r="Y12" s="76">
        <f t="shared" si="2"/>
        <v>0</v>
      </c>
    </row>
    <row r="13" spans="1:25" ht="15.5">
      <c r="A13" s="178"/>
      <c r="B13" s="24">
        <v>11320025</v>
      </c>
      <c r="C13" s="19" t="s">
        <v>34</v>
      </c>
      <c r="D13" s="178"/>
      <c r="E13" s="84"/>
      <c r="F13" s="84"/>
      <c r="G13" s="84"/>
      <c r="H13" s="84"/>
      <c r="I13" s="84"/>
      <c r="J13" s="84"/>
      <c r="K13" s="84"/>
      <c r="L13" s="79">
        <f t="shared" si="0"/>
        <v>0</v>
      </c>
      <c r="M13" s="80"/>
      <c r="N13" s="80"/>
      <c r="O13" s="80"/>
      <c r="P13" s="80"/>
      <c r="Q13" s="80"/>
      <c r="R13" s="80"/>
      <c r="S13" s="80"/>
      <c r="T13" s="81">
        <f t="shared" si="1"/>
        <v>0</v>
      </c>
      <c r="U13" s="83"/>
      <c r="V13" s="200"/>
      <c r="W13" s="200"/>
      <c r="X13" s="1"/>
      <c r="Y13" s="76">
        <f t="shared" si="2"/>
        <v>0</v>
      </c>
    </row>
    <row r="14" spans="1:25" ht="15.5">
      <c r="A14" s="179"/>
      <c r="B14" s="18">
        <v>11320014</v>
      </c>
      <c r="C14" s="19" t="s">
        <v>35</v>
      </c>
      <c r="D14" s="179"/>
      <c r="E14" s="84"/>
      <c r="F14" s="84"/>
      <c r="G14" s="84"/>
      <c r="H14" s="84"/>
      <c r="I14" s="84"/>
      <c r="J14" s="84"/>
      <c r="K14" s="84"/>
      <c r="L14" s="79">
        <f t="shared" si="0"/>
        <v>0</v>
      </c>
      <c r="M14" s="80"/>
      <c r="N14" s="80"/>
      <c r="O14" s="80"/>
      <c r="P14" s="80"/>
      <c r="Q14" s="80"/>
      <c r="R14" s="80"/>
      <c r="S14" s="80"/>
      <c r="T14" s="81">
        <f t="shared" si="1"/>
        <v>0</v>
      </c>
      <c r="U14" s="83" t="s">
        <v>24</v>
      </c>
      <c r="V14" s="201"/>
      <c r="W14" s="201"/>
      <c r="X14" s="1"/>
      <c r="Y14" s="76">
        <f t="shared" si="2"/>
        <v>0</v>
      </c>
    </row>
    <row r="15" spans="1:25" ht="16.5" customHeight="1">
      <c r="A15" s="177">
        <v>4</v>
      </c>
      <c r="B15" s="21">
        <v>11320024</v>
      </c>
      <c r="C15" s="10" t="s">
        <v>36</v>
      </c>
      <c r="D15" s="181" t="s">
        <v>37</v>
      </c>
      <c r="E15" s="11"/>
      <c r="F15" s="11"/>
      <c r="G15" s="11"/>
      <c r="H15" s="11"/>
      <c r="I15" s="77"/>
      <c r="J15" s="84"/>
      <c r="K15" s="84"/>
      <c r="L15" s="79">
        <f t="shared" si="0"/>
        <v>0</v>
      </c>
      <c r="M15" s="77"/>
      <c r="N15" s="77"/>
      <c r="O15" s="77"/>
      <c r="P15" s="77"/>
      <c r="Q15" s="77"/>
      <c r="R15" s="84"/>
      <c r="S15" s="84"/>
      <c r="T15" s="81">
        <f t="shared" si="1"/>
        <v>0</v>
      </c>
      <c r="U15" s="83"/>
      <c r="V15" s="199" t="s">
        <v>29</v>
      </c>
      <c r="W15" s="199" t="s">
        <v>21</v>
      </c>
      <c r="X15" s="73"/>
      <c r="Y15" s="76">
        <f t="shared" si="2"/>
        <v>0</v>
      </c>
    </row>
    <row r="16" spans="1:25" ht="15.5">
      <c r="A16" s="178"/>
      <c r="B16" s="18">
        <v>11320059</v>
      </c>
      <c r="C16" s="19" t="s">
        <v>38</v>
      </c>
      <c r="D16" s="178"/>
      <c r="E16" s="11"/>
      <c r="F16" s="11"/>
      <c r="G16" s="11"/>
      <c r="H16" s="11"/>
      <c r="I16" s="77"/>
      <c r="J16" s="84"/>
      <c r="K16" s="84"/>
      <c r="L16" s="79">
        <f t="shared" si="0"/>
        <v>0</v>
      </c>
      <c r="M16" s="77"/>
      <c r="N16" s="77"/>
      <c r="O16" s="77"/>
      <c r="P16" s="77"/>
      <c r="Q16" s="77"/>
      <c r="R16" s="84"/>
      <c r="S16" s="84"/>
      <c r="T16" s="81">
        <f t="shared" si="1"/>
        <v>0</v>
      </c>
      <c r="U16" s="83"/>
      <c r="V16" s="200"/>
      <c r="W16" s="200"/>
      <c r="X16" s="73"/>
      <c r="Y16" s="76">
        <f t="shared" si="2"/>
        <v>0</v>
      </c>
    </row>
    <row r="17" spans="1:31" ht="15.5">
      <c r="A17" s="179"/>
      <c r="B17" s="24">
        <v>11320044</v>
      </c>
      <c r="C17" s="19" t="s">
        <v>39</v>
      </c>
      <c r="D17" s="179"/>
      <c r="E17" s="11"/>
      <c r="F17" s="11"/>
      <c r="G17" s="11"/>
      <c r="H17" s="11"/>
      <c r="I17" s="77"/>
      <c r="J17" s="84"/>
      <c r="K17" s="84"/>
      <c r="L17" s="79">
        <f t="shared" si="0"/>
        <v>0</v>
      </c>
      <c r="M17" s="77"/>
      <c r="N17" s="77"/>
      <c r="O17" s="77"/>
      <c r="P17" s="77"/>
      <c r="Q17" s="77"/>
      <c r="R17" s="84"/>
      <c r="S17" s="84"/>
      <c r="T17" s="81">
        <f t="shared" si="1"/>
        <v>0</v>
      </c>
      <c r="U17" s="83" t="s">
        <v>24</v>
      </c>
      <c r="V17" s="201"/>
      <c r="W17" s="201"/>
      <c r="X17" s="73"/>
      <c r="Y17" s="76">
        <f t="shared" si="2"/>
        <v>0</v>
      </c>
    </row>
    <row r="18" spans="1:31" ht="16.5" customHeight="1">
      <c r="A18" s="177">
        <v>5</v>
      </c>
      <c r="B18" s="21">
        <v>11320001</v>
      </c>
      <c r="C18" s="10" t="s">
        <v>40</v>
      </c>
      <c r="D18" s="181" t="s">
        <v>41</v>
      </c>
      <c r="E18" s="78"/>
      <c r="F18" s="78"/>
      <c r="G18" s="78"/>
      <c r="H18" s="78"/>
      <c r="I18" s="78"/>
      <c r="J18" s="78"/>
      <c r="K18" s="78"/>
      <c r="L18" s="79">
        <f t="shared" si="0"/>
        <v>0</v>
      </c>
      <c r="M18" s="70"/>
      <c r="N18" s="70"/>
      <c r="O18" s="70"/>
      <c r="P18" s="70"/>
      <c r="Q18" s="70"/>
      <c r="R18" s="70"/>
      <c r="S18" s="70"/>
      <c r="T18" s="81">
        <f t="shared" si="1"/>
        <v>0</v>
      </c>
      <c r="U18" s="83"/>
      <c r="V18" s="199" t="s">
        <v>21</v>
      </c>
      <c r="W18" s="199" t="s">
        <v>27</v>
      </c>
      <c r="X18" s="1"/>
      <c r="Y18" s="76">
        <f t="shared" si="2"/>
        <v>0</v>
      </c>
    </row>
    <row r="19" spans="1:31" ht="15.5">
      <c r="A19" s="178"/>
      <c r="B19" s="18">
        <v>11320037</v>
      </c>
      <c r="C19" s="19" t="s">
        <v>44</v>
      </c>
      <c r="D19" s="178"/>
      <c r="E19" s="78"/>
      <c r="F19" s="78"/>
      <c r="G19" s="78"/>
      <c r="H19" s="78"/>
      <c r="I19" s="78"/>
      <c r="J19" s="78"/>
      <c r="K19" s="78"/>
      <c r="L19" s="79">
        <f t="shared" si="0"/>
        <v>0</v>
      </c>
      <c r="M19" s="70"/>
      <c r="N19" s="70"/>
      <c r="O19" s="70"/>
      <c r="P19" s="70"/>
      <c r="Q19" s="70"/>
      <c r="R19" s="70"/>
      <c r="S19" s="70"/>
      <c r="T19" s="81">
        <f t="shared" si="1"/>
        <v>0</v>
      </c>
      <c r="U19" s="83"/>
      <c r="V19" s="200"/>
      <c r="W19" s="200"/>
      <c r="X19" s="1"/>
      <c r="Y19" s="76">
        <f t="shared" si="2"/>
        <v>0</v>
      </c>
    </row>
    <row r="20" spans="1:31" ht="15.5">
      <c r="A20" s="179"/>
      <c r="B20" s="18">
        <v>11320012</v>
      </c>
      <c r="C20" s="19" t="s">
        <v>45</v>
      </c>
      <c r="D20" s="179"/>
      <c r="E20" s="78"/>
      <c r="F20" s="78"/>
      <c r="G20" s="78"/>
      <c r="H20" s="78"/>
      <c r="I20" s="78"/>
      <c r="J20" s="78"/>
      <c r="K20" s="78"/>
      <c r="L20" s="79">
        <f t="shared" si="0"/>
        <v>0</v>
      </c>
      <c r="M20" s="70"/>
      <c r="N20" s="70"/>
      <c r="O20" s="70"/>
      <c r="P20" s="70"/>
      <c r="Q20" s="70"/>
      <c r="R20" s="70"/>
      <c r="S20" s="70"/>
      <c r="T20" s="81">
        <f t="shared" si="1"/>
        <v>0</v>
      </c>
      <c r="U20" s="83"/>
      <c r="V20" s="201"/>
      <c r="W20" s="201"/>
      <c r="X20" s="1"/>
      <c r="Y20" s="76">
        <f t="shared" si="2"/>
        <v>0</v>
      </c>
    </row>
    <row r="21" spans="1:31" ht="15" customHeight="1">
      <c r="A21" s="177">
        <v>6</v>
      </c>
      <c r="B21" s="27">
        <v>11320038</v>
      </c>
      <c r="C21" s="28" t="s">
        <v>46</v>
      </c>
      <c r="D21" s="181" t="s">
        <v>47</v>
      </c>
      <c r="E21" s="84"/>
      <c r="F21" s="84"/>
      <c r="G21" s="84"/>
      <c r="H21" s="84"/>
      <c r="I21" s="84"/>
      <c r="J21" s="84"/>
      <c r="K21" s="84"/>
      <c r="L21" s="79">
        <f t="shared" si="0"/>
        <v>0</v>
      </c>
      <c r="M21" s="77"/>
      <c r="N21" s="77"/>
      <c r="O21" s="77"/>
      <c r="P21" s="77"/>
      <c r="Q21" s="77"/>
      <c r="R21" s="77"/>
      <c r="S21" s="77"/>
      <c r="T21" s="81">
        <f t="shared" si="1"/>
        <v>0</v>
      </c>
      <c r="U21" s="83"/>
      <c r="V21" s="199" t="s">
        <v>28</v>
      </c>
      <c r="W21" s="204"/>
      <c r="X21" s="1"/>
      <c r="Y21" s="85">
        <f t="shared" ref="Y21:Y26" si="3">L21</f>
        <v>0</v>
      </c>
    </row>
    <row r="22" spans="1:31" ht="15.75" customHeight="1">
      <c r="A22" s="178"/>
      <c r="B22" s="30">
        <v>11320052</v>
      </c>
      <c r="C22" s="31" t="s">
        <v>49</v>
      </c>
      <c r="D22" s="178"/>
      <c r="E22" s="84"/>
      <c r="F22" s="84"/>
      <c r="G22" s="84"/>
      <c r="H22" s="84"/>
      <c r="I22" s="84"/>
      <c r="J22" s="84"/>
      <c r="K22" s="84"/>
      <c r="L22" s="79">
        <f t="shared" si="0"/>
        <v>0</v>
      </c>
      <c r="M22" s="77"/>
      <c r="N22" s="77"/>
      <c r="O22" s="77"/>
      <c r="P22" s="77"/>
      <c r="Q22" s="77"/>
      <c r="R22" s="77"/>
      <c r="S22" s="77"/>
      <c r="T22" s="81">
        <f t="shared" si="1"/>
        <v>0</v>
      </c>
      <c r="U22" s="83"/>
      <c r="V22" s="200"/>
      <c r="W22" s="200"/>
      <c r="X22" s="1"/>
      <c r="Y22" s="85">
        <f t="shared" si="3"/>
        <v>0</v>
      </c>
    </row>
    <row r="23" spans="1:31" ht="15.75" customHeight="1">
      <c r="A23" s="179"/>
      <c r="B23" s="32">
        <v>11320058</v>
      </c>
      <c r="C23" s="31" t="s">
        <v>50</v>
      </c>
      <c r="D23" s="179"/>
      <c r="E23" s="84"/>
      <c r="F23" s="84"/>
      <c r="G23" s="84"/>
      <c r="H23" s="84"/>
      <c r="I23" s="84"/>
      <c r="J23" s="84"/>
      <c r="K23" s="84"/>
      <c r="L23" s="79">
        <f t="shared" si="0"/>
        <v>0</v>
      </c>
      <c r="M23" s="77"/>
      <c r="N23" s="77"/>
      <c r="O23" s="77"/>
      <c r="P23" s="77"/>
      <c r="Q23" s="77"/>
      <c r="R23" s="77"/>
      <c r="S23" s="77"/>
      <c r="T23" s="81">
        <f t="shared" si="1"/>
        <v>0</v>
      </c>
      <c r="U23" s="83" t="s">
        <v>24</v>
      </c>
      <c r="V23" s="201"/>
      <c r="W23" s="201"/>
      <c r="X23" s="1"/>
      <c r="Y23" s="85">
        <f t="shared" si="3"/>
        <v>0</v>
      </c>
    </row>
    <row r="24" spans="1:31" ht="16.5" customHeight="1">
      <c r="A24" s="177">
        <v>7</v>
      </c>
      <c r="B24" s="21">
        <v>11320017</v>
      </c>
      <c r="C24" s="10" t="s">
        <v>51</v>
      </c>
      <c r="D24" s="181" t="s">
        <v>52</v>
      </c>
      <c r="E24" s="84"/>
      <c r="F24" s="84"/>
      <c r="G24" s="84"/>
      <c r="H24" s="84"/>
      <c r="I24" s="84"/>
      <c r="J24" s="84"/>
      <c r="K24" s="84"/>
      <c r="L24" s="79">
        <f t="shared" si="0"/>
        <v>0</v>
      </c>
      <c r="M24" s="70"/>
      <c r="N24" s="70"/>
      <c r="O24" s="70"/>
      <c r="P24" s="70"/>
      <c r="Q24" s="70"/>
      <c r="R24" s="70"/>
      <c r="S24" s="70"/>
      <c r="T24" s="81">
        <f t="shared" si="1"/>
        <v>0</v>
      </c>
      <c r="U24" s="83"/>
      <c r="V24" s="199" t="s">
        <v>28</v>
      </c>
      <c r="W24" s="204"/>
      <c r="X24" s="1"/>
      <c r="Y24" s="85">
        <f t="shared" si="3"/>
        <v>0</v>
      </c>
    </row>
    <row r="25" spans="1:31" ht="15.75" customHeight="1">
      <c r="A25" s="178"/>
      <c r="B25" s="24">
        <v>11320023</v>
      </c>
      <c r="C25" s="19" t="s">
        <v>53</v>
      </c>
      <c r="D25" s="178"/>
      <c r="E25" s="84"/>
      <c r="F25" s="84"/>
      <c r="G25" s="84"/>
      <c r="H25" s="84"/>
      <c r="I25" s="84"/>
      <c r="J25" s="84"/>
      <c r="K25" s="84"/>
      <c r="L25" s="79">
        <f t="shared" si="0"/>
        <v>0</v>
      </c>
      <c r="M25" s="70"/>
      <c r="N25" s="70"/>
      <c r="O25" s="70"/>
      <c r="P25" s="70"/>
      <c r="Q25" s="70"/>
      <c r="R25" s="70"/>
      <c r="S25" s="70"/>
      <c r="T25" s="81">
        <f t="shared" si="1"/>
        <v>0</v>
      </c>
      <c r="U25" s="83"/>
      <c r="V25" s="200"/>
      <c r="W25" s="200"/>
      <c r="X25" s="1"/>
      <c r="Y25" s="85">
        <f t="shared" si="3"/>
        <v>0</v>
      </c>
    </row>
    <row r="26" spans="1:31" ht="15.75" customHeight="1">
      <c r="A26" s="179"/>
      <c r="B26" s="24">
        <v>11320042</v>
      </c>
      <c r="C26" s="19" t="s">
        <v>54</v>
      </c>
      <c r="D26" s="179"/>
      <c r="E26" s="84"/>
      <c r="F26" s="84"/>
      <c r="G26" s="84"/>
      <c r="H26" s="84"/>
      <c r="I26" s="84"/>
      <c r="J26" s="84"/>
      <c r="K26" s="84"/>
      <c r="L26" s="79">
        <f t="shared" si="0"/>
        <v>0</v>
      </c>
      <c r="M26" s="70"/>
      <c r="N26" s="70"/>
      <c r="O26" s="70"/>
      <c r="P26" s="70"/>
      <c r="Q26" s="70"/>
      <c r="R26" s="70"/>
      <c r="S26" s="70"/>
      <c r="T26" s="81">
        <f t="shared" si="1"/>
        <v>0</v>
      </c>
      <c r="U26" s="83" t="s">
        <v>24</v>
      </c>
      <c r="V26" s="201"/>
      <c r="W26" s="201"/>
      <c r="X26" s="1"/>
      <c r="Y26" s="85">
        <f t="shared" si="3"/>
        <v>0</v>
      </c>
    </row>
    <row r="27" spans="1:31" ht="16.5" customHeight="1">
      <c r="A27" s="177">
        <v>8</v>
      </c>
      <c r="B27" s="21">
        <v>11320028</v>
      </c>
      <c r="C27" s="10" t="s">
        <v>55</v>
      </c>
      <c r="D27" s="185" t="s">
        <v>56</v>
      </c>
      <c r="E27" s="84"/>
      <c r="F27" s="84"/>
      <c r="G27" s="84"/>
      <c r="H27" s="84"/>
      <c r="I27" s="84"/>
      <c r="J27" s="84"/>
      <c r="K27" s="84"/>
      <c r="L27" s="79">
        <f t="shared" si="0"/>
        <v>0</v>
      </c>
      <c r="M27" s="84"/>
      <c r="N27" s="84"/>
      <c r="O27" s="84"/>
      <c r="P27" s="84"/>
      <c r="Q27" s="84"/>
      <c r="R27" s="84"/>
      <c r="S27" s="84"/>
      <c r="T27" s="81">
        <f t="shared" si="1"/>
        <v>0</v>
      </c>
      <c r="U27" s="83"/>
      <c r="V27" s="206" t="s">
        <v>21</v>
      </c>
      <c r="W27" s="203" t="s">
        <v>29</v>
      </c>
      <c r="X27" s="73"/>
      <c r="Y27" s="76">
        <f t="shared" ref="Y27:Y29" si="4">(L27+T27)/2</f>
        <v>0</v>
      </c>
    </row>
    <row r="28" spans="1:31" ht="15.75" customHeight="1">
      <c r="A28" s="178"/>
      <c r="B28" s="24">
        <v>11320053</v>
      </c>
      <c r="C28" s="19" t="s">
        <v>57</v>
      </c>
      <c r="D28" s="178"/>
      <c r="E28" s="84"/>
      <c r="F28" s="84"/>
      <c r="G28" s="84"/>
      <c r="H28" s="84"/>
      <c r="I28" s="84"/>
      <c r="J28" s="84"/>
      <c r="K28" s="84"/>
      <c r="L28" s="79">
        <f t="shared" si="0"/>
        <v>0</v>
      </c>
      <c r="M28" s="84"/>
      <c r="N28" s="84"/>
      <c r="O28" s="84"/>
      <c r="P28" s="84"/>
      <c r="Q28" s="84"/>
      <c r="R28" s="84"/>
      <c r="S28" s="84"/>
      <c r="T28" s="81">
        <f t="shared" si="1"/>
        <v>0</v>
      </c>
      <c r="U28" s="83"/>
      <c r="V28" s="200"/>
      <c r="W28" s="200"/>
      <c r="X28" s="73"/>
      <c r="Y28" s="76">
        <f t="shared" si="4"/>
        <v>0</v>
      </c>
    </row>
    <row r="29" spans="1:31" ht="39.75" customHeight="1">
      <c r="A29" s="179"/>
      <c r="B29" s="24">
        <v>11320029</v>
      </c>
      <c r="C29" s="19" t="s">
        <v>58</v>
      </c>
      <c r="D29" s="179"/>
      <c r="E29" s="84"/>
      <c r="F29" s="84"/>
      <c r="G29" s="84"/>
      <c r="H29" s="84"/>
      <c r="I29" s="84"/>
      <c r="J29" s="84"/>
      <c r="K29" s="84"/>
      <c r="L29" s="79">
        <f t="shared" si="0"/>
        <v>0</v>
      </c>
      <c r="M29" s="84"/>
      <c r="N29" s="84"/>
      <c r="O29" s="84"/>
      <c r="P29" s="84"/>
      <c r="Q29" s="84"/>
      <c r="R29" s="84"/>
      <c r="S29" s="84"/>
      <c r="T29" s="81">
        <f t="shared" si="1"/>
        <v>0</v>
      </c>
      <c r="U29" s="83" t="s">
        <v>24</v>
      </c>
      <c r="V29" s="201"/>
      <c r="W29" s="201"/>
      <c r="X29" s="73"/>
      <c r="Y29" s="76">
        <f t="shared" si="4"/>
        <v>0</v>
      </c>
    </row>
    <row r="30" spans="1:31" ht="15.75" customHeight="1">
      <c r="A30" s="208">
        <v>9</v>
      </c>
      <c r="B30" s="9">
        <v>11320056</v>
      </c>
      <c r="C30" s="52" t="s">
        <v>114</v>
      </c>
      <c r="D30" s="183" t="s">
        <v>60</v>
      </c>
      <c r="E30" s="84"/>
      <c r="F30" s="84"/>
      <c r="G30" s="84"/>
      <c r="H30" s="84"/>
      <c r="I30" s="84"/>
      <c r="J30" s="84"/>
      <c r="K30" s="84"/>
      <c r="L30" s="79">
        <f t="shared" si="0"/>
        <v>0</v>
      </c>
      <c r="M30" s="84"/>
      <c r="N30" s="84"/>
      <c r="O30" s="84"/>
      <c r="P30" s="84"/>
      <c r="Q30" s="84"/>
      <c r="R30" s="84"/>
      <c r="S30" s="84"/>
      <c r="T30" s="81">
        <f t="shared" si="1"/>
        <v>0</v>
      </c>
      <c r="U30" s="83"/>
      <c r="V30" s="199" t="s">
        <v>29</v>
      </c>
      <c r="W30" s="204"/>
      <c r="X30" s="73"/>
      <c r="Y30" s="85">
        <f t="shared" ref="Y30:Y61" si="5">L30</f>
        <v>0</v>
      </c>
      <c r="Z30" s="1"/>
      <c r="AA30" s="1"/>
      <c r="AB30" s="1"/>
      <c r="AC30" s="1"/>
      <c r="AD30" s="1"/>
      <c r="AE30" s="1"/>
    </row>
    <row r="31" spans="1:31" ht="16.5" customHeight="1">
      <c r="A31" s="209"/>
      <c r="B31" s="9">
        <v>11320047</v>
      </c>
      <c r="C31" s="10" t="s">
        <v>59</v>
      </c>
      <c r="D31" s="198"/>
      <c r="E31" s="78"/>
      <c r="F31" s="78"/>
      <c r="G31" s="78"/>
      <c r="H31" s="78"/>
      <c r="I31" s="78"/>
      <c r="J31" s="78"/>
      <c r="K31" s="78"/>
      <c r="L31" s="79">
        <f t="shared" si="0"/>
        <v>0</v>
      </c>
      <c r="M31" s="80"/>
      <c r="N31" s="80"/>
      <c r="O31" s="80"/>
      <c r="P31" s="80"/>
      <c r="Q31" s="80"/>
      <c r="R31" s="80"/>
      <c r="S31" s="80"/>
      <c r="T31" s="81">
        <f t="shared" si="1"/>
        <v>0</v>
      </c>
      <c r="U31" s="83"/>
      <c r="V31" s="200"/>
      <c r="W31" s="200"/>
      <c r="X31" s="1"/>
      <c r="Y31" s="85">
        <f t="shared" si="5"/>
        <v>0</v>
      </c>
    </row>
    <row r="32" spans="1:31" ht="15.75" customHeight="1">
      <c r="A32" s="210"/>
      <c r="B32" s="18">
        <v>11320007</v>
      </c>
      <c r="C32" s="19" t="s">
        <v>61</v>
      </c>
      <c r="D32" s="184"/>
      <c r="E32" s="78"/>
      <c r="F32" s="78"/>
      <c r="G32" s="78"/>
      <c r="H32" s="78"/>
      <c r="I32" s="78"/>
      <c r="J32" s="78"/>
      <c r="K32" s="78"/>
      <c r="L32" s="79">
        <f t="shared" si="0"/>
        <v>0</v>
      </c>
      <c r="M32" s="80"/>
      <c r="N32" s="80"/>
      <c r="O32" s="80"/>
      <c r="P32" s="80"/>
      <c r="Q32" s="80"/>
      <c r="R32" s="80"/>
      <c r="S32" s="80"/>
      <c r="T32" s="81">
        <f t="shared" si="1"/>
        <v>0</v>
      </c>
      <c r="U32" s="83" t="s">
        <v>24</v>
      </c>
      <c r="V32" s="201"/>
      <c r="W32" s="201"/>
      <c r="X32" s="1"/>
      <c r="Y32" s="85">
        <f t="shared" si="5"/>
        <v>0</v>
      </c>
    </row>
    <row r="33" spans="1:31" ht="15" customHeight="1">
      <c r="A33" s="177">
        <v>10</v>
      </c>
      <c r="B33" s="18">
        <v>11320016</v>
      </c>
      <c r="C33" s="19" t="s">
        <v>63</v>
      </c>
      <c r="D33" s="181" t="s">
        <v>64</v>
      </c>
      <c r="E33" s="84"/>
      <c r="F33" s="84"/>
      <c r="G33" s="84"/>
      <c r="H33" s="84"/>
      <c r="I33" s="84"/>
      <c r="J33" s="84"/>
      <c r="K33" s="84"/>
      <c r="L33" s="79">
        <f t="shared" si="0"/>
        <v>0</v>
      </c>
      <c r="M33" s="84"/>
      <c r="N33" s="84"/>
      <c r="O33" s="84"/>
      <c r="P33" s="84"/>
      <c r="Q33" s="84"/>
      <c r="R33" s="84"/>
      <c r="S33" s="84"/>
      <c r="T33" s="81">
        <f t="shared" si="1"/>
        <v>0</v>
      </c>
      <c r="U33" s="83"/>
      <c r="V33" s="199" t="s">
        <v>33</v>
      </c>
      <c r="W33" s="204"/>
      <c r="X33" s="73"/>
      <c r="Y33" s="85">
        <f t="shared" si="5"/>
        <v>0</v>
      </c>
    </row>
    <row r="34" spans="1:31" ht="15.75" customHeight="1">
      <c r="A34" s="178"/>
      <c r="B34" s="9">
        <v>11320008</v>
      </c>
      <c r="C34" s="10" t="s">
        <v>65</v>
      </c>
      <c r="D34" s="178"/>
      <c r="E34" s="84"/>
      <c r="F34" s="84"/>
      <c r="G34" s="84"/>
      <c r="H34" s="84"/>
      <c r="I34" s="84"/>
      <c r="J34" s="84"/>
      <c r="K34" s="84"/>
      <c r="L34" s="79">
        <f t="shared" si="0"/>
        <v>0</v>
      </c>
      <c r="M34" s="84"/>
      <c r="N34" s="84"/>
      <c r="O34" s="84"/>
      <c r="P34" s="84"/>
      <c r="Q34" s="84"/>
      <c r="R34" s="84"/>
      <c r="S34" s="84"/>
      <c r="T34" s="81">
        <f t="shared" si="1"/>
        <v>0</v>
      </c>
      <c r="U34" s="83"/>
      <c r="V34" s="200"/>
      <c r="W34" s="200"/>
      <c r="X34" s="73"/>
      <c r="Y34" s="85">
        <f t="shared" si="5"/>
        <v>0</v>
      </c>
    </row>
    <row r="35" spans="1:31" ht="15.75" customHeight="1">
      <c r="A35" s="179"/>
      <c r="B35" s="24">
        <v>11320034</v>
      </c>
      <c r="C35" s="19" t="s">
        <v>66</v>
      </c>
      <c r="D35" s="179"/>
      <c r="E35" s="84"/>
      <c r="F35" s="84"/>
      <c r="G35" s="84"/>
      <c r="H35" s="84"/>
      <c r="I35" s="84"/>
      <c r="J35" s="84"/>
      <c r="K35" s="84"/>
      <c r="L35" s="79">
        <f t="shared" si="0"/>
        <v>0</v>
      </c>
      <c r="M35" s="84"/>
      <c r="N35" s="84"/>
      <c r="O35" s="84"/>
      <c r="P35" s="84"/>
      <c r="Q35" s="84"/>
      <c r="R35" s="84"/>
      <c r="S35" s="84"/>
      <c r="T35" s="81">
        <f t="shared" si="1"/>
        <v>0</v>
      </c>
      <c r="U35" s="83" t="s">
        <v>24</v>
      </c>
      <c r="V35" s="201"/>
      <c r="W35" s="201"/>
      <c r="X35" s="73"/>
      <c r="Y35" s="85">
        <f t="shared" si="5"/>
        <v>0</v>
      </c>
    </row>
    <row r="36" spans="1:31" ht="16.5" customHeight="1">
      <c r="A36" s="177">
        <v>11</v>
      </c>
      <c r="B36" s="18">
        <v>11320049</v>
      </c>
      <c r="C36" s="19" t="s">
        <v>67</v>
      </c>
      <c r="D36" s="181" t="s">
        <v>68</v>
      </c>
      <c r="E36" s="78"/>
      <c r="F36" s="78"/>
      <c r="G36" s="78"/>
      <c r="H36" s="78"/>
      <c r="I36" s="78"/>
      <c r="J36" s="78"/>
      <c r="K36" s="78"/>
      <c r="L36" s="79">
        <f t="shared" si="0"/>
        <v>0</v>
      </c>
      <c r="M36" s="6"/>
      <c r="N36" s="6"/>
      <c r="O36" s="6"/>
      <c r="P36" s="6"/>
      <c r="Q36" s="6"/>
      <c r="R36" s="80"/>
      <c r="S36" s="80"/>
      <c r="T36" s="81">
        <f t="shared" si="1"/>
        <v>0</v>
      </c>
      <c r="U36" s="83"/>
      <c r="V36" s="199" t="s">
        <v>20</v>
      </c>
      <c r="W36" s="204"/>
      <c r="X36" s="1"/>
      <c r="Y36" s="85">
        <f t="shared" si="5"/>
        <v>0</v>
      </c>
    </row>
    <row r="37" spans="1:31" ht="15.75" customHeight="1">
      <c r="A37" s="178"/>
      <c r="B37" s="9">
        <v>11320050</v>
      </c>
      <c r="C37" s="10" t="s">
        <v>69</v>
      </c>
      <c r="D37" s="178"/>
      <c r="E37" s="78"/>
      <c r="F37" s="78"/>
      <c r="G37" s="78"/>
      <c r="H37" s="78"/>
      <c r="I37" s="78"/>
      <c r="J37" s="78"/>
      <c r="K37" s="78"/>
      <c r="L37" s="79">
        <f t="shared" si="0"/>
        <v>0</v>
      </c>
      <c r="M37" s="6"/>
      <c r="N37" s="6"/>
      <c r="O37" s="6"/>
      <c r="P37" s="6"/>
      <c r="Q37" s="6"/>
      <c r="R37" s="80"/>
      <c r="S37" s="80"/>
      <c r="T37" s="81">
        <f t="shared" si="1"/>
        <v>0</v>
      </c>
      <c r="U37" s="83"/>
      <c r="V37" s="200"/>
      <c r="W37" s="200"/>
      <c r="X37" s="1"/>
      <c r="Y37" s="85">
        <f t="shared" si="5"/>
        <v>0</v>
      </c>
    </row>
    <row r="38" spans="1:31" ht="15.75" customHeight="1">
      <c r="A38" s="179"/>
      <c r="B38" s="18">
        <v>11320039</v>
      </c>
      <c r="C38" s="19" t="s">
        <v>71</v>
      </c>
      <c r="D38" s="179"/>
      <c r="E38" s="78"/>
      <c r="F38" s="78"/>
      <c r="G38" s="78"/>
      <c r="H38" s="78"/>
      <c r="I38" s="78"/>
      <c r="J38" s="78"/>
      <c r="K38" s="78"/>
      <c r="L38" s="79">
        <f t="shared" si="0"/>
        <v>0</v>
      </c>
      <c r="M38" s="6"/>
      <c r="N38" s="6"/>
      <c r="O38" s="6"/>
      <c r="P38" s="6"/>
      <c r="Q38" s="6"/>
      <c r="R38" s="80"/>
      <c r="S38" s="80"/>
      <c r="T38" s="81">
        <f t="shared" si="1"/>
        <v>0</v>
      </c>
      <c r="U38" s="83" t="s">
        <v>24</v>
      </c>
      <c r="V38" s="201"/>
      <c r="W38" s="201"/>
      <c r="X38" s="1"/>
      <c r="Y38" s="85">
        <f t="shared" si="5"/>
        <v>0</v>
      </c>
    </row>
    <row r="39" spans="1:31" ht="16.5" customHeight="1">
      <c r="A39" s="177">
        <v>12</v>
      </c>
      <c r="B39" s="18">
        <v>11320022</v>
      </c>
      <c r="C39" s="174" t="s">
        <v>282</v>
      </c>
      <c r="D39" s="181" t="s">
        <v>73</v>
      </c>
      <c r="E39" s="86"/>
      <c r="F39" s="86"/>
      <c r="G39" s="86"/>
      <c r="H39" s="86"/>
      <c r="I39" s="86"/>
      <c r="J39" s="84"/>
      <c r="K39" s="84"/>
      <c r="L39" s="79">
        <f t="shared" si="0"/>
        <v>0</v>
      </c>
      <c r="M39" s="84"/>
      <c r="N39" s="84"/>
      <c r="O39" s="84"/>
      <c r="P39" s="84"/>
      <c r="Q39" s="84"/>
      <c r="R39" s="84"/>
      <c r="S39" s="84"/>
      <c r="T39" s="81">
        <f t="shared" si="1"/>
        <v>0</v>
      </c>
      <c r="U39" s="170" t="s">
        <v>281</v>
      </c>
      <c r="V39" s="199" t="s">
        <v>18</v>
      </c>
      <c r="W39" s="204"/>
      <c r="Y39" s="85">
        <f t="shared" si="5"/>
        <v>0</v>
      </c>
    </row>
    <row r="40" spans="1:31" ht="15.75" customHeight="1">
      <c r="A40" s="178"/>
      <c r="B40" s="9">
        <v>11320019</v>
      </c>
      <c r="C40" s="10" t="s">
        <v>74</v>
      </c>
      <c r="D40" s="178"/>
      <c r="E40" s="86"/>
      <c r="F40" s="86"/>
      <c r="G40" s="86"/>
      <c r="H40" s="86"/>
      <c r="I40" s="86"/>
      <c r="J40" s="84"/>
      <c r="K40" s="84"/>
      <c r="L40" s="79">
        <f t="shared" si="0"/>
        <v>0</v>
      </c>
      <c r="M40" s="84"/>
      <c r="N40" s="84"/>
      <c r="O40" s="84"/>
      <c r="P40" s="84"/>
      <c r="Q40" s="84"/>
      <c r="R40" s="84"/>
      <c r="S40" s="84"/>
      <c r="T40" s="81">
        <f t="shared" si="1"/>
        <v>0</v>
      </c>
      <c r="U40" s="83"/>
      <c r="V40" s="200"/>
      <c r="W40" s="200"/>
      <c r="X40" s="73"/>
      <c r="Y40" s="85">
        <f t="shared" si="5"/>
        <v>0</v>
      </c>
    </row>
    <row r="41" spans="1:31" ht="15.75" customHeight="1">
      <c r="A41" s="179"/>
      <c r="B41" s="18">
        <v>11320006</v>
      </c>
      <c r="C41" s="19" t="s">
        <v>75</v>
      </c>
      <c r="D41" s="179"/>
      <c r="E41" s="86"/>
      <c r="F41" s="86"/>
      <c r="G41" s="86"/>
      <c r="H41" s="86"/>
      <c r="I41" s="86"/>
      <c r="J41" s="84"/>
      <c r="K41" s="84"/>
      <c r="L41" s="79">
        <f t="shared" si="0"/>
        <v>0</v>
      </c>
      <c r="M41" s="84"/>
      <c r="N41" s="84"/>
      <c r="O41" s="84"/>
      <c r="P41" s="84"/>
      <c r="Q41" s="84"/>
      <c r="R41" s="84"/>
      <c r="S41" s="84"/>
      <c r="T41" s="81">
        <f t="shared" si="1"/>
        <v>0</v>
      </c>
      <c r="U41" s="83" t="s">
        <v>24</v>
      </c>
      <c r="V41" s="201"/>
      <c r="W41" s="201"/>
      <c r="X41" s="73"/>
      <c r="Y41" s="85">
        <f t="shared" si="5"/>
        <v>0</v>
      </c>
    </row>
    <row r="42" spans="1:31" ht="16.5" customHeight="1">
      <c r="A42" s="177">
        <v>13</v>
      </c>
      <c r="B42" s="18">
        <v>11320045</v>
      </c>
      <c r="C42" s="19" t="s">
        <v>76</v>
      </c>
      <c r="D42" s="181" t="s">
        <v>77</v>
      </c>
      <c r="E42" s="77"/>
      <c r="F42" s="77"/>
      <c r="G42" s="77"/>
      <c r="H42" s="77"/>
      <c r="I42" s="77"/>
      <c r="J42" s="77"/>
      <c r="K42" s="78"/>
      <c r="L42" s="79">
        <f t="shared" si="0"/>
        <v>0</v>
      </c>
      <c r="M42" s="80"/>
      <c r="N42" s="80"/>
      <c r="O42" s="80"/>
      <c r="P42" s="80"/>
      <c r="Q42" s="80"/>
      <c r="R42" s="80"/>
      <c r="S42" s="80"/>
      <c r="T42" s="81">
        <f t="shared" si="1"/>
        <v>0</v>
      </c>
      <c r="U42" s="83"/>
      <c r="V42" s="199" t="s">
        <v>18</v>
      </c>
      <c r="W42" s="204"/>
      <c r="X42" s="1"/>
      <c r="Y42" s="85">
        <f t="shared" si="5"/>
        <v>0</v>
      </c>
      <c r="AA42" s="1"/>
      <c r="AB42" s="1"/>
      <c r="AC42" s="1"/>
      <c r="AD42" s="1"/>
      <c r="AE42" s="1"/>
    </row>
    <row r="43" spans="1:31" ht="15.75" customHeight="1">
      <c r="A43" s="178"/>
      <c r="B43" s="9">
        <v>11320020</v>
      </c>
      <c r="C43" s="10" t="s">
        <v>78</v>
      </c>
      <c r="D43" s="178"/>
      <c r="E43" s="77"/>
      <c r="F43" s="77"/>
      <c r="G43" s="77"/>
      <c r="H43" s="77"/>
      <c r="I43" s="77"/>
      <c r="J43" s="77"/>
      <c r="K43" s="78"/>
      <c r="L43" s="79">
        <f t="shared" si="0"/>
        <v>0</v>
      </c>
      <c r="M43" s="80"/>
      <c r="N43" s="80"/>
      <c r="O43" s="80"/>
      <c r="P43" s="80"/>
      <c r="Q43" s="80"/>
      <c r="R43" s="80"/>
      <c r="S43" s="80"/>
      <c r="T43" s="81">
        <f t="shared" si="1"/>
        <v>0</v>
      </c>
      <c r="U43" s="83"/>
      <c r="V43" s="200"/>
      <c r="W43" s="200"/>
      <c r="X43" s="1"/>
      <c r="Y43" s="85">
        <f t="shared" si="5"/>
        <v>0</v>
      </c>
      <c r="AA43" s="1"/>
      <c r="AB43" s="1"/>
      <c r="AC43" s="1"/>
      <c r="AD43" s="1"/>
      <c r="AE43" s="1"/>
    </row>
    <row r="44" spans="1:31" ht="15.75" customHeight="1">
      <c r="A44" s="179"/>
      <c r="B44" s="18">
        <v>11320033</v>
      </c>
      <c r="C44" s="19" t="s">
        <v>79</v>
      </c>
      <c r="D44" s="179"/>
      <c r="E44" s="77"/>
      <c r="F44" s="77"/>
      <c r="G44" s="77"/>
      <c r="H44" s="77"/>
      <c r="I44" s="77"/>
      <c r="J44" s="77"/>
      <c r="K44" s="78"/>
      <c r="L44" s="79">
        <f t="shared" si="0"/>
        <v>0</v>
      </c>
      <c r="M44" s="80"/>
      <c r="N44" s="80"/>
      <c r="O44" s="80"/>
      <c r="P44" s="80"/>
      <c r="Q44" s="80"/>
      <c r="R44" s="80"/>
      <c r="S44" s="80"/>
      <c r="T44" s="81">
        <f t="shared" si="1"/>
        <v>0</v>
      </c>
      <c r="U44" s="83" t="s">
        <v>24</v>
      </c>
      <c r="V44" s="201"/>
      <c r="W44" s="201"/>
      <c r="X44" s="1"/>
      <c r="Y44" s="85">
        <f t="shared" si="5"/>
        <v>0</v>
      </c>
      <c r="AA44" s="1"/>
      <c r="AB44" s="1"/>
      <c r="AC44" s="1"/>
      <c r="AD44" s="1"/>
      <c r="AE44" s="1"/>
    </row>
    <row r="45" spans="1:31" ht="15" customHeight="1">
      <c r="A45" s="177">
        <v>14</v>
      </c>
      <c r="B45" s="18">
        <v>11320011</v>
      </c>
      <c r="C45" s="19" t="s">
        <v>80</v>
      </c>
      <c r="D45" s="181" t="s">
        <v>81</v>
      </c>
      <c r="E45" s="78"/>
      <c r="F45" s="78"/>
      <c r="G45" s="78"/>
      <c r="H45" s="78"/>
      <c r="I45" s="78"/>
      <c r="J45" s="78"/>
      <c r="K45" s="78"/>
      <c r="L45" s="79">
        <f t="shared" si="0"/>
        <v>0</v>
      </c>
      <c r="M45" s="84"/>
      <c r="N45" s="84"/>
      <c r="O45" s="84"/>
      <c r="P45" s="84"/>
      <c r="Q45" s="84"/>
      <c r="R45" s="84"/>
      <c r="S45" s="84"/>
      <c r="T45" s="81">
        <f t="shared" si="1"/>
        <v>0</v>
      </c>
      <c r="U45" s="83"/>
      <c r="V45" s="199" t="s">
        <v>20</v>
      </c>
      <c r="W45" s="204"/>
      <c r="X45" s="73"/>
      <c r="Y45" s="85">
        <f t="shared" si="5"/>
        <v>0</v>
      </c>
      <c r="Z45" s="78"/>
      <c r="AA45" s="1"/>
      <c r="AB45" s="1"/>
      <c r="AC45" s="1"/>
      <c r="AD45" s="1"/>
      <c r="AE45" s="1"/>
    </row>
    <row r="46" spans="1:31" ht="15.75" customHeight="1">
      <c r="A46" s="178"/>
      <c r="B46" s="27">
        <v>11320054</v>
      </c>
      <c r="C46" s="28" t="s">
        <v>82</v>
      </c>
      <c r="D46" s="178"/>
      <c r="E46" s="78"/>
      <c r="F46" s="78"/>
      <c r="G46" s="78"/>
      <c r="H46" s="78"/>
      <c r="I46" s="78"/>
      <c r="J46" s="78"/>
      <c r="K46" s="78"/>
      <c r="L46" s="79">
        <f t="shared" si="0"/>
        <v>0</v>
      </c>
      <c r="M46" s="84"/>
      <c r="N46" s="84"/>
      <c r="O46" s="84"/>
      <c r="P46" s="84"/>
      <c r="Q46" s="84"/>
      <c r="R46" s="84"/>
      <c r="S46" s="84"/>
      <c r="T46" s="81">
        <f t="shared" si="1"/>
        <v>0</v>
      </c>
      <c r="U46" s="83"/>
      <c r="V46" s="200"/>
      <c r="W46" s="200"/>
      <c r="X46" s="73"/>
      <c r="Y46" s="85">
        <f t="shared" si="5"/>
        <v>0</v>
      </c>
      <c r="Z46" s="78"/>
      <c r="AA46" s="1"/>
      <c r="AB46" s="1"/>
      <c r="AC46" s="1"/>
      <c r="AD46" s="1"/>
      <c r="AE46" s="1"/>
    </row>
    <row r="47" spans="1:31" ht="15.75" customHeight="1">
      <c r="A47" s="179"/>
      <c r="B47" s="35">
        <v>11320048</v>
      </c>
      <c r="C47" s="31" t="s">
        <v>83</v>
      </c>
      <c r="D47" s="179"/>
      <c r="E47" s="78"/>
      <c r="F47" s="78"/>
      <c r="G47" s="78"/>
      <c r="H47" s="78"/>
      <c r="I47" s="78"/>
      <c r="J47" s="78"/>
      <c r="K47" s="78"/>
      <c r="L47" s="79">
        <f t="shared" si="0"/>
        <v>0</v>
      </c>
      <c r="M47" s="84"/>
      <c r="N47" s="84"/>
      <c r="O47" s="84"/>
      <c r="P47" s="84"/>
      <c r="Q47" s="84"/>
      <c r="R47" s="84"/>
      <c r="S47" s="84"/>
      <c r="T47" s="81">
        <f t="shared" si="1"/>
        <v>0</v>
      </c>
      <c r="U47" s="83" t="s">
        <v>24</v>
      </c>
      <c r="V47" s="201"/>
      <c r="W47" s="201"/>
      <c r="X47" s="73"/>
      <c r="Y47" s="85">
        <f t="shared" si="5"/>
        <v>0</v>
      </c>
      <c r="Z47" s="78"/>
      <c r="AA47" s="1"/>
      <c r="AB47" s="1"/>
      <c r="AC47" s="1"/>
      <c r="AD47" s="1"/>
      <c r="AE47" s="1"/>
    </row>
    <row r="48" spans="1:31" ht="32.25" customHeight="1">
      <c r="A48" s="177">
        <v>15</v>
      </c>
      <c r="B48" s="18">
        <v>11320035</v>
      </c>
      <c r="C48" s="19" t="s">
        <v>84</v>
      </c>
      <c r="D48" s="181" t="s">
        <v>85</v>
      </c>
      <c r="E48" s="78"/>
      <c r="F48" s="78"/>
      <c r="G48" s="78"/>
      <c r="H48" s="78"/>
      <c r="I48" s="78"/>
      <c r="J48" s="78"/>
      <c r="K48" s="78"/>
      <c r="L48" s="79">
        <f t="shared" si="0"/>
        <v>0</v>
      </c>
      <c r="M48" s="78"/>
      <c r="N48" s="78"/>
      <c r="O48" s="78"/>
      <c r="P48" s="78"/>
      <c r="Q48" s="78"/>
      <c r="R48" s="78"/>
      <c r="S48" s="78"/>
      <c r="T48" s="81">
        <f t="shared" si="1"/>
        <v>0</v>
      </c>
      <c r="U48" s="83"/>
      <c r="V48" s="199" t="s">
        <v>33</v>
      </c>
      <c r="W48" s="204"/>
      <c r="X48" s="1"/>
      <c r="Y48" s="85">
        <f t="shared" si="5"/>
        <v>0</v>
      </c>
      <c r="AA48" s="1"/>
      <c r="AB48" s="1"/>
      <c r="AC48" s="1"/>
      <c r="AD48" s="1"/>
      <c r="AE48" s="1"/>
    </row>
    <row r="49" spans="1:31" ht="15.75" customHeight="1">
      <c r="A49" s="178"/>
      <c r="B49" s="9">
        <v>11320015</v>
      </c>
      <c r="C49" s="10" t="s">
        <v>86</v>
      </c>
      <c r="D49" s="178"/>
      <c r="E49" s="78"/>
      <c r="F49" s="78"/>
      <c r="G49" s="78"/>
      <c r="H49" s="78"/>
      <c r="I49" s="78"/>
      <c r="J49" s="78"/>
      <c r="K49" s="78"/>
      <c r="L49" s="79">
        <f t="shared" si="0"/>
        <v>0</v>
      </c>
      <c r="M49" s="78"/>
      <c r="N49" s="78"/>
      <c r="O49" s="78"/>
      <c r="P49" s="78"/>
      <c r="Q49" s="78"/>
      <c r="R49" s="78"/>
      <c r="S49" s="78"/>
      <c r="T49" s="81">
        <f t="shared" si="1"/>
        <v>0</v>
      </c>
      <c r="U49" s="83"/>
      <c r="V49" s="200"/>
      <c r="W49" s="200"/>
      <c r="X49" s="1"/>
      <c r="Y49" s="85">
        <f t="shared" si="5"/>
        <v>0</v>
      </c>
      <c r="AA49" s="1"/>
      <c r="AB49" s="1"/>
      <c r="AC49" s="1"/>
      <c r="AD49" s="1"/>
      <c r="AE49" s="1"/>
    </row>
    <row r="50" spans="1:31" ht="15.75" customHeight="1">
      <c r="A50" s="179"/>
      <c r="B50" s="24">
        <v>11320026</v>
      </c>
      <c r="C50" s="19" t="s">
        <v>87</v>
      </c>
      <c r="D50" s="179"/>
      <c r="E50" s="78"/>
      <c r="F50" s="78"/>
      <c r="G50" s="78"/>
      <c r="H50" s="78"/>
      <c r="I50" s="78"/>
      <c r="J50" s="78"/>
      <c r="K50" s="78"/>
      <c r="L50" s="79">
        <f t="shared" si="0"/>
        <v>0</v>
      </c>
      <c r="M50" s="78"/>
      <c r="N50" s="78"/>
      <c r="O50" s="78"/>
      <c r="P50" s="78"/>
      <c r="Q50" s="78"/>
      <c r="R50" s="78"/>
      <c r="S50" s="78"/>
      <c r="T50" s="81">
        <f t="shared" si="1"/>
        <v>0</v>
      </c>
      <c r="U50" s="83" t="s">
        <v>24</v>
      </c>
      <c r="V50" s="201"/>
      <c r="W50" s="201"/>
      <c r="X50" s="1"/>
      <c r="Y50" s="85">
        <f t="shared" si="5"/>
        <v>0</v>
      </c>
      <c r="AA50" s="1"/>
      <c r="AB50" s="1"/>
      <c r="AC50" s="1"/>
      <c r="AD50" s="1"/>
      <c r="AE50" s="1"/>
    </row>
    <row r="51" spans="1:31" ht="16.5" customHeight="1">
      <c r="A51" s="217">
        <v>16</v>
      </c>
      <c r="B51" s="36">
        <v>11320043</v>
      </c>
      <c r="C51" s="37" t="s">
        <v>88</v>
      </c>
      <c r="D51" s="183" t="s">
        <v>89</v>
      </c>
      <c r="E51" s="84"/>
      <c r="F51" s="84"/>
      <c r="G51" s="84"/>
      <c r="H51" s="84"/>
      <c r="I51" s="84"/>
      <c r="J51" s="84"/>
      <c r="K51" s="84"/>
      <c r="L51" s="79">
        <f t="shared" si="0"/>
        <v>0</v>
      </c>
      <c r="M51" s="84"/>
      <c r="N51" s="84"/>
      <c r="O51" s="84"/>
      <c r="P51" s="84"/>
      <c r="Q51" s="84"/>
      <c r="R51" s="84"/>
      <c r="S51" s="84"/>
      <c r="T51" s="81">
        <f t="shared" si="1"/>
        <v>0</v>
      </c>
      <c r="U51" s="83"/>
      <c r="V51" s="199" t="s">
        <v>28</v>
      </c>
      <c r="W51" s="204"/>
      <c r="X51" s="73"/>
      <c r="Y51" s="85">
        <f t="shared" si="5"/>
        <v>0</v>
      </c>
      <c r="AA51" s="1"/>
      <c r="AB51" s="1"/>
      <c r="AC51" s="1"/>
      <c r="AD51" s="1"/>
      <c r="AE51" s="1"/>
    </row>
    <row r="52" spans="1:31" ht="15.75" customHeight="1">
      <c r="A52" s="179"/>
      <c r="B52" s="38">
        <v>11320032</v>
      </c>
      <c r="C52" s="39" t="s">
        <v>90</v>
      </c>
      <c r="D52" s="184"/>
      <c r="E52" s="84"/>
      <c r="F52" s="84"/>
      <c r="G52" s="84"/>
      <c r="H52" s="84"/>
      <c r="I52" s="84"/>
      <c r="J52" s="84"/>
      <c r="K52" s="84"/>
      <c r="L52" s="79">
        <f t="shared" si="0"/>
        <v>0</v>
      </c>
      <c r="M52" s="84"/>
      <c r="N52" s="84"/>
      <c r="O52" s="84"/>
      <c r="P52" s="84"/>
      <c r="Q52" s="84"/>
      <c r="R52" s="84"/>
      <c r="S52" s="84"/>
      <c r="T52" s="81">
        <f t="shared" si="1"/>
        <v>0</v>
      </c>
      <c r="U52" s="83"/>
      <c r="V52" s="201"/>
      <c r="W52" s="201"/>
      <c r="X52" s="73"/>
      <c r="Y52" s="85">
        <f t="shared" si="5"/>
        <v>0</v>
      </c>
    </row>
    <row r="53" spans="1:31" ht="15.75" customHeight="1">
      <c r="A53" s="177">
        <v>17</v>
      </c>
      <c r="B53" s="9">
        <v>11320003</v>
      </c>
      <c r="C53" s="10" t="s">
        <v>92</v>
      </c>
      <c r="D53" s="185" t="s">
        <v>93</v>
      </c>
      <c r="E53" s="86"/>
      <c r="F53" s="86"/>
      <c r="G53" s="86"/>
      <c r="H53" s="86"/>
      <c r="I53" s="86"/>
      <c r="J53" s="84"/>
      <c r="K53" s="84"/>
      <c r="L53" s="79">
        <f t="shared" si="0"/>
        <v>0</v>
      </c>
      <c r="M53" s="84"/>
      <c r="N53" s="84"/>
      <c r="O53" s="84"/>
      <c r="P53" s="84"/>
      <c r="Q53" s="84"/>
      <c r="R53" s="84"/>
      <c r="S53" s="84"/>
      <c r="T53" s="81">
        <f t="shared" si="1"/>
        <v>0</v>
      </c>
      <c r="U53" s="83" t="s">
        <v>24</v>
      </c>
      <c r="V53" s="199" t="s">
        <v>21</v>
      </c>
      <c r="W53" s="204"/>
      <c r="X53" s="73"/>
      <c r="Y53" s="85">
        <f t="shared" si="5"/>
        <v>0</v>
      </c>
    </row>
    <row r="54" spans="1:31" ht="16.5" customHeight="1">
      <c r="A54" s="178"/>
      <c r="B54" s="18">
        <v>11320010</v>
      </c>
      <c r="C54" s="19" t="s">
        <v>94</v>
      </c>
      <c r="D54" s="178"/>
      <c r="E54" s="86"/>
      <c r="F54" s="86"/>
      <c r="G54" s="86"/>
      <c r="H54" s="86"/>
      <c r="I54" s="86"/>
      <c r="J54" s="78"/>
      <c r="K54" s="78"/>
      <c r="L54" s="79">
        <f t="shared" si="0"/>
        <v>0</v>
      </c>
      <c r="M54" s="80"/>
      <c r="N54" s="80"/>
      <c r="O54" s="80"/>
      <c r="P54" s="80"/>
      <c r="Q54" s="80"/>
      <c r="R54" s="80"/>
      <c r="S54" s="80"/>
      <c r="T54" s="81">
        <f t="shared" si="1"/>
        <v>0</v>
      </c>
      <c r="U54" s="83"/>
      <c r="V54" s="200"/>
      <c r="W54" s="200"/>
      <c r="X54" s="1"/>
      <c r="Y54" s="85">
        <f t="shared" si="5"/>
        <v>0</v>
      </c>
    </row>
    <row r="55" spans="1:31" ht="15.75" customHeight="1">
      <c r="A55" s="179"/>
      <c r="B55" s="24">
        <v>11320030</v>
      </c>
      <c r="C55" s="19" t="s">
        <v>95</v>
      </c>
      <c r="D55" s="179"/>
      <c r="E55" s="86"/>
      <c r="F55" s="86"/>
      <c r="G55" s="86"/>
      <c r="H55" s="86"/>
      <c r="I55" s="86"/>
      <c r="J55" s="78"/>
      <c r="K55" s="78"/>
      <c r="L55" s="79">
        <f t="shared" si="0"/>
        <v>0</v>
      </c>
      <c r="M55" s="80"/>
      <c r="N55" s="80"/>
      <c r="O55" s="80"/>
      <c r="P55" s="80"/>
      <c r="Q55" s="80"/>
      <c r="R55" s="80"/>
      <c r="S55" s="80"/>
      <c r="T55" s="81">
        <f t="shared" si="1"/>
        <v>0</v>
      </c>
      <c r="U55" s="83"/>
      <c r="V55" s="201"/>
      <c r="W55" s="201"/>
      <c r="X55" s="1"/>
      <c r="Y55" s="85">
        <f t="shared" si="5"/>
        <v>0</v>
      </c>
    </row>
    <row r="56" spans="1:31" ht="15.75" customHeight="1">
      <c r="A56" s="177">
        <v>18</v>
      </c>
      <c r="B56" s="21">
        <v>11320005</v>
      </c>
      <c r="C56" s="10" t="s">
        <v>96</v>
      </c>
      <c r="D56" s="181" t="s">
        <v>97</v>
      </c>
      <c r="E56" s="78"/>
      <c r="F56" s="78"/>
      <c r="G56" s="78"/>
      <c r="H56" s="78"/>
      <c r="I56" s="78"/>
      <c r="J56" s="78"/>
      <c r="K56" s="78"/>
      <c r="L56" s="79">
        <f t="shared" si="0"/>
        <v>0</v>
      </c>
      <c r="M56" s="80"/>
      <c r="N56" s="80"/>
      <c r="O56" s="80"/>
      <c r="P56" s="80"/>
      <c r="Q56" s="80"/>
      <c r="R56" s="80"/>
      <c r="S56" s="80"/>
      <c r="T56" s="81">
        <f t="shared" si="1"/>
        <v>0</v>
      </c>
      <c r="U56" s="83" t="s">
        <v>24</v>
      </c>
      <c r="V56" s="199" t="s">
        <v>29</v>
      </c>
      <c r="W56" s="204"/>
      <c r="X56" s="1"/>
      <c r="Y56" s="85">
        <f t="shared" si="5"/>
        <v>0</v>
      </c>
    </row>
    <row r="57" spans="1:31" ht="32.25" customHeight="1">
      <c r="A57" s="207"/>
      <c r="B57" s="24">
        <v>11320057</v>
      </c>
      <c r="C57" s="19" t="s">
        <v>98</v>
      </c>
      <c r="D57" s="178"/>
      <c r="E57" s="84"/>
      <c r="F57" s="84"/>
      <c r="G57" s="84"/>
      <c r="H57" s="84"/>
      <c r="I57" s="84"/>
      <c r="J57" s="84"/>
      <c r="K57" s="84"/>
      <c r="L57" s="79">
        <f t="shared" si="0"/>
        <v>0</v>
      </c>
      <c r="M57" s="84"/>
      <c r="N57" s="84"/>
      <c r="O57" s="84"/>
      <c r="P57" s="84"/>
      <c r="Q57" s="84"/>
      <c r="R57" s="84"/>
      <c r="S57" s="84"/>
      <c r="T57" s="81">
        <f t="shared" si="1"/>
        <v>0</v>
      </c>
      <c r="U57" s="83"/>
      <c r="V57" s="201"/>
      <c r="W57" s="201"/>
      <c r="X57" s="73"/>
      <c r="Y57" s="85">
        <f t="shared" si="5"/>
        <v>0</v>
      </c>
    </row>
    <row r="58" spans="1:31" ht="15.75" customHeight="1">
      <c r="A58" s="67"/>
      <c r="B58" s="40"/>
      <c r="C58" s="41"/>
      <c r="D58" s="67"/>
      <c r="E58" s="84"/>
      <c r="F58" s="84"/>
      <c r="G58" s="84"/>
      <c r="H58" s="84"/>
      <c r="I58" s="84"/>
      <c r="J58" s="84"/>
      <c r="K58" s="84"/>
      <c r="L58" s="79">
        <f t="shared" si="0"/>
        <v>0</v>
      </c>
      <c r="M58" s="84"/>
      <c r="N58" s="84"/>
      <c r="O58" s="84"/>
      <c r="P58" s="84"/>
      <c r="Q58" s="84"/>
      <c r="R58" s="84"/>
      <c r="S58" s="84"/>
      <c r="T58" s="81">
        <f t="shared" si="1"/>
        <v>0</v>
      </c>
      <c r="U58" s="83" t="s">
        <v>24</v>
      </c>
      <c r="V58" s="87"/>
      <c r="W58" s="88"/>
      <c r="X58" s="73"/>
      <c r="Y58" s="85">
        <f t="shared" si="5"/>
        <v>0</v>
      </c>
    </row>
    <row r="59" spans="1:31" ht="1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89"/>
      <c r="W59" s="88"/>
      <c r="X59" s="1"/>
      <c r="Y59" s="85">
        <f t="shared" si="5"/>
        <v>0</v>
      </c>
    </row>
    <row r="60" spans="1:3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90"/>
      <c r="W60" s="91"/>
      <c r="X60" s="1"/>
      <c r="Y60" s="85">
        <f t="shared" si="5"/>
        <v>0</v>
      </c>
    </row>
    <row r="61" spans="1:3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87"/>
      <c r="W61" s="92"/>
      <c r="X61" s="1"/>
      <c r="Y61" s="85">
        <f t="shared" si="5"/>
        <v>0</v>
      </c>
    </row>
    <row r="62" spans="1:3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73"/>
      <c r="V62" s="89"/>
      <c r="W62" s="93"/>
      <c r="X62" s="73"/>
      <c r="Y62" s="73"/>
    </row>
    <row r="63" spans="1:3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73"/>
      <c r="V63" s="73"/>
      <c r="W63" s="73"/>
      <c r="X63" s="73"/>
      <c r="Y63" s="73"/>
    </row>
    <row r="64" spans="1:31" ht="15.75" customHeight="1">
      <c r="A64" s="1"/>
      <c r="B64" s="1"/>
      <c r="C64" s="68"/>
      <c r="D64" s="6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73"/>
      <c r="V64" s="73"/>
      <c r="W64" s="73"/>
      <c r="X64" s="73"/>
      <c r="Y64" s="73"/>
    </row>
    <row r="65" spans="1:25" ht="15.75" customHeight="1">
      <c r="A65" s="1"/>
      <c r="B65" s="80" t="s">
        <v>101</v>
      </c>
      <c r="C65" s="80" t="s">
        <v>120</v>
      </c>
      <c r="D65" s="80" t="s">
        <v>102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73"/>
      <c r="V65" s="73"/>
      <c r="W65" s="73"/>
      <c r="X65" s="1"/>
      <c r="Y65" s="1"/>
    </row>
    <row r="66" spans="1:25" ht="15.75" customHeight="1">
      <c r="A66" s="94"/>
      <c r="B66" s="77" t="s">
        <v>9</v>
      </c>
      <c r="C66" s="95" t="s">
        <v>121</v>
      </c>
      <c r="D66" s="96">
        <v>20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73"/>
      <c r="V66" s="73"/>
      <c r="W66" s="73"/>
      <c r="X66" s="1"/>
      <c r="Y66" s="1"/>
    </row>
    <row r="67" spans="1:25" ht="15.75" customHeight="1">
      <c r="A67" s="94"/>
      <c r="B67" s="77" t="s">
        <v>10</v>
      </c>
      <c r="C67" s="95" t="s">
        <v>122</v>
      </c>
      <c r="D67" s="96">
        <v>20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73"/>
      <c r="V67" s="73"/>
      <c r="W67" s="73"/>
      <c r="X67" s="1"/>
      <c r="Y67" s="1"/>
    </row>
    <row r="68" spans="1:25" ht="15.75" customHeight="1">
      <c r="A68" s="94"/>
      <c r="B68" s="77" t="s">
        <v>11</v>
      </c>
      <c r="C68" s="95" t="s">
        <v>123</v>
      </c>
      <c r="D68" s="96">
        <v>30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73"/>
      <c r="V68" s="73"/>
      <c r="W68" s="73"/>
      <c r="X68" s="73"/>
      <c r="Y68" s="73"/>
    </row>
    <row r="69" spans="1:25" ht="15.75" customHeight="1">
      <c r="A69" s="94"/>
      <c r="B69" s="77" t="s">
        <v>12</v>
      </c>
      <c r="C69" s="95" t="s">
        <v>124</v>
      </c>
      <c r="D69" s="96">
        <v>20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73"/>
      <c r="V69" s="73"/>
      <c r="W69" s="73"/>
      <c r="X69" s="73"/>
      <c r="Y69" s="73"/>
    </row>
    <row r="70" spans="1:25" ht="15.75" customHeight="1">
      <c r="A70" s="94"/>
      <c r="B70" s="77" t="s">
        <v>13</v>
      </c>
      <c r="C70" s="95" t="s">
        <v>125</v>
      </c>
      <c r="D70" s="96">
        <v>10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73"/>
      <c r="V70" s="73"/>
      <c r="W70" s="73"/>
      <c r="X70" s="73"/>
      <c r="Y70" s="73"/>
    </row>
    <row r="71" spans="1:25" ht="15.75" customHeight="1">
      <c r="A71" s="94"/>
      <c r="B71" s="97"/>
      <c r="C71" s="95"/>
      <c r="D71" s="9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73"/>
      <c r="V71" s="1"/>
      <c r="W71" s="1"/>
      <c r="X71" s="1"/>
      <c r="Y71" s="1"/>
    </row>
    <row r="72" spans="1:25" ht="15.75" customHeight="1">
      <c r="A72" s="94"/>
      <c r="B72" s="218" t="s">
        <v>14</v>
      </c>
      <c r="C72" s="219"/>
      <c r="D72" s="96">
        <f>SUM(D66:D71)</f>
        <v>100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99"/>
      <c r="F261" s="99"/>
      <c r="G261" s="99"/>
      <c r="H261" s="99"/>
      <c r="I261" s="99"/>
      <c r="J261" s="99"/>
      <c r="K261" s="99"/>
      <c r="L261" s="99"/>
      <c r="M261" s="42"/>
      <c r="N261" s="42"/>
      <c r="O261" s="42"/>
      <c r="P261" s="42"/>
      <c r="Q261" s="42"/>
      <c r="R261" s="42"/>
      <c r="S261" s="42"/>
      <c r="T261" s="42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99"/>
      <c r="F262" s="99"/>
      <c r="G262" s="99"/>
      <c r="H262" s="99"/>
      <c r="I262" s="99"/>
      <c r="J262" s="99"/>
      <c r="K262" s="99"/>
      <c r="L262" s="99"/>
      <c r="M262" s="42"/>
      <c r="N262" s="42"/>
      <c r="O262" s="42"/>
      <c r="P262" s="42"/>
      <c r="Q262" s="42"/>
      <c r="R262" s="42"/>
      <c r="S262" s="42"/>
      <c r="T262" s="42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99"/>
      <c r="F263" s="99"/>
      <c r="G263" s="99"/>
      <c r="H263" s="99"/>
      <c r="I263" s="99"/>
      <c r="J263" s="99"/>
      <c r="K263" s="99"/>
      <c r="L263" s="99"/>
      <c r="M263" s="42"/>
      <c r="N263" s="42"/>
      <c r="O263" s="42"/>
      <c r="P263" s="42"/>
      <c r="Q263" s="42"/>
      <c r="R263" s="42"/>
      <c r="S263" s="42"/>
      <c r="T263" s="42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99"/>
      <c r="F264" s="99"/>
      <c r="G264" s="99"/>
      <c r="H264" s="99"/>
      <c r="I264" s="99"/>
      <c r="J264" s="99"/>
      <c r="K264" s="99"/>
      <c r="L264" s="99"/>
      <c r="M264" s="42"/>
      <c r="N264" s="42"/>
      <c r="O264" s="42"/>
      <c r="P264" s="42"/>
      <c r="Q264" s="42"/>
      <c r="R264" s="42"/>
      <c r="S264" s="42"/>
      <c r="T264" s="42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99"/>
      <c r="F265" s="99"/>
      <c r="G265" s="99"/>
      <c r="H265" s="99"/>
      <c r="I265" s="99"/>
      <c r="J265" s="99"/>
      <c r="K265" s="99"/>
      <c r="L265" s="99"/>
      <c r="M265" s="42"/>
      <c r="N265" s="42"/>
      <c r="O265" s="42"/>
      <c r="P265" s="42"/>
      <c r="Q265" s="42"/>
      <c r="R265" s="42"/>
      <c r="S265" s="42"/>
      <c r="T265" s="42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99"/>
      <c r="F266" s="99"/>
      <c r="G266" s="99"/>
      <c r="H266" s="99"/>
      <c r="I266" s="99"/>
      <c r="J266" s="99"/>
      <c r="K266" s="99"/>
      <c r="L266" s="99"/>
      <c r="M266" s="42"/>
      <c r="N266" s="42"/>
      <c r="O266" s="42"/>
      <c r="P266" s="42"/>
      <c r="Q266" s="42"/>
      <c r="R266" s="42"/>
      <c r="S266" s="42"/>
      <c r="T266" s="42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99"/>
      <c r="F267" s="99"/>
      <c r="G267" s="99"/>
      <c r="H267" s="99"/>
      <c r="I267" s="99"/>
      <c r="J267" s="99"/>
      <c r="K267" s="99"/>
      <c r="L267" s="99"/>
      <c r="M267" s="42"/>
      <c r="N267" s="42"/>
      <c r="O267" s="42"/>
      <c r="P267" s="42"/>
      <c r="Q267" s="42"/>
      <c r="R267" s="42"/>
      <c r="S267" s="42"/>
      <c r="T267" s="42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99"/>
      <c r="F268" s="99"/>
      <c r="G268" s="99"/>
      <c r="H268" s="99"/>
      <c r="I268" s="99"/>
      <c r="J268" s="99"/>
      <c r="K268" s="99"/>
      <c r="L268" s="99"/>
      <c r="M268" s="42"/>
      <c r="N268" s="42"/>
      <c r="O268" s="42"/>
      <c r="P268" s="42"/>
      <c r="Q268" s="42"/>
      <c r="R268" s="42"/>
      <c r="S268" s="42"/>
      <c r="T268" s="42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99"/>
      <c r="F269" s="99"/>
      <c r="G269" s="99"/>
      <c r="H269" s="99"/>
      <c r="I269" s="99"/>
      <c r="J269" s="99"/>
      <c r="K269" s="99"/>
      <c r="L269" s="99"/>
      <c r="M269" s="42"/>
      <c r="N269" s="42"/>
      <c r="O269" s="42"/>
      <c r="P269" s="42"/>
      <c r="Q269" s="42"/>
      <c r="R269" s="42"/>
      <c r="S269" s="42"/>
      <c r="T269" s="42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99"/>
      <c r="F270" s="99"/>
      <c r="G270" s="99"/>
      <c r="H270" s="99"/>
      <c r="I270" s="99"/>
      <c r="J270" s="99"/>
      <c r="K270" s="99"/>
      <c r="L270" s="99"/>
      <c r="M270" s="42"/>
      <c r="N270" s="42"/>
      <c r="O270" s="42"/>
      <c r="P270" s="42"/>
      <c r="Q270" s="42"/>
      <c r="R270" s="42"/>
      <c r="S270" s="42"/>
      <c r="T270" s="42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99"/>
      <c r="F271" s="99"/>
      <c r="G271" s="99"/>
      <c r="H271" s="99"/>
      <c r="I271" s="99"/>
      <c r="J271" s="99"/>
      <c r="K271" s="99"/>
      <c r="L271" s="99"/>
      <c r="M271" s="42"/>
      <c r="N271" s="42"/>
      <c r="O271" s="42"/>
      <c r="P271" s="42"/>
      <c r="Q271" s="42"/>
      <c r="R271" s="42"/>
      <c r="S271" s="42"/>
      <c r="T271" s="42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99"/>
      <c r="F272" s="99"/>
      <c r="G272" s="99"/>
      <c r="H272" s="99"/>
      <c r="I272" s="99"/>
      <c r="J272" s="99"/>
      <c r="K272" s="99"/>
      <c r="L272" s="99"/>
      <c r="M272" s="42"/>
      <c r="N272" s="42"/>
      <c r="O272" s="42"/>
      <c r="P272" s="42"/>
      <c r="Q272" s="42"/>
      <c r="R272" s="42"/>
      <c r="S272" s="42"/>
      <c r="T272" s="42"/>
      <c r="U272" s="1"/>
      <c r="V272" s="1"/>
      <c r="W272" s="1"/>
      <c r="X272" s="1"/>
      <c r="Y272" s="1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0">
    <mergeCell ref="W15:W17"/>
    <mergeCell ref="V6:V8"/>
    <mergeCell ref="W6:W8"/>
    <mergeCell ref="V9:V11"/>
    <mergeCell ref="W9:W11"/>
    <mergeCell ref="V12:V14"/>
    <mergeCell ref="W12:W14"/>
    <mergeCell ref="V15:V17"/>
    <mergeCell ref="D56:D57"/>
    <mergeCell ref="B72:C72"/>
    <mergeCell ref="D18:D20"/>
    <mergeCell ref="D21:D23"/>
    <mergeCell ref="D24:D26"/>
    <mergeCell ref="D27:D29"/>
    <mergeCell ref="D30:D32"/>
    <mergeCell ref="D33:D35"/>
    <mergeCell ref="D36:D38"/>
    <mergeCell ref="D42:D44"/>
    <mergeCell ref="D45:D47"/>
    <mergeCell ref="D48:D50"/>
    <mergeCell ref="D51:D52"/>
    <mergeCell ref="D53:D55"/>
    <mergeCell ref="A56:A57"/>
    <mergeCell ref="A15:A17"/>
    <mergeCell ref="A18:A20"/>
    <mergeCell ref="A21:A23"/>
    <mergeCell ref="A24:A26"/>
    <mergeCell ref="A27:A29"/>
    <mergeCell ref="A30:A32"/>
    <mergeCell ref="A33:A35"/>
    <mergeCell ref="A42:A44"/>
    <mergeCell ref="A45:A47"/>
    <mergeCell ref="A48:A50"/>
    <mergeCell ref="A51:A52"/>
    <mergeCell ref="A53:A55"/>
    <mergeCell ref="A12:A14"/>
    <mergeCell ref="D12:D14"/>
    <mergeCell ref="D15:D17"/>
    <mergeCell ref="A36:A38"/>
    <mergeCell ref="A39:A41"/>
    <mergeCell ref="D39:D41"/>
    <mergeCell ref="A6:A8"/>
    <mergeCell ref="D3:D5"/>
    <mergeCell ref="D6:D8"/>
    <mergeCell ref="A9:A11"/>
    <mergeCell ref="D9:D11"/>
    <mergeCell ref="B1:T1"/>
    <mergeCell ref="A3:A5"/>
    <mergeCell ref="B3:B5"/>
    <mergeCell ref="C3:C5"/>
    <mergeCell ref="E3:L3"/>
    <mergeCell ref="M3:T3"/>
    <mergeCell ref="V56:V57"/>
    <mergeCell ref="V45:V47"/>
    <mergeCell ref="W45:W47"/>
    <mergeCell ref="V48:V50"/>
    <mergeCell ref="W48:W50"/>
    <mergeCell ref="V51:V52"/>
    <mergeCell ref="W51:W52"/>
    <mergeCell ref="W53:W55"/>
    <mergeCell ref="W56:W57"/>
    <mergeCell ref="V18:V20"/>
    <mergeCell ref="V21:V23"/>
    <mergeCell ref="V24:V26"/>
    <mergeCell ref="V27:V29"/>
    <mergeCell ref="V53:V55"/>
    <mergeCell ref="V30:V32"/>
    <mergeCell ref="V33:V35"/>
    <mergeCell ref="W18:W20"/>
    <mergeCell ref="W21:W23"/>
    <mergeCell ref="W24:W26"/>
    <mergeCell ref="W27:W29"/>
    <mergeCell ref="W30:W32"/>
    <mergeCell ref="W39:W41"/>
    <mergeCell ref="V42:V44"/>
    <mergeCell ref="W42:W44"/>
    <mergeCell ref="W33:W35"/>
    <mergeCell ref="W36:W38"/>
    <mergeCell ref="V36:V38"/>
    <mergeCell ref="V39:V41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000"/>
  <sheetViews>
    <sheetView zoomScale="55" zoomScaleNormal="55" workbookViewId="0">
      <selection activeCell="N7" sqref="N7:P11"/>
    </sheetView>
  </sheetViews>
  <sheetFormatPr defaultColWidth="14.453125" defaultRowHeight="15" customHeight="1"/>
  <cols>
    <col min="1" max="4" width="14.453125" customWidth="1"/>
    <col min="5" max="5" width="28.26953125" customWidth="1"/>
    <col min="6" max="6" width="27.81640625" customWidth="1"/>
  </cols>
  <sheetData>
    <row r="1" spans="1:23" ht="14.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14.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</row>
    <row r="3" spans="1:23" ht="14.5">
      <c r="A3" s="100"/>
      <c r="B3" s="100"/>
      <c r="C3" s="44"/>
      <c r="D3" s="44"/>
      <c r="E3" s="44"/>
      <c r="F3" s="44"/>
      <c r="G3" s="44"/>
      <c r="H3" s="44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</row>
    <row r="4" spans="1:23" ht="14.5">
      <c r="A4" s="100"/>
      <c r="B4" s="44"/>
      <c r="C4" s="220" t="s">
        <v>1</v>
      </c>
      <c r="D4" s="220" t="s">
        <v>2</v>
      </c>
      <c r="E4" s="220" t="s">
        <v>3</v>
      </c>
      <c r="F4" s="221" t="s">
        <v>127</v>
      </c>
      <c r="G4" s="222"/>
      <c r="H4" s="223"/>
      <c r="I4" s="44"/>
      <c r="J4" s="44"/>
      <c r="K4" s="44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</row>
    <row r="5" spans="1:23" ht="14.5">
      <c r="A5" s="100"/>
      <c r="B5" s="44"/>
      <c r="C5" s="178"/>
      <c r="D5" s="178"/>
      <c r="E5" s="178"/>
      <c r="F5" s="224"/>
      <c r="G5" s="225"/>
      <c r="H5" s="219"/>
      <c r="I5" s="44" t="s">
        <v>128</v>
      </c>
      <c r="J5" s="44"/>
      <c r="K5" s="44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</row>
    <row r="6" spans="1:23" ht="14.5">
      <c r="A6" s="100"/>
      <c r="B6" s="44"/>
      <c r="C6" s="179"/>
      <c r="D6" s="179"/>
      <c r="E6" s="179"/>
      <c r="F6" s="101" t="s">
        <v>129</v>
      </c>
      <c r="G6" s="101" t="s">
        <v>130</v>
      </c>
      <c r="H6" s="101" t="s">
        <v>131</v>
      </c>
      <c r="I6" s="44" t="s">
        <v>126</v>
      </c>
      <c r="J6" s="44" t="s">
        <v>127</v>
      </c>
      <c r="K6" s="102" t="s">
        <v>132</v>
      </c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</row>
    <row r="7" spans="1:23" ht="45.5">
      <c r="A7" s="100"/>
      <c r="B7" s="194">
        <v>1</v>
      </c>
      <c r="C7" s="9">
        <v>11320055</v>
      </c>
      <c r="D7" s="10" t="s">
        <v>16</v>
      </c>
      <c r="E7" s="197" t="s">
        <v>17</v>
      </c>
      <c r="F7" s="34"/>
      <c r="G7" s="34"/>
      <c r="H7" s="34"/>
      <c r="I7" s="103"/>
      <c r="J7" s="103"/>
      <c r="K7" s="104">
        <f>F7</f>
        <v>0</v>
      </c>
      <c r="L7" s="100"/>
      <c r="M7" s="100"/>
      <c r="N7" s="171"/>
      <c r="O7" s="100"/>
      <c r="P7" s="100"/>
      <c r="Q7" s="100"/>
      <c r="R7" s="100"/>
      <c r="S7" s="100"/>
      <c r="T7" s="100"/>
      <c r="U7" s="100"/>
      <c r="V7" s="100"/>
      <c r="W7" s="100"/>
    </row>
    <row r="8" spans="1:23" ht="45.5">
      <c r="A8" s="100"/>
      <c r="B8" s="195"/>
      <c r="C8" s="18">
        <v>11320040</v>
      </c>
      <c r="D8" s="19" t="s">
        <v>22</v>
      </c>
      <c r="E8" s="198"/>
      <c r="F8" s="34"/>
      <c r="G8" s="34"/>
      <c r="H8" s="34"/>
      <c r="I8" s="103"/>
      <c r="J8" s="103"/>
      <c r="K8" s="104">
        <f t="shared" ref="K8:K59" si="0">F8</f>
        <v>0</v>
      </c>
      <c r="L8" s="100"/>
      <c r="M8" s="100"/>
      <c r="N8" s="172"/>
      <c r="Q8" s="100"/>
      <c r="R8" s="100"/>
      <c r="S8" s="100"/>
      <c r="T8" s="100"/>
      <c r="U8" s="100"/>
      <c r="V8" s="100"/>
      <c r="W8" s="100"/>
    </row>
    <row r="9" spans="1:23" ht="30.5">
      <c r="A9" s="100"/>
      <c r="B9" s="196"/>
      <c r="C9" s="18">
        <v>11320013</v>
      </c>
      <c r="D9" s="19" t="s">
        <v>23</v>
      </c>
      <c r="E9" s="184"/>
      <c r="F9" s="34"/>
      <c r="G9" s="34"/>
      <c r="H9" s="34"/>
      <c r="I9" s="103"/>
      <c r="J9" s="103"/>
      <c r="K9" s="104">
        <f t="shared" si="0"/>
        <v>0</v>
      </c>
      <c r="L9" s="100"/>
      <c r="M9" s="100"/>
      <c r="N9" s="171"/>
      <c r="O9" s="100"/>
      <c r="P9" s="100"/>
      <c r="Q9" s="100"/>
      <c r="R9" s="100"/>
      <c r="S9" s="100"/>
      <c r="T9" s="100"/>
      <c r="U9" s="100"/>
      <c r="V9" s="100"/>
      <c r="W9" s="100"/>
    </row>
    <row r="10" spans="1:23" ht="45.5">
      <c r="A10" s="100"/>
      <c r="B10" s="177">
        <v>2</v>
      </c>
      <c r="C10" s="21">
        <v>11320009</v>
      </c>
      <c r="D10" s="10" t="s">
        <v>25</v>
      </c>
      <c r="E10" s="180" t="s">
        <v>26</v>
      </c>
      <c r="F10" s="34"/>
      <c r="G10" s="34"/>
      <c r="H10" s="34"/>
      <c r="I10" s="103"/>
      <c r="J10" s="103"/>
      <c r="K10" s="104">
        <f t="shared" si="0"/>
        <v>0</v>
      </c>
      <c r="L10" s="100"/>
      <c r="M10" s="100"/>
      <c r="N10" s="171"/>
      <c r="O10" s="100"/>
      <c r="P10" s="100"/>
      <c r="Q10" s="100"/>
      <c r="R10" s="100"/>
      <c r="S10" s="100"/>
      <c r="T10" s="100"/>
      <c r="U10" s="100"/>
      <c r="V10" s="100"/>
      <c r="W10" s="100"/>
    </row>
    <row r="11" spans="1:23" ht="15.5">
      <c r="A11" s="100"/>
      <c r="B11" s="178"/>
      <c r="C11" s="18">
        <v>11320051</v>
      </c>
      <c r="D11" s="19" t="s">
        <v>30</v>
      </c>
      <c r="E11" s="178"/>
      <c r="F11" s="34"/>
      <c r="G11" s="34"/>
      <c r="H11" s="34"/>
      <c r="I11" s="103"/>
      <c r="J11" s="103"/>
      <c r="K11" s="104">
        <f t="shared" si="0"/>
        <v>0</v>
      </c>
      <c r="L11" s="100"/>
      <c r="M11" s="100"/>
      <c r="N11" s="171"/>
      <c r="O11" s="100"/>
      <c r="P11" s="100"/>
      <c r="Q11" s="100"/>
      <c r="R11" s="100"/>
      <c r="S11" s="100"/>
      <c r="T11" s="100"/>
      <c r="U11" s="100"/>
      <c r="V11" s="100"/>
      <c r="W11" s="100"/>
    </row>
    <row r="12" spans="1:23" ht="45.5">
      <c r="A12" s="100"/>
      <c r="B12" s="179"/>
      <c r="C12" s="24">
        <v>11320021</v>
      </c>
      <c r="D12" s="19" t="s">
        <v>31</v>
      </c>
      <c r="E12" s="179"/>
      <c r="F12" s="34"/>
      <c r="G12" s="34"/>
      <c r="H12" s="34"/>
      <c r="I12" s="103"/>
      <c r="J12" s="103"/>
      <c r="K12" s="104">
        <f t="shared" si="0"/>
        <v>0</v>
      </c>
      <c r="L12" s="100"/>
      <c r="M12" s="100"/>
      <c r="Q12" s="100"/>
      <c r="R12" s="100"/>
      <c r="S12" s="100"/>
      <c r="T12" s="100"/>
      <c r="U12" s="100"/>
      <c r="V12" s="100"/>
      <c r="W12" s="100"/>
    </row>
    <row r="13" spans="1:23" ht="45.5">
      <c r="A13" s="100"/>
      <c r="B13" s="177">
        <v>3</v>
      </c>
      <c r="C13" s="9">
        <v>11320036</v>
      </c>
      <c r="D13" s="10" t="s">
        <v>32</v>
      </c>
      <c r="E13" s="181" t="s">
        <v>26</v>
      </c>
      <c r="F13" s="105"/>
      <c r="G13" s="105"/>
      <c r="H13" s="34"/>
      <c r="I13" s="103"/>
      <c r="J13" s="103"/>
      <c r="K13" s="104">
        <f t="shared" si="0"/>
        <v>0</v>
      </c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</row>
    <row r="14" spans="1:23" ht="30.5">
      <c r="A14" s="100"/>
      <c r="B14" s="178"/>
      <c r="C14" s="24">
        <v>11320025</v>
      </c>
      <c r="D14" s="19" t="s">
        <v>34</v>
      </c>
      <c r="E14" s="178"/>
      <c r="F14" s="105"/>
      <c r="G14" s="105"/>
      <c r="H14" s="34"/>
      <c r="I14" s="103"/>
      <c r="J14" s="103"/>
      <c r="K14" s="104">
        <f t="shared" si="0"/>
        <v>0</v>
      </c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</row>
    <row r="15" spans="1:23" ht="30.5">
      <c r="A15" s="100"/>
      <c r="B15" s="179"/>
      <c r="C15" s="18">
        <v>11320014</v>
      </c>
      <c r="D15" s="19" t="s">
        <v>35</v>
      </c>
      <c r="E15" s="179"/>
      <c r="F15" s="105"/>
      <c r="G15" s="105"/>
      <c r="H15" s="34"/>
      <c r="I15" s="103"/>
      <c r="J15" s="103"/>
      <c r="K15" s="104">
        <f t="shared" si="0"/>
        <v>0</v>
      </c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</row>
    <row r="16" spans="1:23" ht="45.5">
      <c r="A16" s="100"/>
      <c r="B16" s="177">
        <v>4</v>
      </c>
      <c r="C16" s="21">
        <v>11320024</v>
      </c>
      <c r="D16" s="10" t="s">
        <v>36</v>
      </c>
      <c r="E16" s="181" t="s">
        <v>37</v>
      </c>
      <c r="F16" s="34"/>
      <c r="G16" s="34"/>
      <c r="H16" s="34"/>
      <c r="I16" s="103"/>
      <c r="J16" s="103"/>
      <c r="K16" s="104">
        <f t="shared" si="0"/>
        <v>0</v>
      </c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</row>
    <row r="17" spans="1:23" ht="15.5">
      <c r="A17" s="100"/>
      <c r="B17" s="178"/>
      <c r="C17" s="18">
        <v>11320059</v>
      </c>
      <c r="D17" s="19" t="s">
        <v>38</v>
      </c>
      <c r="E17" s="178"/>
      <c r="F17" s="105"/>
      <c r="G17" s="34"/>
      <c r="H17" s="34"/>
      <c r="I17" s="103"/>
      <c r="J17" s="103"/>
      <c r="K17" s="104">
        <f t="shared" si="0"/>
        <v>0</v>
      </c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</row>
    <row r="18" spans="1:23" ht="30.5">
      <c r="A18" s="100"/>
      <c r="B18" s="179"/>
      <c r="C18" s="24">
        <v>11320044</v>
      </c>
      <c r="D18" s="19" t="s">
        <v>39</v>
      </c>
      <c r="E18" s="179"/>
      <c r="F18" s="105"/>
      <c r="G18" s="34"/>
      <c r="H18" s="34"/>
      <c r="I18" s="103"/>
      <c r="J18" s="103"/>
      <c r="K18" s="104">
        <f t="shared" si="0"/>
        <v>0</v>
      </c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</row>
    <row r="19" spans="1:23" ht="30.5">
      <c r="A19" s="100"/>
      <c r="B19" s="177">
        <v>5</v>
      </c>
      <c r="C19" s="21">
        <v>11320001</v>
      </c>
      <c r="D19" s="10" t="s">
        <v>40</v>
      </c>
      <c r="E19" s="181" t="s">
        <v>41</v>
      </c>
      <c r="F19" s="34"/>
      <c r="G19" s="34"/>
      <c r="H19" s="34"/>
      <c r="I19" s="103"/>
      <c r="J19" s="103"/>
      <c r="K19" s="104">
        <f t="shared" si="0"/>
        <v>0</v>
      </c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</row>
    <row r="20" spans="1:23" ht="30.5">
      <c r="A20" s="100"/>
      <c r="B20" s="178"/>
      <c r="C20" s="18">
        <v>11320037</v>
      </c>
      <c r="D20" s="19" t="s">
        <v>44</v>
      </c>
      <c r="E20" s="178"/>
      <c r="F20" s="34"/>
      <c r="G20" s="34"/>
      <c r="H20" s="34"/>
      <c r="I20" s="103"/>
      <c r="J20" s="103"/>
      <c r="K20" s="104">
        <f t="shared" si="0"/>
        <v>0</v>
      </c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</row>
    <row r="21" spans="1:23" ht="15.75" customHeight="1">
      <c r="A21" s="100"/>
      <c r="B21" s="179"/>
      <c r="C21" s="18">
        <v>11320012</v>
      </c>
      <c r="D21" s="19" t="s">
        <v>45</v>
      </c>
      <c r="E21" s="179"/>
      <c r="F21" s="34"/>
      <c r="G21" s="34"/>
      <c r="H21" s="34"/>
      <c r="I21" s="103"/>
      <c r="J21" s="103"/>
      <c r="K21" s="104">
        <f t="shared" si="0"/>
        <v>0</v>
      </c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</row>
    <row r="22" spans="1:23" ht="15.75" customHeight="1">
      <c r="A22" s="100"/>
      <c r="B22" s="177">
        <v>6</v>
      </c>
      <c r="C22" s="27">
        <v>11320038</v>
      </c>
      <c r="D22" s="28" t="s">
        <v>46</v>
      </c>
      <c r="E22" s="181" t="s">
        <v>47</v>
      </c>
      <c r="F22" s="34"/>
      <c r="G22" s="34"/>
      <c r="H22" s="34"/>
      <c r="I22" s="103"/>
      <c r="J22" s="103"/>
      <c r="K22" s="104">
        <f t="shared" si="0"/>
        <v>0</v>
      </c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</row>
    <row r="23" spans="1:23" ht="15.75" customHeight="1">
      <c r="A23" s="100"/>
      <c r="B23" s="178"/>
      <c r="C23" s="30">
        <v>11320052</v>
      </c>
      <c r="D23" s="31" t="s">
        <v>49</v>
      </c>
      <c r="E23" s="178"/>
      <c r="F23" s="34"/>
      <c r="G23" s="34"/>
      <c r="H23" s="34"/>
      <c r="I23" s="103"/>
      <c r="J23" s="103"/>
      <c r="K23" s="104">
        <f t="shared" si="0"/>
        <v>0</v>
      </c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</row>
    <row r="24" spans="1:23" ht="15.75" customHeight="1">
      <c r="A24" s="100"/>
      <c r="B24" s="179"/>
      <c r="C24" s="32">
        <v>11320058</v>
      </c>
      <c r="D24" s="31" t="s">
        <v>50</v>
      </c>
      <c r="E24" s="179"/>
      <c r="F24" s="34"/>
      <c r="G24" s="34"/>
      <c r="H24" s="34"/>
      <c r="I24" s="103"/>
      <c r="J24" s="103"/>
      <c r="K24" s="104">
        <f t="shared" si="0"/>
        <v>0</v>
      </c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</row>
    <row r="25" spans="1:23" ht="15.75" customHeight="1">
      <c r="A25" s="100"/>
      <c r="B25" s="177">
        <v>7</v>
      </c>
      <c r="C25" s="21">
        <v>11320017</v>
      </c>
      <c r="D25" s="10" t="s">
        <v>51</v>
      </c>
      <c r="E25" s="181" t="s">
        <v>52</v>
      </c>
      <c r="F25" s="34"/>
      <c r="G25" s="34"/>
      <c r="H25" s="34"/>
      <c r="I25" s="103"/>
      <c r="J25" s="103"/>
      <c r="K25" s="104">
        <f t="shared" si="0"/>
        <v>0</v>
      </c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</row>
    <row r="26" spans="1:23" ht="15.75" customHeight="1">
      <c r="A26" s="100"/>
      <c r="B26" s="178"/>
      <c r="C26" s="24">
        <v>11320023</v>
      </c>
      <c r="D26" s="19" t="s">
        <v>53</v>
      </c>
      <c r="E26" s="178"/>
      <c r="F26" s="34"/>
      <c r="G26" s="34"/>
      <c r="H26" s="34"/>
      <c r="I26" s="103"/>
      <c r="J26" s="103"/>
      <c r="K26" s="104">
        <f t="shared" si="0"/>
        <v>0</v>
      </c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</row>
    <row r="27" spans="1:23" ht="15.75" customHeight="1">
      <c r="A27" s="100"/>
      <c r="B27" s="179"/>
      <c r="C27" s="24">
        <v>11320042</v>
      </c>
      <c r="D27" s="19" t="s">
        <v>54</v>
      </c>
      <c r="E27" s="179"/>
      <c r="F27" s="34"/>
      <c r="G27" s="34"/>
      <c r="H27" s="34"/>
      <c r="I27" s="103"/>
      <c r="J27" s="103"/>
      <c r="K27" s="104">
        <f t="shared" si="0"/>
        <v>0</v>
      </c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</row>
    <row r="28" spans="1:23" ht="15.75" customHeight="1">
      <c r="A28" s="100"/>
      <c r="B28" s="177">
        <v>8</v>
      </c>
      <c r="C28" s="21">
        <v>11320028</v>
      </c>
      <c r="D28" s="10" t="s">
        <v>55</v>
      </c>
      <c r="E28" s="185" t="s">
        <v>56</v>
      </c>
      <c r="F28" s="34"/>
      <c r="G28" s="34"/>
      <c r="H28" s="34"/>
      <c r="I28" s="103"/>
      <c r="J28" s="103"/>
      <c r="K28" s="104">
        <f t="shared" si="0"/>
        <v>0</v>
      </c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</row>
    <row r="29" spans="1:23" ht="15.75" customHeight="1">
      <c r="A29" s="100"/>
      <c r="B29" s="178"/>
      <c r="C29" s="24">
        <v>11320053</v>
      </c>
      <c r="D29" s="19" t="s">
        <v>57</v>
      </c>
      <c r="E29" s="178"/>
      <c r="F29" s="34"/>
      <c r="G29" s="105"/>
      <c r="H29" s="34"/>
      <c r="I29" s="103"/>
      <c r="J29" s="103"/>
      <c r="K29" s="104">
        <f t="shared" si="0"/>
        <v>0</v>
      </c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</row>
    <row r="30" spans="1:23" ht="15.75" customHeight="1">
      <c r="A30" s="100"/>
      <c r="B30" s="179"/>
      <c r="C30" s="24">
        <v>11320029</v>
      </c>
      <c r="D30" s="19" t="s">
        <v>58</v>
      </c>
      <c r="E30" s="179"/>
      <c r="F30" s="34"/>
      <c r="G30" s="105"/>
      <c r="H30" s="34"/>
      <c r="I30" s="103"/>
      <c r="J30" s="103"/>
      <c r="K30" s="104">
        <f t="shared" si="0"/>
        <v>0</v>
      </c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</row>
    <row r="31" spans="1:23" ht="15.75" customHeight="1">
      <c r="A31" s="100"/>
      <c r="B31" s="177">
        <v>9</v>
      </c>
      <c r="C31" s="9">
        <v>11320047</v>
      </c>
      <c r="D31" s="10" t="s">
        <v>59</v>
      </c>
      <c r="E31" s="181" t="s">
        <v>60</v>
      </c>
      <c r="F31" s="34"/>
      <c r="G31" s="34"/>
      <c r="H31" s="34"/>
      <c r="I31" s="103"/>
      <c r="J31" s="103"/>
      <c r="K31" s="104">
        <f t="shared" si="0"/>
        <v>0</v>
      </c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</row>
    <row r="32" spans="1:23" ht="15.75" customHeight="1">
      <c r="A32" s="100"/>
      <c r="B32" s="179"/>
      <c r="C32" s="18">
        <v>11320007</v>
      </c>
      <c r="D32" s="19" t="s">
        <v>61</v>
      </c>
      <c r="E32" s="179"/>
      <c r="F32" s="34"/>
      <c r="G32" s="34"/>
      <c r="H32" s="34"/>
      <c r="I32" s="103"/>
      <c r="J32" s="103"/>
      <c r="K32" s="104">
        <f t="shared" si="0"/>
        <v>0</v>
      </c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</row>
    <row r="33" spans="1:23" ht="15.75" customHeight="1">
      <c r="A33" s="100"/>
      <c r="B33" s="177">
        <v>10</v>
      </c>
      <c r="C33" s="18">
        <v>11320056</v>
      </c>
      <c r="D33" s="19" t="s">
        <v>62</v>
      </c>
      <c r="E33" s="181" t="s">
        <v>64</v>
      </c>
      <c r="F33" s="34"/>
      <c r="G33" s="34"/>
      <c r="H33" s="34"/>
      <c r="I33" s="103"/>
      <c r="J33" s="103"/>
      <c r="K33" s="104">
        <f t="shared" si="0"/>
        <v>0</v>
      </c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</row>
    <row r="34" spans="1:23" ht="15.75" customHeight="1">
      <c r="A34" s="100"/>
      <c r="B34" s="178"/>
      <c r="C34" s="9">
        <v>11320008</v>
      </c>
      <c r="D34" s="10" t="s">
        <v>65</v>
      </c>
      <c r="E34" s="178"/>
      <c r="F34" s="34"/>
      <c r="G34" s="34"/>
      <c r="H34" s="34"/>
      <c r="I34" s="103"/>
      <c r="J34" s="103"/>
      <c r="K34" s="104">
        <f t="shared" si="0"/>
        <v>0</v>
      </c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</row>
    <row r="35" spans="1:23" ht="15.75" customHeight="1">
      <c r="A35" s="100"/>
      <c r="B35" s="179"/>
      <c r="C35" s="24">
        <v>11320034</v>
      </c>
      <c r="D35" s="19" t="s">
        <v>66</v>
      </c>
      <c r="E35" s="179"/>
      <c r="F35" s="34"/>
      <c r="G35" s="34"/>
      <c r="H35" s="34"/>
      <c r="I35" s="103"/>
      <c r="J35" s="103"/>
      <c r="K35" s="104">
        <f t="shared" si="0"/>
        <v>0</v>
      </c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</row>
    <row r="36" spans="1:23" ht="15.75" customHeight="1">
      <c r="A36" s="100"/>
      <c r="B36" s="177">
        <v>11</v>
      </c>
      <c r="C36" s="18">
        <v>11320016</v>
      </c>
      <c r="D36" s="19" t="s">
        <v>63</v>
      </c>
      <c r="E36" s="181" t="s">
        <v>68</v>
      </c>
      <c r="F36" s="34"/>
      <c r="G36" s="34"/>
      <c r="H36" s="34"/>
      <c r="I36" s="103"/>
      <c r="J36" s="103"/>
      <c r="K36" s="104">
        <f t="shared" si="0"/>
        <v>0</v>
      </c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</row>
    <row r="37" spans="1:23" ht="15.75" customHeight="1">
      <c r="A37" s="100"/>
      <c r="B37" s="178"/>
      <c r="C37" s="9">
        <v>11320050</v>
      </c>
      <c r="D37" s="10" t="s">
        <v>69</v>
      </c>
      <c r="E37" s="178"/>
      <c r="F37" s="34"/>
      <c r="G37" s="34"/>
      <c r="H37" s="34"/>
      <c r="I37" s="103"/>
      <c r="J37" s="103"/>
      <c r="K37" s="104">
        <f t="shared" si="0"/>
        <v>0</v>
      </c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</row>
    <row r="38" spans="1:23" ht="15.75" customHeight="1">
      <c r="A38" s="100"/>
      <c r="B38" s="179"/>
      <c r="C38" s="18">
        <v>11320039</v>
      </c>
      <c r="D38" s="19" t="s">
        <v>71</v>
      </c>
      <c r="E38" s="179"/>
      <c r="F38" s="34"/>
      <c r="G38" s="34"/>
      <c r="H38" s="34"/>
      <c r="I38" s="103"/>
      <c r="J38" s="103"/>
      <c r="K38" s="104">
        <f t="shared" si="0"/>
        <v>0</v>
      </c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</row>
    <row r="39" spans="1:23" ht="15.75" customHeight="1">
      <c r="A39" s="100"/>
      <c r="B39" s="177">
        <v>12</v>
      </c>
      <c r="C39" s="18">
        <v>11320049</v>
      </c>
      <c r="D39" s="19" t="s">
        <v>67</v>
      </c>
      <c r="E39" s="181" t="s">
        <v>73</v>
      </c>
      <c r="F39" s="34"/>
      <c r="G39" s="34"/>
      <c r="H39" s="34"/>
      <c r="I39" s="103"/>
      <c r="J39" s="103"/>
      <c r="K39" s="104">
        <f t="shared" si="0"/>
        <v>0</v>
      </c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</row>
    <row r="40" spans="1:23" ht="15.75" customHeight="1">
      <c r="A40" s="100"/>
      <c r="B40" s="178"/>
      <c r="C40" s="9">
        <v>11320019</v>
      </c>
      <c r="D40" s="10" t="s">
        <v>74</v>
      </c>
      <c r="E40" s="178"/>
      <c r="F40" s="34"/>
      <c r="G40" s="34"/>
      <c r="H40" s="34"/>
      <c r="I40" s="103"/>
      <c r="J40" s="103"/>
      <c r="K40" s="104">
        <f t="shared" si="0"/>
        <v>0</v>
      </c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</row>
    <row r="41" spans="1:23" ht="15.75" customHeight="1">
      <c r="A41" s="100"/>
      <c r="B41" s="179"/>
      <c r="C41" s="18">
        <v>11320006</v>
      </c>
      <c r="D41" s="19" t="s">
        <v>75</v>
      </c>
      <c r="E41" s="179"/>
      <c r="F41" s="34"/>
      <c r="G41" s="34"/>
      <c r="H41" s="34"/>
      <c r="I41" s="103"/>
      <c r="J41" s="103"/>
      <c r="K41" s="104">
        <f t="shared" si="0"/>
        <v>0</v>
      </c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</row>
    <row r="42" spans="1:23" ht="15.75" customHeight="1">
      <c r="A42" s="100"/>
      <c r="B42" s="177">
        <v>13</v>
      </c>
      <c r="C42" s="18">
        <v>11320022</v>
      </c>
      <c r="D42" s="19" t="s">
        <v>111</v>
      </c>
      <c r="E42" s="181" t="s">
        <v>77</v>
      </c>
      <c r="F42" s="105"/>
      <c r="G42" s="34"/>
      <c r="H42" s="34"/>
      <c r="I42" s="103"/>
      <c r="J42" s="103"/>
      <c r="K42" s="104">
        <f t="shared" si="0"/>
        <v>0</v>
      </c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</row>
    <row r="43" spans="1:23" ht="15.75" customHeight="1">
      <c r="A43" s="100"/>
      <c r="B43" s="178"/>
      <c r="C43" s="9">
        <v>11320020</v>
      </c>
      <c r="D43" s="10" t="s">
        <v>78</v>
      </c>
      <c r="E43" s="178"/>
      <c r="F43" s="105"/>
      <c r="G43" s="34"/>
      <c r="H43" s="34"/>
      <c r="I43" s="103"/>
      <c r="J43" s="103"/>
      <c r="K43" s="104">
        <f t="shared" si="0"/>
        <v>0</v>
      </c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</row>
    <row r="44" spans="1:23" ht="15.75" customHeight="1">
      <c r="A44" s="100"/>
      <c r="B44" s="179"/>
      <c r="C44" s="18">
        <v>11320033</v>
      </c>
      <c r="D44" s="19" t="s">
        <v>79</v>
      </c>
      <c r="E44" s="179"/>
      <c r="F44" s="34"/>
      <c r="G44" s="34"/>
      <c r="H44" s="34"/>
      <c r="I44" s="103"/>
      <c r="J44" s="103"/>
      <c r="K44" s="104">
        <f t="shared" si="0"/>
        <v>0</v>
      </c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</row>
    <row r="45" spans="1:23" ht="15.75" customHeight="1">
      <c r="A45" s="100"/>
      <c r="B45" s="177">
        <v>14</v>
      </c>
      <c r="C45" s="18">
        <v>11320045</v>
      </c>
      <c r="D45" s="19" t="s">
        <v>76</v>
      </c>
      <c r="E45" s="181" t="s">
        <v>81</v>
      </c>
      <c r="F45" s="173"/>
      <c r="G45" s="106"/>
      <c r="H45" s="106"/>
      <c r="I45" s="103"/>
      <c r="J45" s="103"/>
      <c r="K45" s="104">
        <f t="shared" si="0"/>
        <v>0</v>
      </c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</row>
    <row r="46" spans="1:23" ht="15.75" customHeight="1">
      <c r="A46" s="100"/>
      <c r="B46" s="178"/>
      <c r="C46" s="27">
        <v>11320054</v>
      </c>
      <c r="D46" s="28" t="s">
        <v>82</v>
      </c>
      <c r="E46" s="178"/>
      <c r="F46" s="173"/>
      <c r="G46" s="106"/>
      <c r="H46" s="106"/>
      <c r="I46" s="103"/>
      <c r="J46" s="103"/>
      <c r="K46" s="104">
        <f t="shared" si="0"/>
        <v>0</v>
      </c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</row>
    <row r="47" spans="1:23" ht="15.75" customHeight="1">
      <c r="A47" s="100"/>
      <c r="B47" s="179"/>
      <c r="C47" s="35">
        <v>11320048</v>
      </c>
      <c r="D47" s="31" t="s">
        <v>83</v>
      </c>
      <c r="E47" s="179"/>
      <c r="F47" s="173"/>
      <c r="G47" s="106"/>
      <c r="H47" s="106"/>
      <c r="I47" s="103"/>
      <c r="J47" s="103"/>
      <c r="K47" s="104">
        <f t="shared" si="0"/>
        <v>0</v>
      </c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</row>
    <row r="48" spans="1:23" ht="15.75" customHeight="1">
      <c r="A48" s="100"/>
      <c r="B48" s="177">
        <v>15</v>
      </c>
      <c r="C48" s="30">
        <v>11320011</v>
      </c>
      <c r="D48" s="31" t="s">
        <v>80</v>
      </c>
      <c r="E48" s="181" t="s">
        <v>85</v>
      </c>
      <c r="F48" s="34"/>
      <c r="G48" s="34"/>
      <c r="H48" s="34"/>
      <c r="I48" s="103"/>
      <c r="J48" s="103"/>
      <c r="K48" s="104">
        <f t="shared" si="0"/>
        <v>0</v>
      </c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</row>
    <row r="49" spans="1:23" ht="15.75" customHeight="1">
      <c r="A49" s="100"/>
      <c r="B49" s="178"/>
      <c r="C49" s="9">
        <v>11320015</v>
      </c>
      <c r="D49" s="10" t="s">
        <v>86</v>
      </c>
      <c r="E49" s="178"/>
      <c r="F49" s="34"/>
      <c r="G49" s="34"/>
      <c r="H49" s="34"/>
      <c r="I49" s="103"/>
      <c r="J49" s="103"/>
      <c r="K49" s="104">
        <f t="shared" si="0"/>
        <v>0</v>
      </c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</row>
    <row r="50" spans="1:23" ht="15.75" customHeight="1">
      <c r="A50" s="100"/>
      <c r="B50" s="179"/>
      <c r="C50" s="24">
        <v>11320026</v>
      </c>
      <c r="D50" s="19" t="s">
        <v>87</v>
      </c>
      <c r="E50" s="179"/>
      <c r="F50" s="34"/>
      <c r="G50" s="34"/>
      <c r="H50" s="34"/>
      <c r="I50" s="103"/>
      <c r="J50" s="103"/>
      <c r="K50" s="104">
        <f t="shared" si="0"/>
        <v>0</v>
      </c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</row>
    <row r="51" spans="1:23" ht="15.75" customHeight="1">
      <c r="A51" s="100"/>
      <c r="B51" s="177">
        <v>16</v>
      </c>
      <c r="C51" s="18">
        <v>11320035</v>
      </c>
      <c r="D51" s="19" t="s">
        <v>84</v>
      </c>
      <c r="E51" s="226" t="s">
        <v>89</v>
      </c>
      <c r="F51" s="34"/>
      <c r="G51" s="34"/>
      <c r="H51" s="34"/>
      <c r="I51" s="103"/>
      <c r="J51" s="103"/>
      <c r="K51" s="104">
        <f t="shared" si="0"/>
        <v>0</v>
      </c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</row>
    <row r="52" spans="1:23" ht="15.75" customHeight="1">
      <c r="A52" s="100"/>
      <c r="B52" s="178"/>
      <c r="C52" s="36">
        <v>11320043</v>
      </c>
      <c r="D52" s="37" t="s">
        <v>88</v>
      </c>
      <c r="E52" s="178"/>
      <c r="F52" s="34"/>
      <c r="G52" s="34"/>
      <c r="H52" s="34"/>
      <c r="I52" s="103"/>
      <c r="J52" s="103"/>
      <c r="K52" s="104">
        <f t="shared" si="0"/>
        <v>0</v>
      </c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</row>
    <row r="53" spans="1:23" ht="15.75" customHeight="1">
      <c r="A53" s="100"/>
      <c r="B53" s="179"/>
      <c r="C53" s="38">
        <v>11320032</v>
      </c>
      <c r="D53" s="39" t="s">
        <v>90</v>
      </c>
      <c r="E53" s="179"/>
      <c r="F53" s="34"/>
      <c r="G53" s="34"/>
      <c r="H53" s="34"/>
      <c r="I53" s="103"/>
      <c r="J53" s="103"/>
      <c r="K53" s="104">
        <f t="shared" si="0"/>
        <v>0</v>
      </c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</row>
    <row r="54" spans="1:23" ht="15.75" customHeight="1">
      <c r="A54" s="100"/>
      <c r="B54" s="177">
        <v>17</v>
      </c>
      <c r="C54" s="9">
        <v>11320003</v>
      </c>
      <c r="D54" s="10" t="s">
        <v>92</v>
      </c>
      <c r="E54" s="185" t="s">
        <v>93</v>
      </c>
      <c r="F54" s="105"/>
      <c r="G54" s="34"/>
      <c r="H54" s="34"/>
      <c r="I54" s="103"/>
      <c r="J54" s="103"/>
      <c r="K54" s="104">
        <f t="shared" si="0"/>
        <v>0</v>
      </c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</row>
    <row r="55" spans="1:23" ht="15.75" customHeight="1">
      <c r="A55" s="100"/>
      <c r="B55" s="178"/>
      <c r="C55" s="18">
        <v>11320010</v>
      </c>
      <c r="D55" s="19" t="s">
        <v>94</v>
      </c>
      <c r="E55" s="178"/>
      <c r="F55" s="105"/>
      <c r="G55" s="34"/>
      <c r="H55" s="34"/>
      <c r="I55" s="103"/>
      <c r="J55" s="103"/>
      <c r="K55" s="104">
        <f t="shared" si="0"/>
        <v>0</v>
      </c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</row>
    <row r="56" spans="1:23" ht="15.75" customHeight="1">
      <c r="A56" s="100"/>
      <c r="B56" s="179"/>
      <c r="C56" s="24">
        <v>11320030</v>
      </c>
      <c r="D56" s="19" t="s">
        <v>95</v>
      </c>
      <c r="E56" s="179"/>
      <c r="F56" s="105"/>
      <c r="G56" s="34"/>
      <c r="H56" s="34"/>
      <c r="I56" s="103"/>
      <c r="J56" s="103"/>
      <c r="K56" s="104">
        <f t="shared" si="0"/>
        <v>0</v>
      </c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</row>
    <row r="57" spans="1:23" ht="15.75" customHeight="1">
      <c r="A57" s="100"/>
      <c r="B57" s="177">
        <v>18</v>
      </c>
      <c r="C57" s="21">
        <v>11320005</v>
      </c>
      <c r="D57" s="10" t="s">
        <v>96</v>
      </c>
      <c r="E57" s="181" t="s">
        <v>97</v>
      </c>
      <c r="F57" s="34"/>
      <c r="G57" s="34"/>
      <c r="H57" s="34"/>
      <c r="I57" s="103"/>
      <c r="J57" s="103"/>
      <c r="K57" s="104">
        <f t="shared" si="0"/>
        <v>0</v>
      </c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</row>
    <row r="58" spans="1:23" ht="15.75" customHeight="1">
      <c r="A58" s="100"/>
      <c r="B58" s="178"/>
      <c r="C58" s="24">
        <v>11320057</v>
      </c>
      <c r="D58" s="19" t="s">
        <v>98</v>
      </c>
      <c r="E58" s="178"/>
      <c r="F58" s="34"/>
      <c r="G58" s="34"/>
      <c r="H58" s="34"/>
      <c r="I58" s="103"/>
      <c r="J58" s="103"/>
      <c r="K58" s="104">
        <f t="shared" si="0"/>
        <v>0</v>
      </c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</row>
    <row r="59" spans="1:23" ht="15.75" customHeight="1">
      <c r="A59" s="100"/>
      <c r="B59" s="179"/>
      <c r="C59" s="40"/>
      <c r="D59" s="41"/>
      <c r="E59" s="179"/>
      <c r="F59" s="34"/>
      <c r="G59" s="34"/>
      <c r="H59" s="34"/>
      <c r="I59" s="103"/>
      <c r="J59" s="103"/>
      <c r="K59" s="104">
        <f t="shared" si="0"/>
        <v>0</v>
      </c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</row>
    <row r="60" spans="1:23" ht="15.75" customHeight="1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</row>
    <row r="61" spans="1:23" ht="15.75" customHeight="1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</row>
    <row r="62" spans="1:23" ht="15.75" customHeight="1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</row>
    <row r="63" spans="1:23" ht="15.75" customHeight="1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</row>
    <row r="64" spans="1:23" ht="15.75" customHeight="1">
      <c r="A64" s="100"/>
      <c r="B64" s="100"/>
      <c r="C64" s="100"/>
      <c r="D64" s="100"/>
      <c r="E64" s="44" t="s">
        <v>133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</row>
    <row r="65" spans="1:23" ht="15.75" customHeight="1">
      <c r="A65" s="100"/>
      <c r="B65" s="100"/>
      <c r="C65" s="100"/>
      <c r="D65" s="100"/>
      <c r="E65" s="44" t="s">
        <v>134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</row>
    <row r="66" spans="1:23" ht="15.75" customHeight="1">
      <c r="A66" s="100"/>
      <c r="B66" s="100"/>
      <c r="C66" s="100"/>
      <c r="D66" s="100"/>
      <c r="E66" s="44" t="s">
        <v>135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</row>
    <row r="67" spans="1:23" ht="15.75" customHeight="1">
      <c r="A67" s="100"/>
      <c r="B67" s="100"/>
      <c r="C67" s="100"/>
      <c r="D67" s="100"/>
      <c r="E67" s="44" t="s">
        <v>136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</row>
    <row r="68" spans="1:23" ht="15.75" customHeight="1">
      <c r="A68" s="100"/>
      <c r="B68" s="100"/>
      <c r="C68" s="100"/>
      <c r="D68" s="100"/>
      <c r="E68" s="44" t="s">
        <v>137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</row>
    <row r="69" spans="1:23" ht="15.75" customHeight="1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</row>
    <row r="70" spans="1:23" ht="15.75" customHeight="1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</row>
    <row r="71" spans="1:23" ht="15.75" customHeight="1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</row>
    <row r="72" spans="1:23" ht="15.75" customHeight="1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</row>
    <row r="73" spans="1:23" ht="15.75" customHeight="1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</row>
    <row r="74" spans="1:23" ht="15.75" customHeight="1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</row>
    <row r="75" spans="1:23" ht="15.75" customHeight="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</row>
    <row r="76" spans="1:23" ht="15.75" customHeight="1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</row>
    <row r="77" spans="1:23" ht="15.75" customHeight="1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</row>
    <row r="78" spans="1:23" ht="15.75" customHeight="1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</row>
    <row r="79" spans="1:23" ht="15.75" customHeight="1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</row>
    <row r="80" spans="1:23" ht="15.75" customHeight="1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</row>
    <row r="81" spans="1:23" ht="15.75" customHeight="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</row>
    <row r="82" spans="1:23" ht="15.75" customHeight="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</row>
    <row r="83" spans="1:23" ht="15.75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</row>
    <row r="84" spans="1:23" ht="15.75" customHeight="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</row>
    <row r="85" spans="1:23" ht="15.75" customHeight="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</row>
    <row r="86" spans="1:23" ht="15.75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</row>
    <row r="87" spans="1:23" ht="15.75" customHeight="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</row>
    <row r="88" spans="1:23" ht="15.75" customHeight="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</row>
    <row r="89" spans="1:23" ht="15.75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</row>
    <row r="90" spans="1:23" ht="15.75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</row>
    <row r="91" spans="1:23" ht="15.75" customHeight="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</row>
    <row r="92" spans="1:23" ht="15.75" customHeight="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</row>
    <row r="93" spans="1:23" ht="15.75" customHeight="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</row>
    <row r="94" spans="1:23" ht="15.75" customHeight="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</row>
    <row r="95" spans="1:23" ht="15.75" customHeight="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</row>
    <row r="96" spans="1:23" ht="15.75" customHeight="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</row>
    <row r="97" spans="1:23" ht="15.75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</row>
    <row r="98" spans="1:23" ht="15.75" customHeight="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</row>
    <row r="99" spans="1:23" ht="15.75" customHeight="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</row>
    <row r="100" spans="1:23" ht="15.75" customHeight="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</row>
    <row r="101" spans="1:23" ht="15.75" customHeight="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</row>
    <row r="102" spans="1:23" ht="15.75" customHeight="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</row>
    <row r="103" spans="1:23" ht="15.75" customHeight="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</row>
    <row r="104" spans="1:23" ht="15.75" customHeight="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</row>
    <row r="105" spans="1:23" ht="15.75" customHeight="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</row>
    <row r="106" spans="1:23" ht="15.75" customHeight="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spans="1:23" ht="15.75" customHeight="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</row>
    <row r="108" spans="1:23" ht="15.75" customHeight="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spans="1:23" ht="15.75" customHeight="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spans="1:23" ht="15.75" customHeight="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</row>
    <row r="111" spans="1:23" ht="15.75" customHeight="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</row>
    <row r="112" spans="1:23" ht="15.75" customHeight="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</row>
    <row r="113" spans="1:23" ht="15.75" customHeight="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</row>
    <row r="114" spans="1:23" ht="15.75" customHeight="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</row>
    <row r="115" spans="1:23" ht="15.75" customHeight="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</row>
    <row r="116" spans="1:23" ht="15.75" customHeight="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</row>
    <row r="117" spans="1:23" ht="15.75" customHeight="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</row>
    <row r="118" spans="1:23" ht="15.75" customHeight="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</row>
    <row r="119" spans="1:23" ht="15.75" customHeight="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</row>
    <row r="120" spans="1:23" ht="15.75" customHeight="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</row>
    <row r="121" spans="1:23" ht="15.75" customHeight="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</row>
    <row r="122" spans="1:23" ht="15.75" customHeight="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</row>
    <row r="123" spans="1:23" ht="15.75" customHeight="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</row>
    <row r="124" spans="1:23" ht="15.75" customHeight="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</row>
    <row r="125" spans="1:23" ht="15.75" customHeight="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</row>
    <row r="126" spans="1:23" ht="15.75" customHeight="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</row>
    <row r="127" spans="1:23" ht="15.75" customHeight="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</row>
    <row r="128" spans="1:23" ht="15.75" customHeight="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</row>
    <row r="129" spans="1:23" ht="15.75" customHeight="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</row>
    <row r="130" spans="1:23" ht="15.75" customHeight="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</row>
    <row r="131" spans="1:23" ht="15.75" customHeight="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</row>
    <row r="132" spans="1:23" ht="15.75" customHeight="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</row>
    <row r="133" spans="1:23" ht="15.75" customHeight="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</row>
    <row r="134" spans="1:23" ht="15.75" customHeight="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</row>
    <row r="135" spans="1:23" ht="15.75" customHeight="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</row>
    <row r="136" spans="1:23" ht="15.75" customHeight="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</row>
    <row r="137" spans="1:23" ht="15.75" customHeight="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spans="1:23" ht="15.75" customHeight="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</row>
    <row r="139" spans="1:23" ht="15.75" customHeight="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</row>
    <row r="140" spans="1:23" ht="15.75" customHeight="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</row>
    <row r="141" spans="1:23" ht="15.75" customHeight="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</row>
    <row r="142" spans="1:23" ht="15.75" customHeight="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</row>
    <row r="143" spans="1:23" ht="15.75" customHeight="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</row>
    <row r="144" spans="1:23" ht="15.75" customHeight="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</row>
    <row r="145" spans="1:23" ht="15.75" customHeight="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</row>
    <row r="146" spans="1:23" ht="15.75" customHeight="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</row>
    <row r="147" spans="1:23" ht="15.75" customHeight="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</row>
    <row r="148" spans="1:23" ht="15.75" customHeight="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</row>
    <row r="149" spans="1:23" ht="15.75" customHeight="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</row>
    <row r="150" spans="1:23" ht="15.75" customHeight="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</row>
    <row r="151" spans="1:23" ht="15.75" customHeight="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</row>
    <row r="152" spans="1:23" ht="15.75" customHeight="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</row>
    <row r="153" spans="1:23" ht="15.75" customHeight="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</row>
    <row r="154" spans="1:23" ht="15.75" customHeight="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</row>
    <row r="155" spans="1:23" ht="15.75" customHeight="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</row>
    <row r="156" spans="1:23" ht="15.75" customHeight="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</row>
    <row r="157" spans="1:23" ht="15.75" customHeight="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</row>
    <row r="158" spans="1:23" ht="15.75" customHeight="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</row>
    <row r="159" spans="1:23" ht="15.75" customHeight="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</row>
    <row r="160" spans="1:23" ht="15.75" customHeight="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</row>
    <row r="161" spans="1:23" ht="15.75" customHeight="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</row>
    <row r="162" spans="1:23" ht="15.75" customHeight="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</row>
    <row r="163" spans="1:23" ht="15.75" customHeight="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</row>
    <row r="164" spans="1:23" ht="15.75" customHeight="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</row>
    <row r="165" spans="1:23" ht="15.75" customHeight="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</row>
    <row r="166" spans="1:23" ht="15.75" customHeight="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</row>
    <row r="167" spans="1:23" ht="15.75" customHeight="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</row>
    <row r="168" spans="1:23" ht="15.75" customHeight="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</row>
    <row r="169" spans="1:23" ht="15.75" customHeight="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</row>
    <row r="170" spans="1:23" ht="15.75" customHeight="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</row>
    <row r="171" spans="1:23" ht="15.75" customHeight="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</row>
    <row r="172" spans="1:23" ht="15.75" customHeight="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</row>
    <row r="173" spans="1:23" ht="15.75" customHeight="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</row>
    <row r="174" spans="1:23" ht="15.75" customHeight="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</row>
    <row r="175" spans="1:23" ht="15.75" customHeight="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</row>
    <row r="176" spans="1:23" ht="15.75" customHeight="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</row>
    <row r="177" spans="1:23" ht="15.75" customHeight="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</row>
    <row r="178" spans="1:23" ht="15.75" customHeight="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</row>
    <row r="179" spans="1:23" ht="15.75" customHeight="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</row>
    <row r="180" spans="1:23" ht="15.75" customHeight="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</row>
    <row r="181" spans="1:23" ht="15.75" customHeight="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</row>
    <row r="182" spans="1:23" ht="15.75" customHeight="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</row>
    <row r="183" spans="1:23" ht="15.75" customHeight="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</row>
    <row r="184" spans="1:23" ht="15.75" customHeigh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</row>
    <row r="185" spans="1:23" ht="15.75" customHeight="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</row>
    <row r="186" spans="1:23" ht="15.75" customHeight="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</row>
    <row r="187" spans="1:23" ht="15.75" customHeigh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</row>
    <row r="188" spans="1:23" ht="15.75" customHeight="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</row>
    <row r="189" spans="1:23" ht="15.75" customHeight="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</row>
    <row r="190" spans="1:23" ht="15.75" customHeight="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</row>
    <row r="191" spans="1:23" ht="15.75" customHeight="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</row>
    <row r="192" spans="1:23" ht="15.75" customHeight="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</row>
    <row r="193" spans="1:23" ht="15.75" customHeight="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</row>
    <row r="194" spans="1:23" ht="15.75" customHeight="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</row>
    <row r="195" spans="1:23" ht="15.75" customHeight="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</row>
    <row r="196" spans="1:23" ht="15.75" customHeight="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</row>
    <row r="197" spans="1:23" ht="15.75" customHeight="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</row>
    <row r="198" spans="1:23" ht="15.75" customHeight="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</row>
    <row r="199" spans="1:23" ht="15.75" customHeight="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</row>
    <row r="200" spans="1:23" ht="15.75" customHeight="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</row>
    <row r="201" spans="1:23" ht="15.75" customHeight="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</row>
    <row r="202" spans="1:23" ht="15.75" customHeight="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</row>
    <row r="203" spans="1:23" ht="15.75" customHeight="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</row>
    <row r="204" spans="1:23" ht="15.75" customHeight="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</row>
    <row r="205" spans="1:23" ht="15.75" customHeight="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</row>
    <row r="206" spans="1:23" ht="15.75" customHeight="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</row>
    <row r="207" spans="1:23" ht="15.75" customHeight="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</row>
    <row r="208" spans="1:23" ht="15.75" customHeight="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</row>
    <row r="209" spans="1:23" ht="15.75" customHeight="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</row>
    <row r="210" spans="1:23" ht="15.75" customHeight="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</row>
    <row r="211" spans="1:23" ht="15.75" customHeight="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</row>
    <row r="212" spans="1:23" ht="15.75" customHeight="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</row>
    <row r="213" spans="1:23" ht="15.75" customHeigh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</row>
    <row r="214" spans="1:23" ht="15.75" customHeight="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</row>
    <row r="215" spans="1:23" ht="15.75" customHeight="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</row>
    <row r="216" spans="1:23" ht="15.75" customHeigh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</row>
    <row r="217" spans="1:23" ht="15.75" customHeight="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</row>
    <row r="218" spans="1:23" ht="15.75" customHeight="1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</row>
    <row r="219" spans="1:23" ht="15.75" customHeight="1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</row>
    <row r="220" spans="1:23" ht="15.75" customHeight="1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</row>
    <row r="221" spans="1:23" ht="15.75" customHeight="1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</row>
    <row r="222" spans="1:23" ht="15.75" customHeight="1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</row>
    <row r="223" spans="1:23" ht="15.75" customHeight="1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</row>
    <row r="224" spans="1:23" ht="15.75" customHeight="1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</row>
    <row r="225" spans="1:23" ht="15.75" customHeight="1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</row>
    <row r="226" spans="1:23" ht="15.75" customHeight="1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</row>
    <row r="227" spans="1:23" ht="15.75" customHeight="1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</row>
    <row r="228" spans="1:23" ht="15.75" customHeight="1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</row>
    <row r="229" spans="1:23" ht="15.75" customHeight="1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</row>
    <row r="230" spans="1:23" ht="15.75" customHeight="1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</row>
    <row r="231" spans="1:23" ht="15.75" customHeight="1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</row>
    <row r="232" spans="1:23" ht="15.75" customHeight="1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</row>
    <row r="233" spans="1:23" ht="15.75" customHeight="1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</row>
    <row r="234" spans="1:23" ht="15.75" customHeight="1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</row>
    <row r="235" spans="1:23" ht="15.75" customHeight="1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</row>
    <row r="236" spans="1:23" ht="15.75" customHeight="1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</row>
    <row r="237" spans="1:23" ht="15.75" customHeight="1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</row>
    <row r="238" spans="1:23" ht="15.75" customHeight="1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</row>
    <row r="239" spans="1:23" ht="15.75" customHeight="1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</row>
    <row r="240" spans="1:23" ht="15.75" customHeight="1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</row>
    <row r="241" spans="1:23" ht="15.75" customHeight="1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</row>
    <row r="242" spans="1:23" ht="15.75" customHeight="1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</row>
    <row r="243" spans="1:23" ht="15.75" customHeight="1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</row>
    <row r="244" spans="1:23" ht="15.75" customHeight="1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</row>
    <row r="245" spans="1:23" ht="15.75" customHeight="1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</row>
    <row r="246" spans="1:23" ht="15.75" customHeight="1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</row>
    <row r="247" spans="1:23" ht="15.75" customHeight="1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</row>
    <row r="248" spans="1:23" ht="15.75" customHeight="1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</row>
    <row r="249" spans="1:23" ht="15.75" customHeight="1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</row>
    <row r="250" spans="1:23" ht="15.75" customHeight="1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</row>
    <row r="251" spans="1:23" ht="15.75" customHeight="1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</row>
    <row r="252" spans="1:23" ht="15.75" customHeight="1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</row>
    <row r="253" spans="1:23" ht="15.75" customHeight="1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</row>
    <row r="254" spans="1:23" ht="15.75" customHeight="1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</row>
    <row r="255" spans="1:23" ht="15.75" customHeight="1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</row>
    <row r="256" spans="1:23" ht="15.75" customHeight="1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</row>
    <row r="257" spans="1:23" ht="15.75" customHeight="1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</row>
    <row r="258" spans="1:23" ht="15.75" customHeight="1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</row>
    <row r="259" spans="1:23" ht="15.75" customHeight="1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</row>
    <row r="260" spans="1:23" ht="15.75" customHeight="1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</row>
    <row r="261" spans="1:23" ht="15.75" customHeight="1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</row>
    <row r="262" spans="1:23" ht="15.75" customHeight="1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</row>
    <row r="263" spans="1:23" ht="15.75" customHeight="1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</row>
    <row r="264" spans="1:23" ht="15.75" customHeight="1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</row>
    <row r="265" spans="1:23" ht="15.75" customHeight="1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</row>
    <row r="266" spans="1:23" ht="15.75" customHeight="1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</row>
    <row r="267" spans="1:23" ht="15.75" customHeight="1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</row>
    <row r="268" spans="1:23" ht="15.75" customHeight="1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</row>
    <row r="269" spans="1:23" ht="15.75" customHeight="1"/>
    <row r="270" spans="1:23" ht="15.75" customHeight="1"/>
    <row r="271" spans="1:23" ht="15.75" customHeight="1"/>
    <row r="272" spans="1:2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51:B53"/>
    <mergeCell ref="B54:B56"/>
    <mergeCell ref="B57:B59"/>
    <mergeCell ref="B36:B38"/>
    <mergeCell ref="B39:B41"/>
    <mergeCell ref="B42:B44"/>
    <mergeCell ref="B45:B47"/>
    <mergeCell ref="B48:B50"/>
    <mergeCell ref="B22:B24"/>
    <mergeCell ref="B25:B27"/>
    <mergeCell ref="B28:B30"/>
    <mergeCell ref="B31:B32"/>
    <mergeCell ref="B33:B35"/>
    <mergeCell ref="B7:B9"/>
    <mergeCell ref="B10:B12"/>
    <mergeCell ref="B13:B15"/>
    <mergeCell ref="B16:B18"/>
    <mergeCell ref="B19:B21"/>
    <mergeCell ref="E57:E59"/>
    <mergeCell ref="E33:E35"/>
    <mergeCell ref="E36:E38"/>
    <mergeCell ref="E39:E41"/>
    <mergeCell ref="E42:E44"/>
    <mergeCell ref="E45:E47"/>
    <mergeCell ref="E48:E50"/>
    <mergeCell ref="E51:E53"/>
    <mergeCell ref="E22:E24"/>
    <mergeCell ref="E25:E27"/>
    <mergeCell ref="E28:E30"/>
    <mergeCell ref="E31:E32"/>
    <mergeCell ref="E54:E56"/>
    <mergeCell ref="E7:E9"/>
    <mergeCell ref="E10:E12"/>
    <mergeCell ref="E13:E15"/>
    <mergeCell ref="E16:E18"/>
    <mergeCell ref="E19:E21"/>
    <mergeCell ref="C4:C6"/>
    <mergeCell ref="D4:D6"/>
    <mergeCell ref="E4:E6"/>
    <mergeCell ref="F4:H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1000"/>
  <sheetViews>
    <sheetView zoomScale="70" zoomScaleNormal="70" workbookViewId="0">
      <selection activeCell="I6" sqref="I6"/>
    </sheetView>
  </sheetViews>
  <sheetFormatPr defaultColWidth="14.453125" defaultRowHeight="15" customHeight="1"/>
  <cols>
    <col min="1" max="1" width="11.453125" customWidth="1"/>
    <col min="2" max="2" width="14.453125" customWidth="1"/>
    <col min="3" max="3" width="27.81640625" customWidth="1"/>
    <col min="4" max="4" width="42.453125" customWidth="1"/>
    <col min="5" max="6" width="14.453125" customWidth="1"/>
    <col min="9" max="9" width="10.54296875" customWidth="1"/>
    <col min="10" max="10" width="9.08984375" customWidth="1"/>
    <col min="11" max="11" width="4.7265625" customWidth="1"/>
    <col min="12" max="12" width="5.81640625" customWidth="1"/>
    <col min="13" max="13" width="10.7265625" customWidth="1"/>
    <col min="14" max="16" width="5.54296875" customWidth="1"/>
    <col min="17" max="17" width="8.7265625" customWidth="1"/>
  </cols>
  <sheetData>
    <row r="1" spans="1:17" ht="14.5">
      <c r="A1" s="2"/>
      <c r="B1" s="191" t="s">
        <v>0</v>
      </c>
      <c r="C1" s="192"/>
      <c r="D1" s="192"/>
      <c r="E1" s="192"/>
      <c r="F1" s="192"/>
      <c r="G1" s="192"/>
      <c r="H1" s="192"/>
      <c r="I1" s="192"/>
    </row>
    <row r="2" spans="1:17" ht="14.5">
      <c r="A2" s="2"/>
      <c r="B2" s="2"/>
      <c r="C2" s="1"/>
      <c r="D2" s="1"/>
      <c r="E2" s="3"/>
      <c r="F2" s="3"/>
      <c r="G2" s="3"/>
      <c r="H2" s="3"/>
      <c r="I2" s="3"/>
    </row>
    <row r="3" spans="1:17" ht="14.5">
      <c r="A3" s="193"/>
      <c r="B3" s="193"/>
      <c r="C3" s="193"/>
      <c r="D3" s="193"/>
      <c r="E3" s="5" t="s">
        <v>138</v>
      </c>
      <c r="F3" s="5" t="s">
        <v>139</v>
      </c>
      <c r="G3" s="5" t="s">
        <v>119</v>
      </c>
      <c r="H3" s="5" t="s">
        <v>132</v>
      </c>
      <c r="I3" s="5" t="s">
        <v>14</v>
      </c>
    </row>
    <row r="4" spans="1:17" ht="14.5">
      <c r="A4" s="179"/>
      <c r="B4" s="179"/>
      <c r="C4" s="179"/>
      <c r="D4" s="179"/>
      <c r="E4" s="7">
        <v>0.2</v>
      </c>
      <c r="F4" s="7">
        <v>0.3</v>
      </c>
      <c r="G4" s="7">
        <v>0.35</v>
      </c>
      <c r="H4" s="7">
        <v>0.15</v>
      </c>
      <c r="I4" s="7">
        <v>1</v>
      </c>
      <c r="J4" s="1" t="s">
        <v>140</v>
      </c>
      <c r="K4" s="1"/>
      <c r="L4" s="1"/>
      <c r="N4" s="107"/>
      <c r="O4" s="107"/>
      <c r="P4" s="100" t="s">
        <v>141</v>
      </c>
      <c r="Q4" s="100" t="s">
        <v>140</v>
      </c>
    </row>
    <row r="5" spans="1:17" ht="30" customHeight="1">
      <c r="A5" s="194">
        <v>1</v>
      </c>
      <c r="B5" s="9">
        <v>11320055</v>
      </c>
      <c r="C5" s="10" t="s">
        <v>16</v>
      </c>
      <c r="D5" s="197" t="s">
        <v>17</v>
      </c>
      <c r="E5" s="108">
        <f>'Nilai Seminar Proposal'!AI6</f>
        <v>0</v>
      </c>
      <c r="F5" s="108">
        <f>'Nilai Seminar TA 1'!AI6</f>
        <v>0</v>
      </c>
      <c r="G5" s="5">
        <f>'Nilai Pembimbing TA 1'!Y6</f>
        <v>0</v>
      </c>
      <c r="H5" s="5">
        <f>'Nilai Administrasi TA 1'!K7</f>
        <v>0</v>
      </c>
      <c r="I5" s="108">
        <f>(0.2*E5)+(0.3*F5)+(0.35*G5)+(0.15*H5)</f>
        <v>0</v>
      </c>
      <c r="J5" s="109" t="str">
        <f t="shared" ref="J5:J57" si="0">IF(I5&lt;34,"E",IF(I5&lt;=49.5,"D",IF(I5&lt;=57,"C",IF(I5&lt;=64.5,"BC",IF(I5&lt;=72,"B",IF(I5&lt;=79.5,"AB",IF(I5&lt;=100,"A")))))))</f>
        <v>E</v>
      </c>
      <c r="K5" s="177"/>
      <c r="L5" s="177"/>
      <c r="M5" s="110"/>
      <c r="N5" s="107"/>
      <c r="O5" s="107" t="s">
        <v>142</v>
      </c>
      <c r="P5" s="100" t="s">
        <v>143</v>
      </c>
      <c r="Q5" s="100"/>
    </row>
    <row r="6" spans="1:17" ht="15.5">
      <c r="A6" s="195"/>
      <c r="B6" s="18">
        <v>11320040</v>
      </c>
      <c r="C6" s="19" t="s">
        <v>22</v>
      </c>
      <c r="D6" s="198"/>
      <c r="E6" s="108">
        <f>'Nilai Seminar Proposal'!AI7</f>
        <v>0</v>
      </c>
      <c r="F6" s="108">
        <f>'Nilai Seminar TA 1'!AI7</f>
        <v>0</v>
      </c>
      <c r="G6" s="5">
        <f>'Nilai Pembimbing TA 1'!Y7</f>
        <v>0</v>
      </c>
      <c r="H6" s="5">
        <f>'Nilai Administrasi TA 1'!K8</f>
        <v>0</v>
      </c>
      <c r="I6" s="108">
        <f t="shared" ref="I6:I57" si="1">(0.2*E6)+(0.3*F6)+(0.35*G6)+(0.15*H6)</f>
        <v>0</v>
      </c>
      <c r="J6" s="109" t="str">
        <f t="shared" si="0"/>
        <v>E</v>
      </c>
      <c r="K6" s="178"/>
      <c r="L6" s="178"/>
      <c r="M6" s="110"/>
      <c r="N6" s="107"/>
      <c r="O6" s="107"/>
      <c r="P6" s="100" t="s">
        <v>144</v>
      </c>
      <c r="Q6" s="100" t="s">
        <v>145</v>
      </c>
    </row>
    <row r="7" spans="1:17" ht="15.5">
      <c r="A7" s="196"/>
      <c r="B7" s="18">
        <v>11320013</v>
      </c>
      <c r="C7" s="19" t="s">
        <v>23</v>
      </c>
      <c r="D7" s="184"/>
      <c r="E7" s="108">
        <f>'Nilai Seminar Proposal'!AI8</f>
        <v>0</v>
      </c>
      <c r="F7" s="108">
        <f>'Nilai Seminar TA 1'!AI8</f>
        <v>0</v>
      </c>
      <c r="G7" s="5">
        <f>'Nilai Pembimbing TA 1'!Y8</f>
        <v>0</v>
      </c>
      <c r="H7" s="5">
        <f>'Nilai Administrasi TA 1'!K9</f>
        <v>0</v>
      </c>
      <c r="I7" s="108">
        <f t="shared" si="1"/>
        <v>0</v>
      </c>
      <c r="J7" s="109" t="str">
        <f t="shared" si="0"/>
        <v>E</v>
      </c>
      <c r="K7" s="179"/>
      <c r="L7" s="179"/>
      <c r="M7" s="110"/>
      <c r="N7" s="107"/>
      <c r="O7" s="107" t="s">
        <v>146</v>
      </c>
      <c r="P7" s="107">
        <v>34</v>
      </c>
      <c r="Q7" s="100" t="s">
        <v>147</v>
      </c>
    </row>
    <row r="8" spans="1:17" ht="15" customHeight="1">
      <c r="A8" s="177">
        <v>2</v>
      </c>
      <c r="B8" s="21">
        <v>11320009</v>
      </c>
      <c r="C8" s="10" t="s">
        <v>25</v>
      </c>
      <c r="D8" s="180" t="s">
        <v>26</v>
      </c>
      <c r="E8" s="108">
        <f>'Nilai Seminar Proposal'!AI9</f>
        <v>0</v>
      </c>
      <c r="F8" s="108">
        <f>'Nilai Seminar TA 1'!AI9</f>
        <v>0</v>
      </c>
      <c r="G8" s="5">
        <f>'Nilai Pembimbing TA 1'!Y9</f>
        <v>0</v>
      </c>
      <c r="H8" s="5">
        <f>'Nilai Administrasi TA 1'!K10</f>
        <v>0</v>
      </c>
      <c r="I8" s="108">
        <f t="shared" si="1"/>
        <v>0</v>
      </c>
      <c r="J8" s="109" t="str">
        <f t="shared" si="0"/>
        <v>E</v>
      </c>
      <c r="K8" s="177"/>
      <c r="L8" s="41"/>
      <c r="M8" s="110"/>
      <c r="N8" s="107"/>
      <c r="O8" s="107" t="s">
        <v>148</v>
      </c>
      <c r="P8" s="107" t="s">
        <v>149</v>
      </c>
      <c r="Q8" s="100" t="s">
        <v>150</v>
      </c>
    </row>
    <row r="9" spans="1:17" ht="15.5">
      <c r="A9" s="178"/>
      <c r="B9" s="18">
        <v>11320051</v>
      </c>
      <c r="C9" s="19" t="s">
        <v>30</v>
      </c>
      <c r="D9" s="178"/>
      <c r="E9" s="108">
        <f>'Nilai Seminar Proposal'!AI10</f>
        <v>0</v>
      </c>
      <c r="F9" s="108">
        <f>'Nilai Seminar TA 1'!AI10</f>
        <v>0</v>
      </c>
      <c r="G9" s="5">
        <f>'Nilai Pembimbing TA 1'!Y10</f>
        <v>0</v>
      </c>
      <c r="H9" s="5">
        <f>'Nilai Administrasi TA 1'!K11</f>
        <v>0</v>
      </c>
      <c r="I9" s="108">
        <f t="shared" si="1"/>
        <v>0</v>
      </c>
      <c r="J9" s="109" t="str">
        <f t="shared" si="0"/>
        <v>E</v>
      </c>
      <c r="K9" s="178"/>
      <c r="L9" s="41"/>
      <c r="M9" s="110"/>
      <c r="N9" s="107"/>
      <c r="O9" s="107" t="s">
        <v>151</v>
      </c>
      <c r="P9" s="107">
        <v>57</v>
      </c>
      <c r="Q9" s="100" t="s">
        <v>152</v>
      </c>
    </row>
    <row r="10" spans="1:17" ht="30.5">
      <c r="A10" s="179"/>
      <c r="B10" s="24">
        <v>11320021</v>
      </c>
      <c r="C10" s="19" t="s">
        <v>31</v>
      </c>
      <c r="D10" s="179"/>
      <c r="E10" s="108">
        <f>'Nilai Seminar Proposal'!AI11</f>
        <v>0</v>
      </c>
      <c r="F10" s="108">
        <f>'Nilai Seminar TA 1'!AI11</f>
        <v>0</v>
      </c>
      <c r="G10" s="5">
        <f>'Nilai Pembimbing TA 1'!Y11</f>
        <v>0</v>
      </c>
      <c r="H10" s="5">
        <f>'Nilai Administrasi TA 1'!K12</f>
        <v>0</v>
      </c>
      <c r="I10" s="108">
        <f t="shared" si="1"/>
        <v>0</v>
      </c>
      <c r="J10" s="109" t="str">
        <f t="shared" si="0"/>
        <v>E</v>
      </c>
      <c r="K10" s="179"/>
      <c r="L10" s="41"/>
      <c r="M10" s="110"/>
      <c r="N10" s="107"/>
      <c r="O10" s="107" t="s">
        <v>153</v>
      </c>
      <c r="P10" s="107" t="s">
        <v>154</v>
      </c>
      <c r="Q10" s="100" t="s">
        <v>155</v>
      </c>
    </row>
    <row r="11" spans="1:17" ht="15" customHeight="1">
      <c r="A11" s="177">
        <v>3</v>
      </c>
      <c r="B11" s="9">
        <v>11320036</v>
      </c>
      <c r="C11" s="10" t="s">
        <v>32</v>
      </c>
      <c r="D11" s="181" t="s">
        <v>26</v>
      </c>
      <c r="E11" s="108">
        <f>'Nilai Seminar Proposal'!AI12</f>
        <v>0</v>
      </c>
      <c r="F11" s="108">
        <f>'Nilai Seminar TA 1'!AI12</f>
        <v>0</v>
      </c>
      <c r="G11" s="5">
        <f>'Nilai Pembimbing TA 1'!Y12</f>
        <v>0</v>
      </c>
      <c r="H11" s="5">
        <f>'Nilai Administrasi TA 1'!K13</f>
        <v>0</v>
      </c>
      <c r="I11" s="108">
        <f t="shared" si="1"/>
        <v>0</v>
      </c>
      <c r="J11" s="109" t="str">
        <f t="shared" si="0"/>
        <v>E</v>
      </c>
      <c r="K11" s="177"/>
      <c r="L11" s="177"/>
      <c r="M11" s="110"/>
      <c r="N11" s="107"/>
      <c r="O11" s="107" t="s">
        <v>156</v>
      </c>
      <c r="P11" s="107">
        <v>72</v>
      </c>
      <c r="Q11" s="100" t="s">
        <v>157</v>
      </c>
    </row>
    <row r="12" spans="1:17" ht="15.5">
      <c r="A12" s="178"/>
      <c r="B12" s="24">
        <v>11320025</v>
      </c>
      <c r="C12" s="19" t="s">
        <v>34</v>
      </c>
      <c r="D12" s="178"/>
      <c r="E12" s="108">
        <f>'Nilai Seminar Proposal'!AI13</f>
        <v>0</v>
      </c>
      <c r="F12" s="108">
        <f>'Nilai Seminar TA 1'!AI13</f>
        <v>0</v>
      </c>
      <c r="G12" s="5">
        <f>'Nilai Pembimbing TA 1'!Y13</f>
        <v>0</v>
      </c>
      <c r="H12" s="5">
        <f>'Nilai Administrasi TA 1'!K14</f>
        <v>0</v>
      </c>
      <c r="I12" s="108">
        <f t="shared" si="1"/>
        <v>0</v>
      </c>
      <c r="J12" s="109" t="str">
        <f t="shared" si="0"/>
        <v>E</v>
      </c>
      <c r="K12" s="178"/>
      <c r="L12" s="178"/>
      <c r="M12" s="110"/>
      <c r="N12" s="107"/>
      <c r="O12" s="107">
        <v>100</v>
      </c>
      <c r="P12" s="107" t="s">
        <v>158</v>
      </c>
      <c r="Q12" s="100" t="s">
        <v>159</v>
      </c>
    </row>
    <row r="13" spans="1:17" ht="15.5">
      <c r="A13" s="179"/>
      <c r="B13" s="18">
        <v>11320014</v>
      </c>
      <c r="C13" s="19" t="s">
        <v>35</v>
      </c>
      <c r="D13" s="179"/>
      <c r="E13" s="108">
        <f>'Nilai Seminar Proposal'!AI14</f>
        <v>0</v>
      </c>
      <c r="F13" s="108">
        <f>'Nilai Seminar TA 1'!AI14</f>
        <v>0</v>
      </c>
      <c r="G13" s="5">
        <f>'Nilai Pembimbing TA 1'!Y14</f>
        <v>0</v>
      </c>
      <c r="H13" s="5">
        <f>'Nilai Administrasi TA 1'!K15</f>
        <v>0</v>
      </c>
      <c r="I13" s="108">
        <f t="shared" si="1"/>
        <v>0</v>
      </c>
      <c r="J13" s="109" t="str">
        <f t="shared" si="0"/>
        <v>E</v>
      </c>
      <c r="K13" s="179"/>
      <c r="L13" s="179"/>
      <c r="M13" s="110"/>
      <c r="N13" s="107"/>
    </row>
    <row r="14" spans="1:17" ht="15" customHeight="1">
      <c r="A14" s="177">
        <v>4</v>
      </c>
      <c r="B14" s="21">
        <v>11320024</v>
      </c>
      <c r="C14" s="10" t="s">
        <v>36</v>
      </c>
      <c r="D14" s="181" t="s">
        <v>37</v>
      </c>
      <c r="E14" s="108">
        <f>'Nilai Seminar Proposal'!AI15</f>
        <v>0</v>
      </c>
      <c r="F14" s="108">
        <f>'Nilai Seminar TA 1'!AI15</f>
        <v>0</v>
      </c>
      <c r="G14" s="5">
        <f>'Nilai Pembimbing TA 1'!Y15</f>
        <v>0</v>
      </c>
      <c r="H14" s="5">
        <f>'Nilai Administrasi TA 1'!K16</f>
        <v>0</v>
      </c>
      <c r="I14" s="108">
        <f t="shared" si="1"/>
        <v>0</v>
      </c>
      <c r="J14" s="109" t="str">
        <f t="shared" si="0"/>
        <v>E</v>
      </c>
      <c r="K14" s="177"/>
      <c r="L14" s="40"/>
      <c r="M14" s="110"/>
      <c r="N14" s="107"/>
    </row>
    <row r="15" spans="1:17" ht="15.5">
      <c r="A15" s="178"/>
      <c r="B15" s="18">
        <v>11320059</v>
      </c>
      <c r="C15" s="19" t="s">
        <v>38</v>
      </c>
      <c r="D15" s="178"/>
      <c r="E15" s="108">
        <f>'Nilai Seminar Proposal'!AI16</f>
        <v>0</v>
      </c>
      <c r="F15" s="108">
        <f>'Nilai Seminar TA 1'!AI16</f>
        <v>0</v>
      </c>
      <c r="G15" s="5">
        <f>'Nilai Pembimbing TA 1'!Y16</f>
        <v>0</v>
      </c>
      <c r="H15" s="5">
        <f>'Nilai Administrasi TA 1'!K17</f>
        <v>0</v>
      </c>
      <c r="I15" s="108">
        <f t="shared" si="1"/>
        <v>0</v>
      </c>
      <c r="J15" s="109" t="str">
        <f t="shared" si="0"/>
        <v>E</v>
      </c>
      <c r="K15" s="178"/>
      <c r="L15" s="40"/>
      <c r="M15" s="110"/>
      <c r="N15" s="107"/>
    </row>
    <row r="16" spans="1:17" ht="14.25" customHeight="1">
      <c r="A16" s="179"/>
      <c r="B16" s="24">
        <v>11320044</v>
      </c>
      <c r="C16" s="19" t="s">
        <v>39</v>
      </c>
      <c r="D16" s="179"/>
      <c r="E16" s="108">
        <f>'Nilai Seminar Proposal'!AI17</f>
        <v>0</v>
      </c>
      <c r="F16" s="108">
        <f>'Nilai Seminar TA 1'!AI17</f>
        <v>0</v>
      </c>
      <c r="G16" s="5">
        <f>'Nilai Pembimbing TA 1'!Y17</f>
        <v>0</v>
      </c>
      <c r="H16" s="5">
        <f>'Nilai Administrasi TA 1'!K18</f>
        <v>0</v>
      </c>
      <c r="I16" s="108">
        <f t="shared" si="1"/>
        <v>0</v>
      </c>
      <c r="J16" s="109" t="str">
        <f t="shared" si="0"/>
        <v>E</v>
      </c>
      <c r="K16" s="179"/>
      <c r="L16" s="40"/>
      <c r="M16" s="110"/>
      <c r="N16" s="107"/>
    </row>
    <row r="17" spans="1:14" ht="14.25" customHeight="1">
      <c r="A17" s="177">
        <v>5</v>
      </c>
      <c r="B17" s="21">
        <v>11320001</v>
      </c>
      <c r="C17" s="10" t="s">
        <v>40</v>
      </c>
      <c r="D17" s="181" t="s">
        <v>41</v>
      </c>
      <c r="E17" s="108">
        <f>'Nilai Seminar Proposal'!AI18</f>
        <v>0</v>
      </c>
      <c r="F17" s="108">
        <f>'Nilai Seminar TA 1'!AI18</f>
        <v>0</v>
      </c>
      <c r="G17" s="5">
        <f>'Nilai Pembimbing TA 1'!Y18</f>
        <v>0</v>
      </c>
      <c r="H17" s="5">
        <f>'Nilai Administrasi TA 1'!K19</f>
        <v>0</v>
      </c>
      <c r="I17" s="108">
        <f t="shared" si="1"/>
        <v>0</v>
      </c>
      <c r="J17" s="109" t="str">
        <f t="shared" si="0"/>
        <v>E</v>
      </c>
      <c r="K17" s="177"/>
      <c r="L17" s="41"/>
      <c r="M17" s="110"/>
      <c r="N17" s="107"/>
    </row>
    <row r="18" spans="1:14" ht="14.25" customHeight="1">
      <c r="A18" s="178"/>
      <c r="B18" s="18">
        <v>11320037</v>
      </c>
      <c r="C18" s="19" t="s">
        <v>44</v>
      </c>
      <c r="D18" s="178"/>
      <c r="E18" s="108">
        <f>'Nilai Seminar Proposal'!AI19</f>
        <v>0</v>
      </c>
      <c r="F18" s="108">
        <f>'Nilai Seminar TA 1'!AI19</f>
        <v>0</v>
      </c>
      <c r="G18" s="5">
        <f>'Nilai Pembimbing TA 1'!Y19</f>
        <v>0</v>
      </c>
      <c r="H18" s="5">
        <f>'Nilai Administrasi TA 1'!K20</f>
        <v>0</v>
      </c>
      <c r="I18" s="108">
        <f t="shared" si="1"/>
        <v>0</v>
      </c>
      <c r="J18" s="109" t="str">
        <f t="shared" si="0"/>
        <v>E</v>
      </c>
      <c r="K18" s="178"/>
      <c r="L18" s="41"/>
      <c r="M18" s="110"/>
      <c r="N18" s="107"/>
    </row>
    <row r="19" spans="1:14" ht="14.25" customHeight="1">
      <c r="A19" s="179"/>
      <c r="B19" s="18">
        <v>11320012</v>
      </c>
      <c r="C19" s="19" t="s">
        <v>45</v>
      </c>
      <c r="D19" s="179"/>
      <c r="E19" s="108">
        <f>'Nilai Seminar Proposal'!AI20</f>
        <v>0</v>
      </c>
      <c r="F19" s="108">
        <f>'Nilai Seminar TA 1'!AI20</f>
        <v>0</v>
      </c>
      <c r="G19" s="5">
        <f>'Nilai Pembimbing TA 1'!Y20</f>
        <v>0</v>
      </c>
      <c r="H19" s="5">
        <f>'Nilai Administrasi TA 1'!K21</f>
        <v>0</v>
      </c>
      <c r="I19" s="108">
        <f t="shared" si="1"/>
        <v>0</v>
      </c>
      <c r="J19" s="109" t="str">
        <f t="shared" si="0"/>
        <v>E</v>
      </c>
      <c r="K19" s="179"/>
      <c r="L19" s="41"/>
      <c r="M19" s="110"/>
      <c r="N19" s="107"/>
    </row>
    <row r="20" spans="1:14" ht="14.25" customHeight="1">
      <c r="A20" s="177">
        <v>6</v>
      </c>
      <c r="B20" s="27">
        <v>11320038</v>
      </c>
      <c r="C20" s="28" t="s">
        <v>46</v>
      </c>
      <c r="D20" s="181" t="s">
        <v>47</v>
      </c>
      <c r="E20" s="108">
        <f>'Nilai Seminar Proposal'!AI21</f>
        <v>0</v>
      </c>
      <c r="F20" s="108">
        <f>'Nilai Seminar TA 1'!AI21</f>
        <v>0</v>
      </c>
      <c r="G20" s="12">
        <f>'Nilai Pembimbing TA 1'!Y21</f>
        <v>0</v>
      </c>
      <c r="H20" s="5">
        <f>'Nilai Administrasi TA 1'!K22</f>
        <v>0</v>
      </c>
      <c r="I20" s="108">
        <f t="shared" si="1"/>
        <v>0</v>
      </c>
      <c r="J20" s="109" t="str">
        <f t="shared" si="0"/>
        <v>E</v>
      </c>
      <c r="K20" s="177"/>
      <c r="L20" s="41"/>
      <c r="M20" s="110"/>
      <c r="N20" s="107"/>
    </row>
    <row r="21" spans="1:14" ht="14.25" customHeight="1">
      <c r="A21" s="178"/>
      <c r="B21" s="30">
        <v>11320052</v>
      </c>
      <c r="C21" s="31" t="s">
        <v>49</v>
      </c>
      <c r="D21" s="178"/>
      <c r="E21" s="108">
        <f>'Nilai Seminar Proposal'!AI22</f>
        <v>0</v>
      </c>
      <c r="F21" s="108">
        <f>'Nilai Seminar TA 1'!AI22</f>
        <v>0</v>
      </c>
      <c r="G21" s="12">
        <f>'Nilai Pembimbing TA 1'!Y22</f>
        <v>0</v>
      </c>
      <c r="H21" s="5">
        <f>'Nilai Administrasi TA 1'!K23</f>
        <v>0</v>
      </c>
      <c r="I21" s="108">
        <f t="shared" si="1"/>
        <v>0</v>
      </c>
      <c r="J21" s="109" t="str">
        <f t="shared" si="0"/>
        <v>E</v>
      </c>
      <c r="K21" s="178"/>
      <c r="L21" s="41"/>
      <c r="M21" s="110"/>
      <c r="N21" s="107"/>
    </row>
    <row r="22" spans="1:14" ht="14.25" customHeight="1">
      <c r="A22" s="179"/>
      <c r="B22" s="32">
        <v>11320058</v>
      </c>
      <c r="C22" s="31" t="s">
        <v>50</v>
      </c>
      <c r="D22" s="179"/>
      <c r="E22" s="108">
        <f>'Nilai Seminar Proposal'!AI23</f>
        <v>0</v>
      </c>
      <c r="F22" s="108">
        <f>'Nilai Seminar TA 1'!AI23</f>
        <v>0</v>
      </c>
      <c r="G22" s="12">
        <f>'Nilai Pembimbing TA 1'!Y23</f>
        <v>0</v>
      </c>
      <c r="H22" s="5">
        <f>'Nilai Administrasi TA 1'!K24</f>
        <v>0</v>
      </c>
      <c r="I22" s="108">
        <f t="shared" si="1"/>
        <v>0</v>
      </c>
      <c r="J22" s="109" t="str">
        <f t="shared" si="0"/>
        <v>E</v>
      </c>
      <c r="K22" s="179"/>
      <c r="L22" s="41"/>
      <c r="M22" s="110"/>
      <c r="N22" s="107"/>
    </row>
    <row r="23" spans="1:14" ht="14.25" customHeight="1">
      <c r="A23" s="177">
        <v>7</v>
      </c>
      <c r="B23" s="21">
        <v>11320017</v>
      </c>
      <c r="C23" s="10" t="s">
        <v>51</v>
      </c>
      <c r="D23" s="181" t="s">
        <v>52</v>
      </c>
      <c r="E23" s="108">
        <f>'Nilai Seminar Proposal'!AI24</f>
        <v>0</v>
      </c>
      <c r="F23" s="108">
        <f>'Nilai Seminar TA 1'!AI24</f>
        <v>0</v>
      </c>
      <c r="G23" s="12">
        <f>'Nilai Pembimbing TA 1'!Y24</f>
        <v>0</v>
      </c>
      <c r="H23" s="5">
        <f>'Nilai Administrasi TA 1'!K25</f>
        <v>0</v>
      </c>
      <c r="I23" s="108">
        <f t="shared" si="1"/>
        <v>0</v>
      </c>
      <c r="J23" s="109" t="str">
        <f t="shared" si="0"/>
        <v>E</v>
      </c>
      <c r="K23" s="177"/>
      <c r="L23" s="41"/>
      <c r="M23" s="110"/>
      <c r="N23" s="107"/>
    </row>
    <row r="24" spans="1:14" ht="14.25" customHeight="1">
      <c r="A24" s="178"/>
      <c r="B24" s="24">
        <v>11320023</v>
      </c>
      <c r="C24" s="19" t="s">
        <v>53</v>
      </c>
      <c r="D24" s="178"/>
      <c r="E24" s="108">
        <f>'Nilai Seminar Proposal'!AI25</f>
        <v>0</v>
      </c>
      <c r="F24" s="108">
        <f>'Nilai Seminar TA 1'!AI25</f>
        <v>0</v>
      </c>
      <c r="G24" s="12">
        <f>'Nilai Pembimbing TA 1'!Y25</f>
        <v>0</v>
      </c>
      <c r="H24" s="5">
        <f>'Nilai Administrasi TA 1'!K26</f>
        <v>0</v>
      </c>
      <c r="I24" s="108">
        <f t="shared" si="1"/>
        <v>0</v>
      </c>
      <c r="J24" s="109" t="str">
        <f t="shared" si="0"/>
        <v>E</v>
      </c>
      <c r="K24" s="178"/>
      <c r="L24" s="41"/>
      <c r="M24" s="110"/>
      <c r="N24" s="107"/>
    </row>
    <row r="25" spans="1:14" ht="14.25" customHeight="1">
      <c r="A25" s="179"/>
      <c r="B25" s="24">
        <v>11320042</v>
      </c>
      <c r="C25" s="19" t="s">
        <v>54</v>
      </c>
      <c r="D25" s="179"/>
      <c r="E25" s="108">
        <f>'Nilai Seminar Proposal'!AI26</f>
        <v>0</v>
      </c>
      <c r="F25" s="108">
        <f>'Nilai Seminar TA 1'!AI26</f>
        <v>0</v>
      </c>
      <c r="G25" s="12">
        <f>'Nilai Pembimbing TA 1'!Y26</f>
        <v>0</v>
      </c>
      <c r="H25" s="5">
        <f>'Nilai Administrasi TA 1'!K27</f>
        <v>0</v>
      </c>
      <c r="I25" s="108">
        <f t="shared" si="1"/>
        <v>0</v>
      </c>
      <c r="J25" s="109" t="str">
        <f t="shared" si="0"/>
        <v>E</v>
      </c>
      <c r="K25" s="179"/>
      <c r="L25" s="41"/>
      <c r="M25" s="110"/>
      <c r="N25" s="107"/>
    </row>
    <row r="26" spans="1:14" ht="14.25" customHeight="1">
      <c r="A26" s="177">
        <v>8</v>
      </c>
      <c r="B26" s="21">
        <v>11320028</v>
      </c>
      <c r="C26" s="10" t="s">
        <v>55</v>
      </c>
      <c r="D26" s="185" t="s">
        <v>56</v>
      </c>
      <c r="E26" s="108">
        <f>'Nilai Seminar Proposal'!AI27</f>
        <v>0</v>
      </c>
      <c r="F26" s="108">
        <f>'Nilai Seminar TA 1'!AI27</f>
        <v>0</v>
      </c>
      <c r="G26" s="5">
        <f>'Nilai Pembimbing TA 1'!Y27</f>
        <v>0</v>
      </c>
      <c r="H26" s="5">
        <f>'Nilai Administrasi TA 1'!K28</f>
        <v>0</v>
      </c>
      <c r="I26" s="108">
        <f t="shared" si="1"/>
        <v>0</v>
      </c>
      <c r="J26" s="109" t="str">
        <f t="shared" si="0"/>
        <v>E</v>
      </c>
      <c r="K26" s="177"/>
      <c r="L26" s="41"/>
      <c r="M26" s="110"/>
      <c r="N26" s="107"/>
    </row>
    <row r="27" spans="1:14" ht="14.25" customHeight="1">
      <c r="A27" s="178"/>
      <c r="B27" s="24">
        <v>11320053</v>
      </c>
      <c r="C27" s="19" t="s">
        <v>57</v>
      </c>
      <c r="D27" s="178"/>
      <c r="E27" s="108">
        <f>'Nilai Seminar Proposal'!AI28</f>
        <v>0</v>
      </c>
      <c r="F27" s="108">
        <f>'Nilai Seminar TA 1'!AI28</f>
        <v>0</v>
      </c>
      <c r="G27" s="5">
        <f>'Nilai Pembimbing TA 1'!Y28</f>
        <v>0</v>
      </c>
      <c r="H27" s="5">
        <f>'Nilai Administrasi TA 1'!K29</f>
        <v>0</v>
      </c>
      <c r="I27" s="108">
        <f t="shared" si="1"/>
        <v>0</v>
      </c>
      <c r="J27" s="109" t="str">
        <f t="shared" si="0"/>
        <v>E</v>
      </c>
      <c r="K27" s="178"/>
      <c r="L27" s="41"/>
      <c r="M27" s="110"/>
      <c r="N27" s="107"/>
    </row>
    <row r="28" spans="1:14" ht="14.25" customHeight="1">
      <c r="A28" s="179"/>
      <c r="B28" s="24">
        <v>11320029</v>
      </c>
      <c r="C28" s="19" t="s">
        <v>58</v>
      </c>
      <c r="D28" s="179"/>
      <c r="E28" s="108">
        <f>'Nilai Seminar Proposal'!AI29</f>
        <v>0</v>
      </c>
      <c r="F28" s="108">
        <f>'Nilai Seminar TA 1'!AI29</f>
        <v>0</v>
      </c>
      <c r="G28" s="5">
        <f>'Nilai Pembimbing TA 1'!Y29</f>
        <v>0</v>
      </c>
      <c r="H28" s="5">
        <f>'Nilai Administrasi TA 1'!K30</f>
        <v>0</v>
      </c>
      <c r="I28" s="108">
        <f t="shared" si="1"/>
        <v>0</v>
      </c>
      <c r="J28" s="109" t="str">
        <f t="shared" si="0"/>
        <v>E</v>
      </c>
      <c r="K28" s="179"/>
      <c r="L28" s="41"/>
      <c r="M28" s="110"/>
      <c r="N28" s="107"/>
    </row>
    <row r="29" spans="1:14" ht="14.25" customHeight="1">
      <c r="A29" s="177">
        <v>9</v>
      </c>
      <c r="B29" s="9">
        <v>11320047</v>
      </c>
      <c r="C29" s="10" t="s">
        <v>59</v>
      </c>
      <c r="D29" s="181" t="s">
        <v>60</v>
      </c>
      <c r="E29" s="108">
        <f>'Nilai Seminar Proposal'!AI30</f>
        <v>0</v>
      </c>
      <c r="F29" s="108">
        <f>'Nilai Seminar TA 1'!AI30</f>
        <v>0</v>
      </c>
      <c r="G29" s="12">
        <f>'Nilai Pembimbing TA 1'!Y30</f>
        <v>0</v>
      </c>
      <c r="H29" s="5">
        <f>'Nilai Administrasi TA 1'!K31</f>
        <v>0</v>
      </c>
      <c r="I29" s="108">
        <f t="shared" si="1"/>
        <v>0</v>
      </c>
      <c r="J29" s="109" t="str">
        <f t="shared" si="0"/>
        <v>E</v>
      </c>
      <c r="K29" s="177"/>
      <c r="L29" s="41"/>
      <c r="M29" s="110"/>
      <c r="N29" s="107"/>
    </row>
    <row r="30" spans="1:14" ht="15" customHeight="1">
      <c r="A30" s="179"/>
      <c r="B30" s="18">
        <v>11320007</v>
      </c>
      <c r="C30" s="19" t="s">
        <v>61</v>
      </c>
      <c r="D30" s="179"/>
      <c r="E30" s="108">
        <f>'Nilai Seminar Proposal'!AI31</f>
        <v>0</v>
      </c>
      <c r="F30" s="108">
        <f>'Nilai Seminar TA 1'!AI31</f>
        <v>0</v>
      </c>
      <c r="G30" s="12">
        <f>'Nilai Pembimbing TA 1'!Y31</f>
        <v>0</v>
      </c>
      <c r="H30" s="5">
        <f>'Nilai Administrasi TA 1'!K32</f>
        <v>0</v>
      </c>
      <c r="I30" s="108">
        <f t="shared" si="1"/>
        <v>0</v>
      </c>
      <c r="J30" s="109" t="str">
        <f t="shared" si="0"/>
        <v>E</v>
      </c>
      <c r="K30" s="179"/>
      <c r="L30" s="41"/>
      <c r="M30" s="110"/>
      <c r="N30" s="107"/>
    </row>
    <row r="31" spans="1:14" ht="14.25" customHeight="1">
      <c r="A31" s="177">
        <v>10</v>
      </c>
      <c r="B31" s="18">
        <v>11320056</v>
      </c>
      <c r="C31" s="19" t="s">
        <v>62</v>
      </c>
      <c r="D31" s="181" t="s">
        <v>64</v>
      </c>
      <c r="E31" s="108">
        <f>'Nilai Seminar Proposal'!AI32</f>
        <v>0</v>
      </c>
      <c r="F31" s="108">
        <f>'Nilai Seminar TA 1'!AI32</f>
        <v>0</v>
      </c>
      <c r="G31" s="12">
        <f>'Nilai Pembimbing TA 1'!Y32</f>
        <v>0</v>
      </c>
      <c r="H31" s="5">
        <f>'Nilai Administrasi TA 1'!K33</f>
        <v>0</v>
      </c>
      <c r="I31" s="108">
        <f t="shared" si="1"/>
        <v>0</v>
      </c>
      <c r="J31" s="109" t="str">
        <f t="shared" si="0"/>
        <v>E</v>
      </c>
      <c r="K31" s="177"/>
      <c r="L31" s="41"/>
      <c r="M31" s="110"/>
      <c r="N31" s="107"/>
    </row>
    <row r="32" spans="1:14" ht="15.75" customHeight="1">
      <c r="A32" s="178"/>
      <c r="B32" s="9">
        <v>11320008</v>
      </c>
      <c r="C32" s="10" t="s">
        <v>65</v>
      </c>
      <c r="D32" s="178"/>
      <c r="E32" s="108">
        <f>'Nilai Seminar Proposal'!AI33</f>
        <v>0</v>
      </c>
      <c r="F32" s="108">
        <f>'Nilai Seminar TA 1'!AI33</f>
        <v>0</v>
      </c>
      <c r="G32" s="12">
        <f>'Nilai Pembimbing TA 1'!Y33</f>
        <v>0</v>
      </c>
      <c r="H32" s="5">
        <f>'Nilai Administrasi TA 1'!K34</f>
        <v>0</v>
      </c>
      <c r="I32" s="108">
        <f t="shared" si="1"/>
        <v>0</v>
      </c>
      <c r="J32" s="109" t="str">
        <f t="shared" si="0"/>
        <v>E</v>
      </c>
      <c r="K32" s="178"/>
      <c r="L32" s="41"/>
      <c r="M32" s="110"/>
      <c r="N32" s="107"/>
    </row>
    <row r="33" spans="1:14" ht="14.25" customHeight="1">
      <c r="A33" s="179"/>
      <c r="B33" s="24">
        <v>11320034</v>
      </c>
      <c r="C33" s="19" t="s">
        <v>66</v>
      </c>
      <c r="D33" s="179"/>
      <c r="E33" s="108">
        <f>'Nilai Seminar Proposal'!AI34</f>
        <v>0</v>
      </c>
      <c r="F33" s="108">
        <f>'Nilai Seminar TA 1'!AI34</f>
        <v>0</v>
      </c>
      <c r="G33" s="12">
        <f>'Nilai Pembimbing TA 1'!Y34</f>
        <v>0</v>
      </c>
      <c r="H33" s="5">
        <f>'Nilai Administrasi TA 1'!K35</f>
        <v>0</v>
      </c>
      <c r="I33" s="108">
        <f t="shared" si="1"/>
        <v>0</v>
      </c>
      <c r="J33" s="109" t="str">
        <f t="shared" si="0"/>
        <v>E</v>
      </c>
      <c r="K33" s="179"/>
      <c r="L33" s="41"/>
      <c r="M33" s="110"/>
      <c r="N33" s="107"/>
    </row>
    <row r="34" spans="1:14" ht="14.25" customHeight="1">
      <c r="A34" s="177">
        <v>11</v>
      </c>
      <c r="B34" s="18">
        <v>11320016</v>
      </c>
      <c r="C34" s="19" t="s">
        <v>63</v>
      </c>
      <c r="D34" s="181" t="s">
        <v>68</v>
      </c>
      <c r="E34" s="108">
        <f>'Nilai Seminar Proposal'!AI35</f>
        <v>0</v>
      </c>
      <c r="F34" s="108">
        <f>'Nilai Seminar TA 1'!AI35</f>
        <v>0</v>
      </c>
      <c r="G34" s="12">
        <f>'Nilai Pembimbing TA 1'!Y35</f>
        <v>0</v>
      </c>
      <c r="H34" s="5">
        <f>'Nilai Administrasi TA 1'!K36</f>
        <v>0</v>
      </c>
      <c r="I34" s="108">
        <f t="shared" si="1"/>
        <v>0</v>
      </c>
      <c r="J34" s="109" t="str">
        <f t="shared" si="0"/>
        <v>E</v>
      </c>
      <c r="K34" s="177"/>
      <c r="L34" s="41"/>
      <c r="M34" s="110"/>
      <c r="N34" s="107"/>
    </row>
    <row r="35" spans="1:14" ht="14.25" customHeight="1">
      <c r="A35" s="178"/>
      <c r="B35" s="9">
        <v>11320050</v>
      </c>
      <c r="C35" s="10" t="s">
        <v>69</v>
      </c>
      <c r="D35" s="178"/>
      <c r="E35" s="108">
        <f>'Nilai Seminar Proposal'!AI36</f>
        <v>0</v>
      </c>
      <c r="F35" s="108">
        <f>'Nilai Seminar TA 1'!AI36</f>
        <v>0</v>
      </c>
      <c r="G35" s="12">
        <f>'Nilai Pembimbing TA 1'!Y36</f>
        <v>0</v>
      </c>
      <c r="H35" s="5">
        <f>'Nilai Administrasi TA 1'!K37</f>
        <v>0</v>
      </c>
      <c r="I35" s="108">
        <f t="shared" si="1"/>
        <v>0</v>
      </c>
      <c r="J35" s="109" t="str">
        <f t="shared" si="0"/>
        <v>E</v>
      </c>
      <c r="K35" s="178"/>
      <c r="L35" s="41"/>
      <c r="M35" s="110"/>
      <c r="N35" s="107"/>
    </row>
    <row r="36" spans="1:14" ht="14.25" customHeight="1">
      <c r="A36" s="179"/>
      <c r="B36" s="18">
        <v>11320039</v>
      </c>
      <c r="C36" s="19" t="s">
        <v>71</v>
      </c>
      <c r="D36" s="179"/>
      <c r="E36" s="108">
        <f>'Nilai Seminar Proposal'!AI37</f>
        <v>0</v>
      </c>
      <c r="F36" s="108">
        <f>'Nilai Seminar TA 1'!AI37</f>
        <v>0</v>
      </c>
      <c r="G36" s="12">
        <f>'Nilai Pembimbing TA 1'!Y37</f>
        <v>0</v>
      </c>
      <c r="H36" s="5">
        <f>'Nilai Administrasi TA 1'!K38</f>
        <v>0</v>
      </c>
      <c r="I36" s="108">
        <f t="shared" si="1"/>
        <v>0</v>
      </c>
      <c r="J36" s="109" t="str">
        <f t="shared" si="0"/>
        <v>E</v>
      </c>
      <c r="K36" s="179"/>
      <c r="L36" s="41"/>
      <c r="M36" s="110"/>
      <c r="N36" s="107"/>
    </row>
    <row r="37" spans="1:14" ht="14.25" customHeight="1">
      <c r="A37" s="177">
        <v>12</v>
      </c>
      <c r="B37" s="18">
        <v>11320049</v>
      </c>
      <c r="C37" s="19" t="s">
        <v>67</v>
      </c>
      <c r="D37" s="181" t="s">
        <v>73</v>
      </c>
      <c r="E37" s="108">
        <f>'Nilai Seminar Proposal'!AI38</f>
        <v>0</v>
      </c>
      <c r="F37" s="108">
        <f>'Nilai Seminar TA 1'!AI38</f>
        <v>0</v>
      </c>
      <c r="G37" s="12">
        <f>'Nilai Pembimbing TA 1'!Y38</f>
        <v>0</v>
      </c>
      <c r="H37" s="5">
        <f>'Nilai Administrasi TA 1'!K39</f>
        <v>0</v>
      </c>
      <c r="I37" s="108">
        <f t="shared" si="1"/>
        <v>0</v>
      </c>
      <c r="J37" s="109" t="str">
        <f t="shared" si="0"/>
        <v>E</v>
      </c>
      <c r="K37" s="177"/>
      <c r="L37" s="41"/>
      <c r="M37" s="110"/>
      <c r="N37" s="107"/>
    </row>
    <row r="38" spans="1:14" ht="14.25" customHeight="1">
      <c r="A38" s="178"/>
      <c r="B38" s="9">
        <v>11320019</v>
      </c>
      <c r="C38" s="10" t="s">
        <v>74</v>
      </c>
      <c r="D38" s="178"/>
      <c r="E38" s="108">
        <f>'Nilai Seminar Proposal'!AI39</f>
        <v>0</v>
      </c>
      <c r="F38" s="108">
        <f>'Nilai Seminar TA 1'!AI39</f>
        <v>0</v>
      </c>
      <c r="G38" s="12">
        <f>'Nilai Pembimbing TA 1'!Y39</f>
        <v>0</v>
      </c>
      <c r="H38" s="5">
        <f>'Nilai Administrasi TA 1'!K40</f>
        <v>0</v>
      </c>
      <c r="I38" s="108">
        <f t="shared" si="1"/>
        <v>0</v>
      </c>
      <c r="J38" s="109" t="str">
        <f t="shared" si="0"/>
        <v>E</v>
      </c>
      <c r="K38" s="178"/>
      <c r="L38" s="41"/>
      <c r="M38" s="110"/>
      <c r="N38" s="107"/>
    </row>
    <row r="39" spans="1:14" ht="14.25" customHeight="1">
      <c r="A39" s="179"/>
      <c r="B39" s="18">
        <v>11320006</v>
      </c>
      <c r="C39" s="19" t="s">
        <v>75</v>
      </c>
      <c r="D39" s="179"/>
      <c r="E39" s="108">
        <f>'Nilai Seminar Proposal'!AI40</f>
        <v>0</v>
      </c>
      <c r="F39" s="108">
        <f>'Nilai Seminar TA 1'!AI40</f>
        <v>0</v>
      </c>
      <c r="G39" s="12">
        <f>'Nilai Pembimbing TA 1'!Y40</f>
        <v>0</v>
      </c>
      <c r="H39" s="5">
        <f>'Nilai Administrasi TA 1'!K41</f>
        <v>0</v>
      </c>
      <c r="I39" s="108">
        <f t="shared" si="1"/>
        <v>0</v>
      </c>
      <c r="J39" s="109" t="str">
        <f t="shared" si="0"/>
        <v>E</v>
      </c>
      <c r="K39" s="179"/>
      <c r="L39" s="41"/>
      <c r="M39" s="110"/>
      <c r="N39" s="107"/>
    </row>
    <row r="40" spans="1:14" ht="14.25" customHeight="1">
      <c r="A40" s="177">
        <v>13</v>
      </c>
      <c r="B40" s="18">
        <v>11320022</v>
      </c>
      <c r="C40" s="19" t="s">
        <v>111</v>
      </c>
      <c r="D40" s="181" t="s">
        <v>77</v>
      </c>
      <c r="E40" s="108">
        <f>'Nilai Seminar Proposal'!AI41</f>
        <v>0</v>
      </c>
      <c r="F40" s="108">
        <f>'Nilai Seminar TA 1'!AI41</f>
        <v>0</v>
      </c>
      <c r="G40" s="12">
        <f>'Nilai Pembimbing TA 1'!Y41</f>
        <v>0</v>
      </c>
      <c r="H40" s="5">
        <f>'Nilai Administrasi TA 1'!K42</f>
        <v>0</v>
      </c>
      <c r="I40" s="108">
        <f t="shared" si="1"/>
        <v>0</v>
      </c>
      <c r="J40" s="109" t="str">
        <f t="shared" si="0"/>
        <v>E</v>
      </c>
      <c r="K40" s="177"/>
      <c r="L40" s="41"/>
      <c r="M40" s="110"/>
      <c r="N40" s="107"/>
    </row>
    <row r="41" spans="1:14" ht="14.25" customHeight="1">
      <c r="A41" s="178"/>
      <c r="B41" s="9">
        <v>11320020</v>
      </c>
      <c r="C41" s="10" t="s">
        <v>78</v>
      </c>
      <c r="D41" s="178"/>
      <c r="E41" s="108">
        <f>'Nilai Seminar Proposal'!AI42</f>
        <v>0</v>
      </c>
      <c r="F41" s="108">
        <f>'Nilai Seminar TA 1'!AI42</f>
        <v>0</v>
      </c>
      <c r="G41" s="12">
        <f>'Nilai Pembimbing TA 1'!Y42</f>
        <v>0</v>
      </c>
      <c r="H41" s="5">
        <f>'Nilai Administrasi TA 1'!K43</f>
        <v>0</v>
      </c>
      <c r="I41" s="108">
        <f t="shared" si="1"/>
        <v>0</v>
      </c>
      <c r="J41" s="109" t="str">
        <f t="shared" si="0"/>
        <v>E</v>
      </c>
      <c r="K41" s="178"/>
      <c r="L41" s="41"/>
      <c r="M41" s="110"/>
      <c r="N41" s="107"/>
    </row>
    <row r="42" spans="1:14" ht="14.25" customHeight="1">
      <c r="A42" s="179"/>
      <c r="B42" s="18">
        <v>11320033</v>
      </c>
      <c r="C42" s="19" t="s">
        <v>79</v>
      </c>
      <c r="D42" s="179"/>
      <c r="E42" s="108">
        <f>'Nilai Seminar Proposal'!AI43</f>
        <v>0</v>
      </c>
      <c r="F42" s="108">
        <f>'Nilai Seminar TA 1'!AI43</f>
        <v>0</v>
      </c>
      <c r="G42" s="12">
        <f>'Nilai Pembimbing TA 1'!Y43</f>
        <v>0</v>
      </c>
      <c r="H42" s="5">
        <f>'Nilai Administrasi TA 1'!K44</f>
        <v>0</v>
      </c>
      <c r="I42" s="108">
        <f t="shared" si="1"/>
        <v>0</v>
      </c>
      <c r="J42" s="109" t="str">
        <f t="shared" si="0"/>
        <v>E</v>
      </c>
      <c r="K42" s="179"/>
      <c r="L42" s="41"/>
      <c r="M42" s="110"/>
      <c r="N42" s="107"/>
    </row>
    <row r="43" spans="1:14" ht="14.25" customHeight="1">
      <c r="A43" s="177">
        <v>14</v>
      </c>
      <c r="B43" s="18">
        <v>11320045</v>
      </c>
      <c r="C43" s="19" t="s">
        <v>76</v>
      </c>
      <c r="D43" s="181" t="s">
        <v>81</v>
      </c>
      <c r="E43" s="108">
        <f>'Nilai Seminar Proposal'!AI44</f>
        <v>0</v>
      </c>
      <c r="F43" s="108">
        <f>'Nilai Seminar TA 1'!AI44</f>
        <v>0</v>
      </c>
      <c r="G43" s="12">
        <f>'Nilai Pembimbing TA 1'!Y44</f>
        <v>0</v>
      </c>
      <c r="H43" s="5">
        <f>'Nilai Administrasi TA 1'!K45</f>
        <v>0</v>
      </c>
      <c r="I43" s="108">
        <f t="shared" si="1"/>
        <v>0</v>
      </c>
      <c r="J43" s="109" t="str">
        <f t="shared" si="0"/>
        <v>E</v>
      </c>
      <c r="K43" s="177"/>
      <c r="L43" s="177"/>
      <c r="M43" s="110"/>
      <c r="N43" s="107"/>
    </row>
    <row r="44" spans="1:14" ht="14.25" customHeight="1">
      <c r="A44" s="178"/>
      <c r="B44" s="27">
        <v>11320054</v>
      </c>
      <c r="C44" s="28" t="s">
        <v>82</v>
      </c>
      <c r="D44" s="178"/>
      <c r="E44" s="108">
        <f>'Nilai Seminar Proposal'!AI45</f>
        <v>0</v>
      </c>
      <c r="F44" s="108">
        <f>'Nilai Seminar TA 1'!AI45</f>
        <v>0</v>
      </c>
      <c r="G44" s="12">
        <f>'Nilai Pembimbing TA 1'!Y45</f>
        <v>0</v>
      </c>
      <c r="H44" s="5">
        <f>'Nilai Administrasi TA 1'!K46</f>
        <v>0</v>
      </c>
      <c r="I44" s="108">
        <f t="shared" si="1"/>
        <v>0</v>
      </c>
      <c r="J44" s="109" t="str">
        <f t="shared" si="0"/>
        <v>E</v>
      </c>
      <c r="K44" s="178"/>
      <c r="L44" s="178"/>
      <c r="M44" s="110"/>
      <c r="N44" s="107"/>
    </row>
    <row r="45" spans="1:14" ht="14.25" customHeight="1">
      <c r="A45" s="179"/>
      <c r="B45" s="35">
        <v>11320048</v>
      </c>
      <c r="C45" s="31" t="s">
        <v>83</v>
      </c>
      <c r="D45" s="179"/>
      <c r="E45" s="108">
        <f>'Nilai Seminar Proposal'!AI46</f>
        <v>0</v>
      </c>
      <c r="F45" s="108">
        <f>'Nilai Seminar TA 1'!AI46</f>
        <v>0</v>
      </c>
      <c r="G45" s="12">
        <f>'Nilai Pembimbing TA 1'!Y46</f>
        <v>0</v>
      </c>
      <c r="H45" s="5">
        <f>'Nilai Administrasi TA 1'!K47</f>
        <v>0</v>
      </c>
      <c r="I45" s="108">
        <f t="shared" si="1"/>
        <v>0</v>
      </c>
      <c r="J45" s="109" t="str">
        <f t="shared" si="0"/>
        <v>E</v>
      </c>
      <c r="K45" s="179"/>
      <c r="L45" s="179"/>
      <c r="M45" s="110"/>
      <c r="N45" s="107"/>
    </row>
    <row r="46" spans="1:14" ht="14.25" customHeight="1">
      <c r="A46" s="177">
        <v>15</v>
      </c>
      <c r="B46" s="30">
        <v>11320011</v>
      </c>
      <c r="C46" s="31" t="s">
        <v>80</v>
      </c>
      <c r="D46" s="181" t="s">
        <v>85</v>
      </c>
      <c r="E46" s="108">
        <f>'Nilai Seminar Proposal'!AI47</f>
        <v>0</v>
      </c>
      <c r="F46" s="108">
        <f>'Nilai Seminar TA 1'!AI47</f>
        <v>0</v>
      </c>
      <c r="G46" s="12">
        <f>'Nilai Pembimbing TA 1'!Y47</f>
        <v>0</v>
      </c>
      <c r="H46" s="5">
        <f>'Nilai Administrasi TA 1'!K48</f>
        <v>0</v>
      </c>
      <c r="I46" s="108">
        <f t="shared" si="1"/>
        <v>0</v>
      </c>
      <c r="J46" s="109" t="str">
        <f t="shared" si="0"/>
        <v>E</v>
      </c>
      <c r="K46" s="177"/>
      <c r="L46" s="177"/>
      <c r="M46" s="110"/>
      <c r="N46" s="107"/>
    </row>
    <row r="47" spans="1:14" ht="14.25" customHeight="1">
      <c r="A47" s="178"/>
      <c r="B47" s="9">
        <v>11320015</v>
      </c>
      <c r="C47" s="10" t="s">
        <v>86</v>
      </c>
      <c r="D47" s="178"/>
      <c r="E47" s="108">
        <f>'Nilai Seminar Proposal'!AI48</f>
        <v>0</v>
      </c>
      <c r="F47" s="108">
        <f>'Nilai Seminar TA 1'!AI48</f>
        <v>0</v>
      </c>
      <c r="G47" s="12">
        <f>'Nilai Pembimbing TA 1'!Y48</f>
        <v>0</v>
      </c>
      <c r="H47" s="5">
        <f>'Nilai Administrasi TA 1'!K49</f>
        <v>0</v>
      </c>
      <c r="I47" s="108">
        <f t="shared" si="1"/>
        <v>0</v>
      </c>
      <c r="J47" s="109" t="str">
        <f t="shared" si="0"/>
        <v>E</v>
      </c>
      <c r="K47" s="178"/>
      <c r="L47" s="178"/>
      <c r="M47" s="110"/>
      <c r="N47" s="107"/>
    </row>
    <row r="48" spans="1:14" ht="14.25" customHeight="1">
      <c r="A48" s="179"/>
      <c r="B48" s="24">
        <v>11320026</v>
      </c>
      <c r="C48" s="19" t="s">
        <v>87</v>
      </c>
      <c r="D48" s="179"/>
      <c r="E48" s="108">
        <f>'Nilai Seminar Proposal'!AI49</f>
        <v>0</v>
      </c>
      <c r="F48" s="108">
        <f>'Nilai Seminar TA 1'!AI49</f>
        <v>0</v>
      </c>
      <c r="G48" s="12">
        <f>'Nilai Pembimbing TA 1'!Y49</f>
        <v>0</v>
      </c>
      <c r="H48" s="5">
        <f>'Nilai Administrasi TA 1'!K50</f>
        <v>0</v>
      </c>
      <c r="I48" s="108">
        <f t="shared" si="1"/>
        <v>0</v>
      </c>
      <c r="J48" s="109" t="str">
        <f t="shared" si="0"/>
        <v>E</v>
      </c>
      <c r="K48" s="179"/>
      <c r="L48" s="179"/>
      <c r="M48" s="110"/>
      <c r="N48" s="107"/>
    </row>
    <row r="49" spans="1:14" ht="14.25" customHeight="1">
      <c r="A49" s="177">
        <v>16</v>
      </c>
      <c r="B49" s="18">
        <v>11320035</v>
      </c>
      <c r="C49" s="19" t="s">
        <v>84</v>
      </c>
      <c r="D49" s="226" t="s">
        <v>89</v>
      </c>
      <c r="E49" s="108">
        <f>'Nilai Seminar Proposal'!AI50</f>
        <v>0</v>
      </c>
      <c r="F49" s="108">
        <f>'Nilai Seminar TA 1'!AI50</f>
        <v>0</v>
      </c>
      <c r="G49" s="12">
        <f>'Nilai Pembimbing TA 1'!Y50</f>
        <v>0</v>
      </c>
      <c r="H49" s="5">
        <f>'Nilai Administrasi TA 1'!K51</f>
        <v>0</v>
      </c>
      <c r="I49" s="108">
        <f t="shared" si="1"/>
        <v>0</v>
      </c>
      <c r="J49" s="109" t="str">
        <f t="shared" si="0"/>
        <v>E</v>
      </c>
      <c r="K49" s="177"/>
      <c r="L49" s="41"/>
      <c r="M49" s="110"/>
      <c r="N49" s="107"/>
    </row>
    <row r="50" spans="1:14" ht="14.25" customHeight="1">
      <c r="A50" s="178"/>
      <c r="B50" s="36">
        <v>11320043</v>
      </c>
      <c r="C50" s="37" t="s">
        <v>88</v>
      </c>
      <c r="D50" s="178"/>
      <c r="E50" s="108">
        <f>'Nilai Seminar Proposal'!AI51</f>
        <v>0</v>
      </c>
      <c r="F50" s="108">
        <f>'Nilai Seminar TA 1'!AI51</f>
        <v>0</v>
      </c>
      <c r="G50" s="12">
        <f>'Nilai Pembimbing TA 1'!Y51</f>
        <v>0</v>
      </c>
      <c r="H50" s="5">
        <f>'Nilai Administrasi TA 1'!K52</f>
        <v>0</v>
      </c>
      <c r="I50" s="108">
        <f t="shared" si="1"/>
        <v>0</v>
      </c>
      <c r="J50" s="109" t="str">
        <f t="shared" si="0"/>
        <v>E</v>
      </c>
      <c r="K50" s="178"/>
      <c r="L50" s="41"/>
      <c r="M50" s="110"/>
      <c r="N50" s="107"/>
    </row>
    <row r="51" spans="1:14" ht="14" customHeight="1">
      <c r="A51" s="179"/>
      <c r="B51" s="38">
        <v>11320032</v>
      </c>
      <c r="C51" s="39" t="s">
        <v>90</v>
      </c>
      <c r="D51" s="179"/>
      <c r="E51" s="108">
        <f>'Nilai Seminar Proposal'!AI52</f>
        <v>0</v>
      </c>
      <c r="F51" s="108">
        <f>'Nilai Seminar TA 1'!AI52</f>
        <v>0</v>
      </c>
      <c r="G51" s="12">
        <f>'Nilai Pembimbing TA 1'!Y52</f>
        <v>0</v>
      </c>
      <c r="H51" s="5">
        <f>'Nilai Administrasi TA 1'!K53</f>
        <v>0</v>
      </c>
      <c r="I51" s="108">
        <f t="shared" si="1"/>
        <v>0</v>
      </c>
      <c r="J51" s="109" t="str">
        <f t="shared" si="0"/>
        <v>E</v>
      </c>
      <c r="K51" s="179"/>
      <c r="L51" s="41"/>
      <c r="M51" s="110"/>
      <c r="N51" s="107"/>
    </row>
    <row r="52" spans="1:14" ht="14.25" customHeight="1">
      <c r="A52" s="177">
        <v>17</v>
      </c>
      <c r="B52" s="9">
        <v>11320003</v>
      </c>
      <c r="C52" s="10" t="s">
        <v>92</v>
      </c>
      <c r="D52" s="185" t="s">
        <v>93</v>
      </c>
      <c r="E52" s="108">
        <f>'Nilai Seminar Proposal'!AI53</f>
        <v>0</v>
      </c>
      <c r="F52" s="108">
        <f>'Nilai Seminar TA 1'!AI53</f>
        <v>0</v>
      </c>
      <c r="G52" s="12">
        <f>'Nilai Pembimbing TA 1'!Y53</f>
        <v>0</v>
      </c>
      <c r="H52" s="5">
        <f>'Nilai Administrasi TA 1'!K54</f>
        <v>0</v>
      </c>
      <c r="I52" s="108">
        <f t="shared" si="1"/>
        <v>0</v>
      </c>
      <c r="J52" s="109" t="str">
        <f t="shared" si="0"/>
        <v>E</v>
      </c>
      <c r="K52" s="177"/>
      <c r="L52" s="41"/>
      <c r="M52" s="110"/>
      <c r="N52" s="107"/>
    </row>
    <row r="53" spans="1:14" ht="14.25" customHeight="1">
      <c r="A53" s="178"/>
      <c r="B53" s="18">
        <v>11320010</v>
      </c>
      <c r="C53" s="19" t="s">
        <v>94</v>
      </c>
      <c r="D53" s="178"/>
      <c r="E53" s="108">
        <f>'Nilai Seminar Proposal'!AI54</f>
        <v>0</v>
      </c>
      <c r="F53" s="108">
        <f>'Nilai Seminar TA 1'!AI54</f>
        <v>0</v>
      </c>
      <c r="G53" s="12">
        <f>'Nilai Pembimbing TA 1'!Y54</f>
        <v>0</v>
      </c>
      <c r="H53" s="5">
        <f>'Nilai Administrasi TA 1'!K55</f>
        <v>0</v>
      </c>
      <c r="I53" s="108">
        <f t="shared" si="1"/>
        <v>0</v>
      </c>
      <c r="J53" s="109" t="str">
        <f t="shared" si="0"/>
        <v>E</v>
      </c>
      <c r="K53" s="178"/>
      <c r="L53" s="41"/>
      <c r="M53" s="110"/>
      <c r="N53" s="107"/>
    </row>
    <row r="54" spans="1:14" ht="14.25" customHeight="1">
      <c r="A54" s="179"/>
      <c r="B54" s="24">
        <v>11320030</v>
      </c>
      <c r="C54" s="19" t="s">
        <v>95</v>
      </c>
      <c r="D54" s="179"/>
      <c r="E54" s="108">
        <f>'Nilai Seminar Proposal'!AI55</f>
        <v>0</v>
      </c>
      <c r="F54" s="108">
        <f>'Nilai Seminar TA 1'!AI55</f>
        <v>0</v>
      </c>
      <c r="G54" s="12">
        <f>'Nilai Pembimbing TA 1'!Y55</f>
        <v>0</v>
      </c>
      <c r="H54" s="5">
        <f>'Nilai Administrasi TA 1'!K56</f>
        <v>0</v>
      </c>
      <c r="I54" s="108">
        <f t="shared" si="1"/>
        <v>0</v>
      </c>
      <c r="J54" s="109" t="str">
        <f t="shared" si="0"/>
        <v>E</v>
      </c>
      <c r="K54" s="179"/>
      <c r="L54" s="41"/>
      <c r="M54" s="110"/>
      <c r="N54" s="107"/>
    </row>
    <row r="55" spans="1:14" ht="14.25" customHeight="1">
      <c r="A55" s="177">
        <v>18</v>
      </c>
      <c r="B55" s="21">
        <v>11320005</v>
      </c>
      <c r="C55" s="10" t="s">
        <v>96</v>
      </c>
      <c r="D55" s="181" t="s">
        <v>97</v>
      </c>
      <c r="E55" s="108">
        <f>'Nilai Seminar Proposal'!AI56</f>
        <v>0</v>
      </c>
      <c r="F55" s="108">
        <f>'Nilai Seminar TA 1'!AI56</f>
        <v>0</v>
      </c>
      <c r="G55" s="12">
        <f>'Nilai Pembimbing TA 1'!Y56</f>
        <v>0</v>
      </c>
      <c r="H55" s="5">
        <f>'Nilai Administrasi TA 1'!K57</f>
        <v>0</v>
      </c>
      <c r="I55" s="108">
        <f t="shared" si="1"/>
        <v>0</v>
      </c>
      <c r="J55" s="109" t="str">
        <f t="shared" si="0"/>
        <v>E</v>
      </c>
      <c r="K55" s="177"/>
      <c r="L55" s="41"/>
      <c r="M55" s="110"/>
      <c r="N55" s="107"/>
    </row>
    <row r="56" spans="1:14" ht="14.25" customHeight="1">
      <c r="A56" s="178"/>
      <c r="B56" s="24">
        <v>11320057</v>
      </c>
      <c r="C56" s="19" t="s">
        <v>98</v>
      </c>
      <c r="D56" s="178"/>
      <c r="E56" s="108">
        <f>'Nilai Seminar Proposal'!AI57</f>
        <v>0</v>
      </c>
      <c r="F56" s="108">
        <f>'Nilai Seminar TA 1'!AI57</f>
        <v>0</v>
      </c>
      <c r="G56" s="12">
        <f>'Nilai Pembimbing TA 1'!Y57</f>
        <v>0</v>
      </c>
      <c r="H56" s="5">
        <f>'Nilai Administrasi TA 1'!K58</f>
        <v>0</v>
      </c>
      <c r="I56" s="108">
        <f t="shared" si="1"/>
        <v>0</v>
      </c>
      <c r="J56" s="109" t="str">
        <f t="shared" si="0"/>
        <v>E</v>
      </c>
      <c r="K56" s="178"/>
      <c r="L56" s="41"/>
      <c r="M56" s="110"/>
      <c r="N56" s="107"/>
    </row>
    <row r="57" spans="1:14" ht="14.25" customHeight="1">
      <c r="A57" s="179"/>
      <c r="B57" s="40"/>
      <c r="C57" s="41"/>
      <c r="D57" s="179"/>
      <c r="E57" s="12" t="e">
        <f>#REF!</f>
        <v>#REF!</v>
      </c>
      <c r="F57" s="108">
        <f>'Nilai Seminar TA 1'!AI58</f>
        <v>0</v>
      </c>
      <c r="G57" s="12">
        <f>'Nilai Pembimbing TA 1'!Y58</f>
        <v>0</v>
      </c>
      <c r="H57" s="5">
        <f>'Nilai Administrasi TA 1'!K59</f>
        <v>0</v>
      </c>
      <c r="I57" s="108" t="e">
        <f t="shared" si="1"/>
        <v>#REF!</v>
      </c>
      <c r="J57" s="109" t="e">
        <f t="shared" si="0"/>
        <v>#REF!</v>
      </c>
      <c r="K57" s="179"/>
      <c r="L57" s="41"/>
      <c r="M57" s="110"/>
      <c r="N57" s="107"/>
    </row>
    <row r="58" spans="1:14" ht="14.25" customHeight="1">
      <c r="N58" s="107"/>
    </row>
    <row r="59" spans="1:14" ht="14.25" customHeight="1">
      <c r="N59" s="107"/>
    </row>
    <row r="60" spans="1:14" ht="14.25" customHeight="1">
      <c r="N60" s="107"/>
    </row>
    <row r="61" spans="1:14" ht="14.25" customHeight="1"/>
    <row r="62" spans="1:14" ht="14.25" customHeight="1">
      <c r="A62" s="2"/>
      <c r="B62" s="2"/>
      <c r="E62" s="3"/>
      <c r="F62" s="3"/>
      <c r="G62" s="3"/>
      <c r="H62" s="3"/>
      <c r="I62" s="3"/>
    </row>
    <row r="63" spans="1:14" ht="14.25" customHeight="1">
      <c r="A63" s="2"/>
      <c r="B63" s="2"/>
      <c r="E63" s="3"/>
      <c r="F63" s="3"/>
      <c r="G63" s="3"/>
      <c r="H63" s="3"/>
      <c r="I63" s="3"/>
    </row>
    <row r="64" spans="1:14" ht="14.25" customHeight="1">
      <c r="A64" s="2"/>
      <c r="B64" s="2"/>
      <c r="E64" s="3"/>
      <c r="F64" s="3"/>
      <c r="G64" s="3"/>
      <c r="H64" s="3"/>
      <c r="I64" s="3"/>
    </row>
    <row r="65" spans="1:9" ht="14.25" customHeight="1">
      <c r="A65" s="2"/>
      <c r="B65" s="2"/>
      <c r="E65" s="3"/>
      <c r="F65" s="3"/>
      <c r="G65" s="3"/>
      <c r="H65" s="3"/>
      <c r="I65" s="3"/>
    </row>
    <row r="66" spans="1:9" ht="14.25" customHeight="1">
      <c r="A66" s="2"/>
      <c r="B66" s="2"/>
      <c r="E66" s="3"/>
      <c r="F66" s="3"/>
      <c r="G66" s="3"/>
      <c r="H66" s="3"/>
      <c r="I66" s="3"/>
    </row>
    <row r="67" spans="1:9" ht="14.25" customHeight="1">
      <c r="A67" s="2"/>
      <c r="B67" s="2"/>
      <c r="E67" s="3"/>
      <c r="F67" s="3"/>
      <c r="G67" s="3"/>
      <c r="H67" s="3"/>
      <c r="I67" s="3"/>
    </row>
    <row r="68" spans="1:9" ht="14.25" customHeight="1">
      <c r="A68" s="2"/>
      <c r="B68" s="2"/>
      <c r="E68" s="3"/>
      <c r="F68" s="3"/>
      <c r="G68" s="3"/>
      <c r="H68" s="3"/>
      <c r="I68" s="3"/>
    </row>
    <row r="69" spans="1:9" ht="14.25" customHeight="1">
      <c r="A69" s="2"/>
      <c r="B69" s="2"/>
      <c r="E69" s="3"/>
      <c r="F69" s="3"/>
      <c r="G69" s="3"/>
      <c r="H69" s="3"/>
      <c r="I69" s="3"/>
    </row>
    <row r="70" spans="1:9" ht="14.25" customHeight="1">
      <c r="A70" s="2"/>
      <c r="B70" s="2"/>
      <c r="E70" s="3"/>
      <c r="F70" s="3"/>
      <c r="G70" s="3"/>
      <c r="H70" s="3"/>
      <c r="I70" s="3"/>
    </row>
    <row r="71" spans="1:9" ht="14.25" customHeight="1">
      <c r="A71" s="2"/>
      <c r="B71" s="2"/>
      <c r="E71" s="3"/>
      <c r="F71" s="3"/>
      <c r="G71" s="3"/>
      <c r="H71" s="3"/>
      <c r="I71" s="3"/>
    </row>
    <row r="72" spans="1:9" ht="14.25" customHeight="1">
      <c r="A72" s="2"/>
      <c r="B72" s="2"/>
      <c r="E72" s="3"/>
      <c r="F72" s="3"/>
      <c r="G72" s="3"/>
      <c r="H72" s="3"/>
      <c r="I72" s="3"/>
    </row>
    <row r="73" spans="1:9" ht="14.25" customHeight="1">
      <c r="A73" s="2"/>
      <c r="B73" s="2"/>
      <c r="E73" s="3"/>
      <c r="F73" s="3"/>
      <c r="G73" s="3"/>
      <c r="H73" s="3"/>
      <c r="I73" s="3"/>
    </row>
    <row r="74" spans="1:9" ht="14.25" customHeight="1">
      <c r="A74" s="2"/>
      <c r="B74" s="2"/>
      <c r="E74" s="3"/>
      <c r="F74" s="3"/>
      <c r="G74" s="3"/>
      <c r="H74" s="3"/>
      <c r="I74" s="3"/>
    </row>
    <row r="75" spans="1:9" ht="14.25" customHeight="1">
      <c r="A75" s="2"/>
      <c r="B75" s="2"/>
      <c r="E75" s="3"/>
      <c r="F75" s="3"/>
      <c r="G75" s="3"/>
      <c r="H75" s="3"/>
      <c r="I75" s="3"/>
    </row>
    <row r="76" spans="1:9" ht="14.25" customHeight="1">
      <c r="A76" s="2"/>
      <c r="B76" s="2"/>
      <c r="E76" s="3"/>
      <c r="F76" s="3"/>
      <c r="G76" s="3"/>
      <c r="H76" s="3"/>
      <c r="I76" s="3"/>
    </row>
    <row r="77" spans="1:9" ht="14.25" customHeight="1">
      <c r="A77" s="2"/>
      <c r="B77" s="2"/>
      <c r="E77" s="3"/>
      <c r="F77" s="3"/>
      <c r="G77" s="3"/>
      <c r="H77" s="3"/>
      <c r="I77" s="3"/>
    </row>
    <row r="78" spans="1:9" ht="14.25" customHeight="1">
      <c r="A78" s="2"/>
      <c r="B78" s="2"/>
      <c r="E78" s="3"/>
      <c r="F78" s="3"/>
      <c r="G78" s="3"/>
      <c r="H78" s="3"/>
      <c r="I78" s="3"/>
    </row>
    <row r="79" spans="1:9" ht="14.25" customHeight="1">
      <c r="A79" s="2"/>
      <c r="B79" s="2"/>
      <c r="E79" s="3"/>
      <c r="F79" s="3"/>
      <c r="G79" s="3"/>
      <c r="H79" s="3"/>
      <c r="I79" s="3"/>
    </row>
    <row r="80" spans="1:9" ht="14.25" customHeight="1">
      <c r="A80" s="2"/>
      <c r="B80" s="2"/>
      <c r="E80" s="3"/>
      <c r="F80" s="3"/>
      <c r="G80" s="3"/>
      <c r="H80" s="3"/>
      <c r="I80" s="3"/>
    </row>
    <row r="81" spans="1:9" ht="14.25" customHeight="1">
      <c r="A81" s="2"/>
      <c r="B81" s="2"/>
      <c r="E81" s="3"/>
      <c r="F81" s="3"/>
      <c r="G81" s="3"/>
      <c r="H81" s="3"/>
      <c r="I81" s="3"/>
    </row>
    <row r="82" spans="1:9" ht="14.25" customHeight="1">
      <c r="A82" s="2"/>
      <c r="B82" s="2"/>
      <c r="E82" s="3"/>
      <c r="F82" s="3"/>
      <c r="G82" s="3"/>
      <c r="H82" s="3"/>
      <c r="I82" s="3"/>
    </row>
    <row r="83" spans="1:9" ht="14.25" customHeight="1">
      <c r="A83" s="2"/>
      <c r="B83" s="2"/>
      <c r="E83" s="3"/>
      <c r="F83" s="3"/>
      <c r="G83" s="3"/>
      <c r="H83" s="3"/>
      <c r="I83" s="3"/>
    </row>
    <row r="84" spans="1:9" ht="14.25" customHeight="1">
      <c r="A84" s="2"/>
      <c r="B84" s="2"/>
      <c r="E84" s="3"/>
      <c r="F84" s="3"/>
      <c r="G84" s="3"/>
      <c r="H84" s="3"/>
      <c r="I84" s="3"/>
    </row>
    <row r="85" spans="1:9" ht="14.25" customHeight="1">
      <c r="A85" s="2"/>
      <c r="B85" s="2"/>
      <c r="E85" s="3"/>
      <c r="F85" s="3"/>
      <c r="G85" s="3"/>
      <c r="H85" s="3"/>
      <c r="I85" s="3"/>
    </row>
    <row r="86" spans="1:9" ht="14.25" customHeight="1">
      <c r="A86" s="2"/>
      <c r="B86" s="2"/>
      <c r="E86" s="3"/>
      <c r="F86" s="3"/>
      <c r="G86" s="3"/>
      <c r="H86" s="3"/>
      <c r="I86" s="3"/>
    </row>
    <row r="87" spans="1:9" ht="14.25" customHeight="1">
      <c r="A87" s="2"/>
      <c r="B87" s="2"/>
      <c r="E87" s="3"/>
      <c r="F87" s="3"/>
      <c r="G87" s="3"/>
      <c r="H87" s="3"/>
      <c r="I87" s="3"/>
    </row>
    <row r="88" spans="1:9" ht="14.25" customHeight="1">
      <c r="A88" s="2"/>
      <c r="B88" s="2"/>
      <c r="E88" s="3"/>
      <c r="F88" s="3"/>
      <c r="G88" s="3"/>
      <c r="H88" s="3"/>
      <c r="I88" s="3"/>
    </row>
    <row r="89" spans="1:9" ht="14.25" customHeight="1">
      <c r="A89" s="2"/>
      <c r="B89" s="2"/>
      <c r="E89" s="3"/>
      <c r="F89" s="3"/>
      <c r="G89" s="3"/>
      <c r="H89" s="3"/>
      <c r="I89" s="3"/>
    </row>
    <row r="90" spans="1:9" ht="14.25" customHeight="1">
      <c r="A90" s="2"/>
      <c r="B90" s="2"/>
      <c r="E90" s="3"/>
      <c r="F90" s="3"/>
      <c r="G90" s="3"/>
      <c r="H90" s="3"/>
      <c r="I90" s="3"/>
    </row>
    <row r="91" spans="1:9" ht="14.25" customHeight="1">
      <c r="A91" s="2"/>
      <c r="B91" s="2"/>
      <c r="E91" s="3"/>
      <c r="F91" s="3"/>
      <c r="G91" s="3"/>
      <c r="H91" s="3"/>
      <c r="I91" s="3"/>
    </row>
    <row r="92" spans="1:9" ht="14.25" customHeight="1">
      <c r="A92" s="2"/>
      <c r="B92" s="2"/>
      <c r="E92" s="3"/>
      <c r="F92" s="3"/>
      <c r="G92" s="3"/>
      <c r="H92" s="3"/>
      <c r="I92" s="3"/>
    </row>
    <row r="93" spans="1:9" ht="14.25" customHeight="1">
      <c r="A93" s="2"/>
      <c r="B93" s="2"/>
      <c r="E93" s="3"/>
      <c r="F93" s="3"/>
      <c r="G93" s="3"/>
      <c r="H93" s="3"/>
      <c r="I93" s="3"/>
    </row>
    <row r="94" spans="1:9" ht="14.25" customHeight="1">
      <c r="A94" s="2"/>
      <c r="B94" s="2"/>
      <c r="E94" s="3"/>
      <c r="F94" s="3"/>
      <c r="G94" s="3"/>
      <c r="H94" s="3"/>
      <c r="I94" s="3"/>
    </row>
    <row r="95" spans="1:9" ht="14.25" customHeight="1">
      <c r="A95" s="2"/>
      <c r="B95" s="2"/>
      <c r="E95" s="3"/>
      <c r="F95" s="3"/>
      <c r="G95" s="3"/>
      <c r="H95" s="3"/>
      <c r="I95" s="3"/>
    </row>
    <row r="96" spans="1:9" ht="14.25" customHeight="1">
      <c r="A96" s="2"/>
      <c r="B96" s="2"/>
      <c r="E96" s="3"/>
      <c r="F96" s="3"/>
      <c r="G96" s="3"/>
      <c r="H96" s="3"/>
      <c r="I96" s="3"/>
    </row>
    <row r="97" spans="1:9" ht="14.25" customHeight="1">
      <c r="A97" s="2"/>
      <c r="B97" s="2"/>
      <c r="E97" s="3"/>
      <c r="F97" s="3"/>
      <c r="G97" s="3"/>
      <c r="H97" s="3"/>
      <c r="I97" s="3"/>
    </row>
    <row r="98" spans="1:9" ht="14.25" customHeight="1">
      <c r="A98" s="2"/>
      <c r="B98" s="2"/>
      <c r="E98" s="3"/>
      <c r="F98" s="3"/>
      <c r="G98" s="3"/>
      <c r="H98" s="3"/>
      <c r="I98" s="3"/>
    </row>
    <row r="99" spans="1:9" ht="14.25" customHeight="1">
      <c r="A99" s="2"/>
      <c r="B99" s="2"/>
      <c r="E99" s="3"/>
      <c r="F99" s="3"/>
      <c r="G99" s="3"/>
      <c r="H99" s="3"/>
      <c r="I99" s="3"/>
    </row>
    <row r="100" spans="1:9" ht="14.25" customHeight="1">
      <c r="A100" s="2"/>
      <c r="B100" s="2"/>
      <c r="E100" s="3"/>
      <c r="F100" s="3"/>
      <c r="G100" s="3"/>
      <c r="H100" s="3"/>
      <c r="I100" s="3"/>
    </row>
    <row r="101" spans="1:9" ht="14.25" customHeight="1">
      <c r="A101" s="2"/>
      <c r="B101" s="2"/>
      <c r="E101" s="3"/>
      <c r="F101" s="3"/>
      <c r="G101" s="3"/>
      <c r="H101" s="3"/>
      <c r="I101" s="3"/>
    </row>
    <row r="102" spans="1:9" ht="14.25" customHeight="1">
      <c r="A102" s="2"/>
      <c r="B102" s="2"/>
      <c r="E102" s="3"/>
      <c r="F102" s="3"/>
      <c r="G102" s="3"/>
      <c r="H102" s="3"/>
      <c r="I102" s="3"/>
    </row>
    <row r="103" spans="1:9" ht="14.25" customHeight="1">
      <c r="A103" s="2"/>
      <c r="B103" s="2"/>
      <c r="E103" s="3"/>
      <c r="F103" s="3"/>
      <c r="G103" s="3"/>
      <c r="H103" s="3"/>
      <c r="I103" s="3"/>
    </row>
    <row r="104" spans="1:9" ht="14.25" customHeight="1">
      <c r="A104" s="2"/>
      <c r="B104" s="2"/>
      <c r="E104" s="3"/>
      <c r="F104" s="3"/>
      <c r="G104" s="3"/>
      <c r="H104" s="3"/>
      <c r="I104" s="3"/>
    </row>
    <row r="105" spans="1:9" ht="14.25" customHeight="1">
      <c r="A105" s="2"/>
      <c r="B105" s="2"/>
      <c r="E105" s="3"/>
      <c r="F105" s="3"/>
      <c r="G105" s="3"/>
      <c r="H105" s="3"/>
      <c r="I105" s="3"/>
    </row>
    <row r="106" spans="1:9" ht="14.25" customHeight="1">
      <c r="A106" s="2"/>
      <c r="B106" s="2"/>
      <c r="E106" s="3"/>
      <c r="F106" s="3"/>
      <c r="G106" s="3"/>
      <c r="H106" s="3"/>
      <c r="I106" s="3"/>
    </row>
    <row r="107" spans="1:9" ht="14.25" customHeight="1">
      <c r="A107" s="2"/>
      <c r="B107" s="2"/>
      <c r="E107" s="3"/>
      <c r="F107" s="3"/>
      <c r="G107" s="3"/>
      <c r="H107" s="3"/>
      <c r="I107" s="3"/>
    </row>
    <row r="108" spans="1:9" ht="14.25" customHeight="1">
      <c r="A108" s="2"/>
      <c r="B108" s="2"/>
      <c r="E108" s="3"/>
      <c r="F108" s="3"/>
      <c r="G108" s="3"/>
      <c r="H108" s="3"/>
      <c r="I108" s="3"/>
    </row>
    <row r="109" spans="1:9" ht="14.25" customHeight="1">
      <c r="A109" s="2"/>
      <c r="B109" s="2"/>
      <c r="E109" s="3"/>
      <c r="F109" s="3"/>
      <c r="G109" s="3"/>
      <c r="H109" s="3"/>
      <c r="I109" s="3"/>
    </row>
    <row r="110" spans="1:9" ht="14.25" customHeight="1">
      <c r="A110" s="2"/>
      <c r="B110" s="2"/>
      <c r="E110" s="3"/>
      <c r="F110" s="3"/>
      <c r="G110" s="3"/>
      <c r="H110" s="3"/>
      <c r="I110" s="3"/>
    </row>
    <row r="111" spans="1:9" ht="14.25" customHeight="1">
      <c r="A111" s="2"/>
      <c r="B111" s="2"/>
      <c r="E111" s="3"/>
      <c r="F111" s="3"/>
      <c r="G111" s="3"/>
      <c r="H111" s="3"/>
      <c r="I111" s="3"/>
    </row>
    <row r="112" spans="1:9" ht="14.25" customHeight="1">
      <c r="A112" s="2"/>
      <c r="B112" s="2"/>
      <c r="E112" s="3"/>
      <c r="F112" s="3"/>
      <c r="G112" s="3"/>
      <c r="H112" s="3"/>
      <c r="I112" s="3"/>
    </row>
    <row r="113" spans="1:9" ht="14.25" customHeight="1">
      <c r="A113" s="2"/>
      <c r="B113" s="2"/>
      <c r="E113" s="3"/>
      <c r="F113" s="3"/>
      <c r="G113" s="3"/>
      <c r="H113" s="3"/>
      <c r="I113" s="3"/>
    </row>
    <row r="114" spans="1:9" ht="14.25" customHeight="1">
      <c r="A114" s="2"/>
      <c r="B114" s="2"/>
      <c r="E114" s="3"/>
      <c r="F114" s="3"/>
      <c r="G114" s="3"/>
      <c r="H114" s="3"/>
      <c r="I114" s="3"/>
    </row>
    <row r="115" spans="1:9" ht="14.25" customHeight="1">
      <c r="A115" s="2"/>
      <c r="B115" s="2"/>
      <c r="E115" s="3"/>
      <c r="F115" s="3"/>
      <c r="G115" s="3"/>
      <c r="H115" s="3"/>
      <c r="I115" s="3"/>
    </row>
    <row r="116" spans="1:9" ht="14.25" customHeight="1">
      <c r="A116" s="2"/>
      <c r="B116" s="2"/>
      <c r="E116" s="3"/>
      <c r="F116" s="3"/>
      <c r="G116" s="3"/>
      <c r="H116" s="3"/>
      <c r="I116" s="3"/>
    </row>
    <row r="117" spans="1:9" ht="14.25" customHeight="1">
      <c r="A117" s="2"/>
      <c r="B117" s="2"/>
      <c r="E117" s="3"/>
      <c r="F117" s="3"/>
      <c r="G117" s="3"/>
      <c r="H117" s="3"/>
      <c r="I117" s="3"/>
    </row>
    <row r="118" spans="1:9" ht="14.25" customHeight="1">
      <c r="A118" s="2"/>
      <c r="B118" s="2"/>
      <c r="E118" s="3"/>
      <c r="F118" s="3"/>
      <c r="G118" s="3"/>
      <c r="H118" s="3"/>
      <c r="I118" s="3"/>
    </row>
    <row r="119" spans="1:9" ht="14.25" customHeight="1">
      <c r="A119" s="2"/>
      <c r="B119" s="2"/>
      <c r="E119" s="3"/>
      <c r="F119" s="3"/>
      <c r="G119" s="3"/>
      <c r="H119" s="3"/>
      <c r="I119" s="3"/>
    </row>
    <row r="120" spans="1:9" ht="14.25" customHeight="1">
      <c r="A120" s="2"/>
      <c r="B120" s="2"/>
      <c r="E120" s="3"/>
      <c r="F120" s="3"/>
      <c r="G120" s="3"/>
      <c r="H120" s="3"/>
      <c r="I120" s="3"/>
    </row>
    <row r="121" spans="1:9" ht="14.25" customHeight="1">
      <c r="A121" s="2"/>
      <c r="B121" s="2"/>
      <c r="E121" s="3"/>
      <c r="F121" s="3"/>
      <c r="G121" s="3"/>
      <c r="H121" s="3"/>
      <c r="I121" s="3"/>
    </row>
    <row r="122" spans="1:9" ht="14.25" customHeight="1">
      <c r="A122" s="2"/>
      <c r="B122" s="2"/>
      <c r="E122" s="3"/>
      <c r="F122" s="3"/>
      <c r="G122" s="3"/>
      <c r="H122" s="3"/>
      <c r="I122" s="3"/>
    </row>
    <row r="123" spans="1:9" ht="14.25" customHeight="1">
      <c r="A123" s="2"/>
      <c r="B123" s="2"/>
      <c r="E123" s="3"/>
      <c r="F123" s="3"/>
      <c r="G123" s="3"/>
      <c r="H123" s="3"/>
      <c r="I123" s="3"/>
    </row>
    <row r="124" spans="1:9" ht="14.25" customHeight="1">
      <c r="A124" s="2"/>
      <c r="B124" s="2"/>
      <c r="E124" s="3"/>
      <c r="F124" s="3"/>
      <c r="G124" s="3"/>
      <c r="H124" s="3"/>
      <c r="I124" s="3"/>
    </row>
    <row r="125" spans="1:9" ht="14.25" customHeight="1">
      <c r="A125" s="2"/>
      <c r="B125" s="2"/>
      <c r="E125" s="3"/>
      <c r="F125" s="3"/>
      <c r="G125" s="3"/>
      <c r="H125" s="3"/>
      <c r="I125" s="3"/>
    </row>
    <row r="126" spans="1:9" ht="14.25" customHeight="1">
      <c r="A126" s="2"/>
      <c r="B126" s="2"/>
      <c r="E126" s="3"/>
      <c r="F126" s="3"/>
      <c r="G126" s="3"/>
      <c r="H126" s="3"/>
      <c r="I126" s="3"/>
    </row>
    <row r="127" spans="1:9" ht="14.25" customHeight="1">
      <c r="A127" s="2"/>
      <c r="B127" s="2"/>
      <c r="E127" s="3"/>
      <c r="F127" s="3"/>
      <c r="G127" s="3"/>
      <c r="H127" s="3"/>
      <c r="I127" s="3"/>
    </row>
    <row r="128" spans="1:9" ht="14.25" customHeight="1">
      <c r="A128" s="2"/>
      <c r="B128" s="2"/>
      <c r="E128" s="3"/>
      <c r="F128" s="3"/>
      <c r="G128" s="3"/>
      <c r="H128" s="3"/>
      <c r="I128" s="3"/>
    </row>
    <row r="129" spans="1:9" ht="14.25" customHeight="1">
      <c r="A129" s="2"/>
      <c r="B129" s="2"/>
      <c r="E129" s="3"/>
      <c r="F129" s="3"/>
      <c r="G129" s="3"/>
      <c r="H129" s="3"/>
      <c r="I129" s="3"/>
    </row>
    <row r="130" spans="1:9" ht="14.25" customHeight="1">
      <c r="A130" s="2"/>
      <c r="B130" s="2"/>
      <c r="E130" s="3"/>
      <c r="F130" s="3"/>
      <c r="G130" s="3"/>
      <c r="H130" s="3"/>
      <c r="I130" s="3"/>
    </row>
    <row r="131" spans="1:9" ht="14.25" customHeight="1">
      <c r="A131" s="2"/>
      <c r="B131" s="2"/>
      <c r="E131" s="3"/>
      <c r="F131" s="3"/>
      <c r="G131" s="3"/>
      <c r="H131" s="3"/>
      <c r="I131" s="3"/>
    </row>
    <row r="132" spans="1:9" ht="14.25" customHeight="1">
      <c r="A132" s="2"/>
      <c r="B132" s="2"/>
      <c r="E132" s="3"/>
      <c r="F132" s="3"/>
      <c r="G132" s="3"/>
      <c r="H132" s="3"/>
      <c r="I132" s="3"/>
    </row>
    <row r="133" spans="1:9" ht="14.25" customHeight="1">
      <c r="A133" s="2"/>
      <c r="B133" s="2"/>
      <c r="E133" s="3"/>
      <c r="F133" s="3"/>
      <c r="G133" s="3"/>
      <c r="H133" s="3"/>
      <c r="I133" s="3"/>
    </row>
    <row r="134" spans="1:9" ht="14.25" customHeight="1">
      <c r="A134" s="2"/>
      <c r="B134" s="2"/>
      <c r="E134" s="3"/>
      <c r="F134" s="3"/>
      <c r="G134" s="3"/>
      <c r="H134" s="3"/>
      <c r="I134" s="3"/>
    </row>
    <row r="135" spans="1:9" ht="14.25" customHeight="1">
      <c r="A135" s="2"/>
      <c r="B135" s="2"/>
      <c r="E135" s="3"/>
      <c r="F135" s="3"/>
      <c r="G135" s="3"/>
      <c r="H135" s="3"/>
      <c r="I135" s="3"/>
    </row>
    <row r="136" spans="1:9" ht="14.25" customHeight="1">
      <c r="A136" s="2"/>
      <c r="B136" s="2"/>
      <c r="E136" s="3"/>
      <c r="F136" s="3"/>
      <c r="G136" s="3"/>
      <c r="H136" s="3"/>
      <c r="I136" s="3"/>
    </row>
    <row r="137" spans="1:9" ht="14.25" customHeight="1">
      <c r="A137" s="2"/>
      <c r="B137" s="2"/>
      <c r="E137" s="3"/>
      <c r="F137" s="3"/>
      <c r="G137" s="3"/>
      <c r="H137" s="3"/>
      <c r="I137" s="3"/>
    </row>
    <row r="138" spans="1:9" ht="14.25" customHeight="1">
      <c r="A138" s="2"/>
      <c r="B138" s="2"/>
      <c r="E138" s="3"/>
      <c r="F138" s="3"/>
      <c r="G138" s="3"/>
      <c r="H138" s="3"/>
      <c r="I138" s="3"/>
    </row>
    <row r="139" spans="1:9" ht="14.25" customHeight="1">
      <c r="A139" s="2"/>
      <c r="B139" s="2"/>
      <c r="E139" s="3"/>
      <c r="F139" s="3"/>
      <c r="G139" s="3"/>
      <c r="H139" s="3"/>
      <c r="I139" s="3"/>
    </row>
    <row r="140" spans="1:9" ht="14.25" customHeight="1">
      <c r="A140" s="2"/>
      <c r="B140" s="2"/>
      <c r="E140" s="3"/>
      <c r="F140" s="3"/>
      <c r="G140" s="3"/>
      <c r="H140" s="3"/>
      <c r="I140" s="3"/>
    </row>
    <row r="141" spans="1:9" ht="14.25" customHeight="1">
      <c r="A141" s="2"/>
      <c r="B141" s="2"/>
      <c r="E141" s="3"/>
      <c r="F141" s="3"/>
      <c r="G141" s="3"/>
      <c r="H141" s="3"/>
      <c r="I141" s="3"/>
    </row>
    <row r="142" spans="1:9" ht="14.25" customHeight="1">
      <c r="A142" s="2"/>
      <c r="B142" s="2"/>
      <c r="E142" s="3"/>
      <c r="F142" s="3"/>
      <c r="G142" s="3"/>
      <c r="H142" s="3"/>
      <c r="I142" s="3"/>
    </row>
    <row r="143" spans="1:9" ht="14.25" customHeight="1">
      <c r="A143" s="2"/>
      <c r="B143" s="2"/>
      <c r="E143" s="3"/>
      <c r="F143" s="3"/>
      <c r="G143" s="3"/>
      <c r="H143" s="3"/>
      <c r="I143" s="3"/>
    </row>
    <row r="144" spans="1:9" ht="14.25" customHeight="1">
      <c r="A144" s="2"/>
      <c r="B144" s="2"/>
      <c r="E144" s="3"/>
      <c r="F144" s="3"/>
      <c r="G144" s="3"/>
      <c r="H144" s="3"/>
      <c r="I144" s="3"/>
    </row>
    <row r="145" spans="1:9" ht="14.25" customHeight="1">
      <c r="A145" s="2"/>
      <c r="B145" s="2"/>
      <c r="E145" s="3"/>
      <c r="F145" s="3"/>
      <c r="G145" s="3"/>
      <c r="H145" s="3"/>
      <c r="I145" s="3"/>
    </row>
    <row r="146" spans="1:9" ht="14.25" customHeight="1">
      <c r="A146" s="2"/>
      <c r="B146" s="2"/>
      <c r="E146" s="3"/>
      <c r="F146" s="3"/>
      <c r="G146" s="3"/>
      <c r="H146" s="3"/>
      <c r="I146" s="3"/>
    </row>
    <row r="147" spans="1:9" ht="14.25" customHeight="1">
      <c r="A147" s="2"/>
      <c r="B147" s="2"/>
      <c r="E147" s="3"/>
      <c r="F147" s="3"/>
      <c r="G147" s="3"/>
      <c r="H147" s="3"/>
      <c r="I147" s="3"/>
    </row>
    <row r="148" spans="1:9" ht="14.25" customHeight="1">
      <c r="A148" s="2"/>
      <c r="B148" s="2"/>
      <c r="E148" s="3"/>
      <c r="F148" s="3"/>
      <c r="G148" s="3"/>
      <c r="H148" s="3"/>
      <c r="I148" s="3"/>
    </row>
    <row r="149" spans="1:9" ht="14.25" customHeight="1">
      <c r="A149" s="2"/>
      <c r="B149" s="2"/>
      <c r="E149" s="3"/>
      <c r="F149" s="3"/>
      <c r="G149" s="3"/>
      <c r="H149" s="3"/>
      <c r="I149" s="3"/>
    </row>
    <row r="150" spans="1:9" ht="14.25" customHeight="1">
      <c r="A150" s="2"/>
      <c r="B150" s="2"/>
      <c r="E150" s="3"/>
      <c r="F150" s="3"/>
      <c r="G150" s="3"/>
      <c r="H150" s="3"/>
      <c r="I150" s="3"/>
    </row>
    <row r="151" spans="1:9" ht="14.25" customHeight="1">
      <c r="A151" s="2"/>
      <c r="B151" s="2"/>
      <c r="E151" s="3"/>
      <c r="F151" s="3"/>
      <c r="G151" s="3"/>
      <c r="H151" s="3"/>
      <c r="I151" s="3"/>
    </row>
    <row r="152" spans="1:9" ht="14.25" customHeight="1">
      <c r="A152" s="2"/>
      <c r="B152" s="2"/>
      <c r="E152" s="3"/>
      <c r="F152" s="3"/>
      <c r="G152" s="3"/>
      <c r="H152" s="3"/>
      <c r="I152" s="3"/>
    </row>
    <row r="153" spans="1:9" ht="14.25" customHeight="1">
      <c r="A153" s="2"/>
      <c r="B153" s="2"/>
      <c r="E153" s="3"/>
      <c r="F153" s="3"/>
      <c r="G153" s="3"/>
      <c r="H153" s="3"/>
      <c r="I153" s="3"/>
    </row>
    <row r="154" spans="1:9" ht="14.25" customHeight="1">
      <c r="A154" s="2"/>
      <c r="B154" s="2"/>
      <c r="E154" s="3"/>
      <c r="F154" s="3"/>
      <c r="G154" s="3"/>
      <c r="H154" s="3"/>
      <c r="I154" s="3"/>
    </row>
    <row r="155" spans="1:9" ht="14.25" customHeight="1">
      <c r="A155" s="2"/>
      <c r="B155" s="2"/>
      <c r="E155" s="3"/>
      <c r="F155" s="3"/>
      <c r="G155" s="3"/>
      <c r="H155" s="3"/>
      <c r="I155" s="3"/>
    </row>
    <row r="156" spans="1:9" ht="14.25" customHeight="1">
      <c r="A156" s="2"/>
      <c r="B156" s="2"/>
      <c r="E156" s="3"/>
      <c r="F156" s="3"/>
      <c r="G156" s="3"/>
      <c r="H156" s="3"/>
      <c r="I156" s="3"/>
    </row>
    <row r="157" spans="1:9" ht="14.25" customHeight="1">
      <c r="A157" s="2"/>
      <c r="B157" s="2"/>
      <c r="E157" s="3"/>
      <c r="F157" s="3"/>
      <c r="G157" s="3"/>
      <c r="H157" s="3"/>
      <c r="I157" s="3"/>
    </row>
    <row r="158" spans="1:9" ht="14.25" customHeight="1">
      <c r="A158" s="2"/>
      <c r="B158" s="2"/>
      <c r="E158" s="3"/>
      <c r="F158" s="3"/>
      <c r="G158" s="3"/>
      <c r="H158" s="3"/>
      <c r="I158" s="3"/>
    </row>
    <row r="159" spans="1:9" ht="14.25" customHeight="1">
      <c r="A159" s="2"/>
      <c r="B159" s="2"/>
      <c r="E159" s="3"/>
      <c r="F159" s="3"/>
      <c r="G159" s="3"/>
      <c r="H159" s="3"/>
      <c r="I159" s="3"/>
    </row>
    <row r="160" spans="1:9" ht="14.25" customHeight="1">
      <c r="A160" s="2"/>
      <c r="B160" s="2"/>
      <c r="E160" s="3"/>
      <c r="F160" s="3"/>
      <c r="G160" s="3"/>
      <c r="H160" s="3"/>
      <c r="I160" s="3"/>
    </row>
    <row r="161" spans="1:9" ht="14.25" customHeight="1">
      <c r="A161" s="2"/>
      <c r="B161" s="2"/>
      <c r="E161" s="3"/>
      <c r="F161" s="3"/>
      <c r="G161" s="3"/>
      <c r="H161" s="3"/>
      <c r="I161" s="3"/>
    </row>
    <row r="162" spans="1:9" ht="14.25" customHeight="1">
      <c r="A162" s="2"/>
      <c r="B162" s="2"/>
      <c r="E162" s="3"/>
      <c r="F162" s="3"/>
      <c r="G162" s="3"/>
      <c r="H162" s="3"/>
      <c r="I162" s="3"/>
    </row>
    <row r="163" spans="1:9" ht="14.25" customHeight="1">
      <c r="A163" s="2"/>
      <c r="B163" s="2"/>
      <c r="E163" s="3"/>
      <c r="F163" s="3"/>
      <c r="G163" s="3"/>
      <c r="H163" s="3"/>
      <c r="I163" s="3"/>
    </row>
    <row r="164" spans="1:9" ht="14.25" customHeight="1">
      <c r="A164" s="2"/>
      <c r="B164" s="2"/>
      <c r="E164" s="3"/>
      <c r="F164" s="3"/>
      <c r="G164" s="3"/>
      <c r="H164" s="3"/>
      <c r="I164" s="3"/>
    </row>
    <row r="165" spans="1:9" ht="14.25" customHeight="1">
      <c r="A165" s="2"/>
      <c r="B165" s="2"/>
      <c r="E165" s="3"/>
      <c r="F165" s="3"/>
      <c r="G165" s="3"/>
      <c r="H165" s="3"/>
      <c r="I165" s="3"/>
    </row>
    <row r="166" spans="1:9" ht="14.25" customHeight="1">
      <c r="A166" s="2"/>
      <c r="B166" s="2"/>
      <c r="E166" s="3"/>
      <c r="F166" s="3"/>
      <c r="G166" s="3"/>
      <c r="H166" s="3"/>
      <c r="I166" s="3"/>
    </row>
    <row r="167" spans="1:9" ht="14.25" customHeight="1">
      <c r="A167" s="2"/>
      <c r="B167" s="2"/>
      <c r="E167" s="3"/>
      <c r="F167" s="3"/>
      <c r="G167" s="3"/>
      <c r="H167" s="3"/>
      <c r="I167" s="3"/>
    </row>
    <row r="168" spans="1:9" ht="14.25" customHeight="1">
      <c r="A168" s="2"/>
      <c r="B168" s="2"/>
      <c r="E168" s="3"/>
      <c r="F168" s="3"/>
      <c r="G168" s="3"/>
      <c r="H168" s="3"/>
      <c r="I168" s="3"/>
    </row>
    <row r="169" spans="1:9" ht="14.25" customHeight="1">
      <c r="A169" s="2"/>
      <c r="B169" s="2"/>
      <c r="E169" s="3"/>
      <c r="F169" s="3"/>
      <c r="G169" s="3"/>
      <c r="H169" s="3"/>
      <c r="I169" s="3"/>
    </row>
    <row r="170" spans="1:9" ht="14.25" customHeight="1">
      <c r="A170" s="2"/>
      <c r="B170" s="2"/>
      <c r="E170" s="3"/>
      <c r="F170" s="3"/>
      <c r="G170" s="3"/>
      <c r="H170" s="3"/>
      <c r="I170" s="3"/>
    </row>
    <row r="171" spans="1:9" ht="14.25" customHeight="1">
      <c r="A171" s="2"/>
      <c r="B171" s="2"/>
      <c r="E171" s="3"/>
      <c r="F171" s="3"/>
      <c r="G171" s="3"/>
      <c r="H171" s="3"/>
      <c r="I171" s="3"/>
    </row>
    <row r="172" spans="1:9" ht="14.25" customHeight="1">
      <c r="A172" s="2"/>
      <c r="B172" s="2"/>
      <c r="E172" s="3"/>
      <c r="F172" s="3"/>
      <c r="G172" s="3"/>
      <c r="H172" s="3"/>
      <c r="I172" s="3"/>
    </row>
    <row r="173" spans="1:9" ht="14.25" customHeight="1">
      <c r="A173" s="2"/>
      <c r="B173" s="2"/>
      <c r="E173" s="3"/>
      <c r="F173" s="3"/>
      <c r="G173" s="3"/>
      <c r="H173" s="3"/>
      <c r="I173" s="3"/>
    </row>
    <row r="174" spans="1:9" ht="14.25" customHeight="1">
      <c r="A174" s="2"/>
      <c r="B174" s="2"/>
      <c r="E174" s="3"/>
      <c r="F174" s="3"/>
      <c r="G174" s="3"/>
      <c r="H174" s="3"/>
      <c r="I174" s="3"/>
    </row>
    <row r="175" spans="1:9" ht="14.25" customHeight="1">
      <c r="A175" s="2"/>
      <c r="B175" s="2"/>
      <c r="E175" s="3"/>
      <c r="F175" s="3"/>
      <c r="G175" s="3"/>
      <c r="H175" s="3"/>
      <c r="I175" s="3"/>
    </row>
    <row r="176" spans="1:9" ht="14.25" customHeight="1">
      <c r="A176" s="2"/>
      <c r="B176" s="2"/>
      <c r="E176" s="3"/>
      <c r="F176" s="3"/>
      <c r="G176" s="3"/>
      <c r="H176" s="3"/>
      <c r="I176" s="3"/>
    </row>
    <row r="177" spans="1:9" ht="14.25" customHeight="1">
      <c r="A177" s="2"/>
      <c r="B177" s="2"/>
      <c r="E177" s="3"/>
      <c r="F177" s="3"/>
      <c r="G177" s="3"/>
      <c r="H177" s="3"/>
      <c r="I177" s="3"/>
    </row>
    <row r="178" spans="1:9" ht="14.25" customHeight="1">
      <c r="A178" s="2"/>
      <c r="B178" s="2"/>
      <c r="E178" s="3"/>
      <c r="F178" s="3"/>
      <c r="G178" s="3"/>
      <c r="H178" s="3"/>
      <c r="I178" s="3"/>
    </row>
    <row r="179" spans="1:9" ht="14.25" customHeight="1">
      <c r="A179" s="2"/>
      <c r="B179" s="2"/>
      <c r="E179" s="3"/>
      <c r="F179" s="3"/>
      <c r="G179" s="3"/>
      <c r="H179" s="3"/>
      <c r="I179" s="3"/>
    </row>
    <row r="180" spans="1:9" ht="14.25" customHeight="1">
      <c r="A180" s="2"/>
      <c r="B180" s="2"/>
      <c r="E180" s="3"/>
      <c r="F180" s="3"/>
      <c r="G180" s="3"/>
      <c r="H180" s="3"/>
      <c r="I180" s="3"/>
    </row>
    <row r="181" spans="1:9" ht="14.25" customHeight="1">
      <c r="A181" s="2"/>
      <c r="B181" s="2"/>
      <c r="E181" s="3"/>
      <c r="F181" s="3"/>
      <c r="G181" s="3"/>
      <c r="H181" s="3"/>
      <c r="I181" s="3"/>
    </row>
    <row r="182" spans="1:9" ht="14.25" customHeight="1">
      <c r="A182" s="2"/>
      <c r="B182" s="2"/>
      <c r="E182" s="3"/>
      <c r="F182" s="3"/>
      <c r="G182" s="3"/>
      <c r="H182" s="3"/>
      <c r="I182" s="3"/>
    </row>
    <row r="183" spans="1:9" ht="14.25" customHeight="1">
      <c r="A183" s="2"/>
      <c r="B183" s="2"/>
      <c r="E183" s="3"/>
      <c r="F183" s="3"/>
      <c r="G183" s="3"/>
      <c r="H183" s="3"/>
      <c r="I183" s="3"/>
    </row>
    <row r="184" spans="1:9" ht="14.25" customHeight="1">
      <c r="A184" s="2"/>
      <c r="B184" s="2"/>
      <c r="E184" s="3"/>
      <c r="F184" s="3"/>
      <c r="G184" s="3"/>
      <c r="H184" s="3"/>
      <c r="I184" s="3"/>
    </row>
    <row r="185" spans="1:9" ht="14.25" customHeight="1">
      <c r="A185" s="2"/>
      <c r="B185" s="2"/>
      <c r="E185" s="3"/>
      <c r="F185" s="3"/>
      <c r="G185" s="3"/>
      <c r="H185" s="3"/>
      <c r="I185" s="3"/>
    </row>
    <row r="186" spans="1:9" ht="14.25" customHeight="1">
      <c r="A186" s="2"/>
      <c r="B186" s="2"/>
      <c r="E186" s="3"/>
      <c r="F186" s="3"/>
      <c r="G186" s="3"/>
      <c r="H186" s="3"/>
      <c r="I186" s="3"/>
    </row>
    <row r="187" spans="1:9" ht="14.25" customHeight="1">
      <c r="A187" s="2"/>
      <c r="B187" s="2"/>
      <c r="E187" s="3"/>
      <c r="F187" s="3"/>
      <c r="G187" s="3"/>
      <c r="H187" s="3"/>
      <c r="I187" s="3"/>
    </row>
    <row r="188" spans="1:9" ht="14.25" customHeight="1">
      <c r="A188" s="2"/>
      <c r="B188" s="2"/>
      <c r="E188" s="3"/>
      <c r="F188" s="3"/>
      <c r="G188" s="3"/>
      <c r="H188" s="3"/>
      <c r="I188" s="3"/>
    </row>
    <row r="189" spans="1:9" ht="14.25" customHeight="1">
      <c r="A189" s="2"/>
      <c r="B189" s="2"/>
      <c r="E189" s="3"/>
      <c r="F189" s="3"/>
      <c r="G189" s="3"/>
      <c r="H189" s="3"/>
      <c r="I189" s="3"/>
    </row>
    <row r="190" spans="1:9" ht="14.25" customHeight="1">
      <c r="A190" s="2"/>
      <c r="B190" s="2"/>
      <c r="E190" s="3"/>
      <c r="F190" s="3"/>
      <c r="G190" s="3"/>
      <c r="H190" s="3"/>
      <c r="I190" s="3"/>
    </row>
    <row r="191" spans="1:9" ht="14.25" customHeight="1">
      <c r="A191" s="2"/>
      <c r="B191" s="2"/>
      <c r="E191" s="3"/>
      <c r="F191" s="3"/>
      <c r="G191" s="3"/>
      <c r="H191" s="3"/>
      <c r="I191" s="3"/>
    </row>
    <row r="192" spans="1:9" ht="14.25" customHeight="1">
      <c r="A192" s="2"/>
      <c r="B192" s="2"/>
      <c r="E192" s="3"/>
      <c r="F192" s="3"/>
      <c r="G192" s="3"/>
      <c r="H192" s="3"/>
      <c r="I192" s="3"/>
    </row>
    <row r="193" spans="1:9" ht="14.25" customHeight="1">
      <c r="A193" s="2"/>
      <c r="B193" s="2"/>
      <c r="E193" s="3"/>
      <c r="F193" s="3"/>
      <c r="G193" s="3"/>
      <c r="H193" s="3"/>
      <c r="I193" s="3"/>
    </row>
    <row r="194" spans="1:9" ht="14.25" customHeight="1">
      <c r="A194" s="2"/>
      <c r="B194" s="2"/>
      <c r="E194" s="3"/>
      <c r="F194" s="3"/>
      <c r="G194" s="3"/>
      <c r="H194" s="3"/>
      <c r="I194" s="3"/>
    </row>
    <row r="195" spans="1:9" ht="14.25" customHeight="1">
      <c r="A195" s="2"/>
      <c r="B195" s="2"/>
      <c r="E195" s="3"/>
      <c r="F195" s="3"/>
      <c r="G195" s="3"/>
      <c r="H195" s="3"/>
      <c r="I195" s="3"/>
    </row>
    <row r="196" spans="1:9" ht="14.25" customHeight="1">
      <c r="A196" s="2"/>
      <c r="B196" s="2"/>
      <c r="E196" s="3"/>
      <c r="F196" s="3"/>
      <c r="G196" s="3"/>
      <c r="H196" s="3"/>
      <c r="I196" s="3"/>
    </row>
    <row r="197" spans="1:9" ht="14.25" customHeight="1">
      <c r="A197" s="2"/>
      <c r="B197" s="2"/>
      <c r="E197" s="3"/>
      <c r="F197" s="3"/>
      <c r="G197" s="3"/>
      <c r="H197" s="3"/>
      <c r="I197" s="3"/>
    </row>
    <row r="198" spans="1:9" ht="14.25" customHeight="1">
      <c r="A198" s="2"/>
      <c r="B198" s="2"/>
      <c r="E198" s="3"/>
      <c r="F198" s="3"/>
      <c r="G198" s="3"/>
      <c r="H198" s="3"/>
      <c r="I198" s="3"/>
    </row>
    <row r="199" spans="1:9" ht="14.25" customHeight="1">
      <c r="A199" s="2"/>
      <c r="B199" s="2"/>
      <c r="E199" s="3"/>
      <c r="F199" s="3"/>
      <c r="G199" s="3"/>
      <c r="H199" s="3"/>
      <c r="I199" s="3"/>
    </row>
    <row r="200" spans="1:9" ht="14.25" customHeight="1">
      <c r="A200" s="2"/>
      <c r="B200" s="2"/>
      <c r="E200" s="3"/>
      <c r="F200" s="3"/>
      <c r="G200" s="3"/>
      <c r="H200" s="3"/>
      <c r="I200" s="3"/>
    </row>
    <row r="201" spans="1:9" ht="14.25" customHeight="1">
      <c r="A201" s="2"/>
      <c r="B201" s="2"/>
      <c r="E201" s="3"/>
      <c r="F201" s="3"/>
      <c r="G201" s="3"/>
      <c r="H201" s="3"/>
      <c r="I201" s="3"/>
    </row>
    <row r="202" spans="1:9" ht="14.25" customHeight="1">
      <c r="A202" s="2"/>
      <c r="B202" s="2"/>
      <c r="E202" s="3"/>
      <c r="F202" s="3"/>
      <c r="G202" s="3"/>
      <c r="H202" s="3"/>
      <c r="I202" s="3"/>
    </row>
    <row r="203" spans="1:9" ht="14.25" customHeight="1">
      <c r="A203" s="2"/>
      <c r="B203" s="2"/>
      <c r="E203" s="3"/>
      <c r="F203" s="3"/>
      <c r="G203" s="3"/>
      <c r="H203" s="3"/>
      <c r="I203" s="3"/>
    </row>
    <row r="204" spans="1:9" ht="14.25" customHeight="1">
      <c r="A204" s="2"/>
      <c r="B204" s="2"/>
      <c r="E204" s="3"/>
      <c r="F204" s="3"/>
      <c r="G204" s="3"/>
      <c r="H204" s="3"/>
      <c r="I204" s="3"/>
    </row>
    <row r="205" spans="1:9" ht="14.25" customHeight="1">
      <c r="A205" s="2"/>
      <c r="B205" s="2"/>
      <c r="E205" s="3"/>
      <c r="F205" s="3"/>
      <c r="G205" s="3"/>
      <c r="H205" s="3"/>
      <c r="I205" s="3"/>
    </row>
    <row r="206" spans="1:9" ht="14.25" customHeight="1">
      <c r="A206" s="2"/>
      <c r="B206" s="2"/>
      <c r="E206" s="3"/>
      <c r="F206" s="3"/>
      <c r="G206" s="3"/>
      <c r="H206" s="3"/>
      <c r="I206" s="3"/>
    </row>
    <row r="207" spans="1:9" ht="14.25" customHeight="1">
      <c r="A207" s="2"/>
      <c r="B207" s="2"/>
      <c r="E207" s="3"/>
      <c r="F207" s="3"/>
      <c r="G207" s="3"/>
      <c r="H207" s="3"/>
      <c r="I207" s="3"/>
    </row>
    <row r="208" spans="1:9" ht="14.25" customHeight="1">
      <c r="A208" s="2"/>
      <c r="B208" s="2"/>
      <c r="E208" s="3"/>
      <c r="F208" s="3"/>
      <c r="G208" s="3"/>
      <c r="H208" s="3"/>
      <c r="I208" s="3"/>
    </row>
    <row r="209" spans="1:9" ht="14.25" customHeight="1">
      <c r="A209" s="2"/>
      <c r="B209" s="2"/>
      <c r="E209" s="3"/>
      <c r="F209" s="3"/>
      <c r="G209" s="3"/>
      <c r="H209" s="3"/>
      <c r="I209" s="3"/>
    </row>
    <row r="210" spans="1:9" ht="14.25" customHeight="1">
      <c r="A210" s="2"/>
      <c r="B210" s="2"/>
      <c r="E210" s="3"/>
      <c r="F210" s="3"/>
      <c r="G210" s="3"/>
      <c r="H210" s="3"/>
      <c r="I210" s="3"/>
    </row>
    <row r="211" spans="1:9" ht="14.25" customHeight="1">
      <c r="A211" s="2"/>
      <c r="B211" s="2"/>
      <c r="E211" s="3"/>
      <c r="F211" s="3"/>
      <c r="G211" s="3"/>
      <c r="H211" s="3"/>
      <c r="I211" s="3"/>
    </row>
    <row r="212" spans="1:9" ht="14.25" customHeight="1">
      <c r="A212" s="2"/>
      <c r="B212" s="2"/>
      <c r="E212" s="3"/>
      <c r="F212" s="3"/>
      <c r="G212" s="3"/>
      <c r="H212" s="3"/>
      <c r="I212" s="3"/>
    </row>
    <row r="213" spans="1:9" ht="14.25" customHeight="1">
      <c r="A213" s="2"/>
      <c r="B213" s="2"/>
      <c r="E213" s="3"/>
      <c r="F213" s="3"/>
      <c r="G213" s="3"/>
      <c r="H213" s="3"/>
      <c r="I213" s="3"/>
    </row>
    <row r="214" spans="1:9" ht="14.25" customHeight="1">
      <c r="A214" s="2"/>
      <c r="B214" s="2"/>
      <c r="E214" s="3"/>
      <c r="F214" s="3"/>
      <c r="G214" s="3"/>
      <c r="H214" s="3"/>
      <c r="I214" s="3"/>
    </row>
    <row r="215" spans="1:9" ht="14.25" customHeight="1">
      <c r="A215" s="2"/>
      <c r="B215" s="2"/>
      <c r="E215" s="3"/>
      <c r="F215" s="3"/>
      <c r="G215" s="3"/>
      <c r="H215" s="3"/>
      <c r="I215" s="3"/>
    </row>
    <row r="216" spans="1:9" ht="14.25" customHeight="1">
      <c r="A216" s="2"/>
      <c r="B216" s="2"/>
      <c r="E216" s="3"/>
      <c r="F216" s="3"/>
      <c r="G216" s="3"/>
      <c r="H216" s="3"/>
      <c r="I216" s="3"/>
    </row>
    <row r="217" spans="1:9" ht="14.25" customHeight="1">
      <c r="A217" s="2"/>
      <c r="B217" s="2"/>
      <c r="E217" s="3"/>
      <c r="F217" s="3"/>
      <c r="G217" s="3"/>
      <c r="H217" s="3"/>
      <c r="I217" s="3"/>
    </row>
    <row r="218" spans="1:9" ht="14.25" customHeight="1">
      <c r="A218" s="2"/>
      <c r="B218" s="2"/>
      <c r="E218" s="3"/>
      <c r="F218" s="3"/>
      <c r="G218" s="3"/>
      <c r="H218" s="3"/>
      <c r="I218" s="3"/>
    </row>
    <row r="219" spans="1:9" ht="14.25" customHeight="1">
      <c r="A219" s="2"/>
      <c r="B219" s="2"/>
      <c r="E219" s="3"/>
      <c r="F219" s="3"/>
      <c r="G219" s="3"/>
      <c r="H219" s="3"/>
      <c r="I219" s="3"/>
    </row>
    <row r="220" spans="1:9" ht="14.25" customHeight="1">
      <c r="A220" s="2"/>
      <c r="B220" s="2"/>
      <c r="E220" s="3"/>
      <c r="F220" s="3"/>
      <c r="G220" s="3"/>
      <c r="H220" s="3"/>
      <c r="I220" s="3"/>
    </row>
    <row r="221" spans="1:9" ht="14.25" customHeight="1">
      <c r="A221" s="2"/>
      <c r="B221" s="2"/>
      <c r="E221" s="3"/>
      <c r="F221" s="3"/>
      <c r="G221" s="3"/>
      <c r="H221" s="3"/>
      <c r="I221" s="3"/>
    </row>
    <row r="222" spans="1:9" ht="14.25" customHeight="1">
      <c r="A222" s="2"/>
      <c r="B222" s="2"/>
      <c r="E222" s="3"/>
      <c r="F222" s="3"/>
      <c r="G222" s="3"/>
      <c r="H222" s="3"/>
      <c r="I222" s="3"/>
    </row>
    <row r="223" spans="1:9" ht="14.25" customHeight="1">
      <c r="A223" s="2"/>
      <c r="B223" s="2"/>
      <c r="E223" s="3"/>
      <c r="F223" s="3"/>
      <c r="G223" s="3"/>
      <c r="H223" s="3"/>
      <c r="I223" s="3"/>
    </row>
    <row r="224" spans="1:9" ht="14.25" customHeight="1">
      <c r="A224" s="2"/>
      <c r="B224" s="2"/>
      <c r="E224" s="3"/>
      <c r="F224" s="3"/>
      <c r="G224" s="3"/>
      <c r="H224" s="3"/>
      <c r="I224" s="3"/>
    </row>
    <row r="225" spans="1:9" ht="14.25" customHeight="1">
      <c r="A225" s="2"/>
      <c r="B225" s="2"/>
      <c r="E225" s="3"/>
      <c r="F225" s="3"/>
      <c r="G225" s="3"/>
      <c r="H225" s="3"/>
      <c r="I225" s="3"/>
    </row>
    <row r="226" spans="1:9" ht="14.25" customHeight="1">
      <c r="A226" s="2"/>
      <c r="B226" s="2"/>
      <c r="E226" s="3"/>
      <c r="F226" s="3"/>
      <c r="G226" s="3"/>
      <c r="H226" s="3"/>
      <c r="I226" s="3"/>
    </row>
    <row r="227" spans="1:9" ht="14.25" customHeight="1">
      <c r="A227" s="2"/>
      <c r="B227" s="2"/>
      <c r="E227" s="3"/>
      <c r="F227" s="3"/>
      <c r="G227" s="3"/>
      <c r="H227" s="3"/>
      <c r="I227" s="3"/>
    </row>
    <row r="228" spans="1:9" ht="14.25" customHeight="1">
      <c r="A228" s="2"/>
      <c r="B228" s="2"/>
      <c r="E228" s="3"/>
      <c r="F228" s="3"/>
      <c r="G228" s="3"/>
      <c r="H228" s="3"/>
      <c r="I228" s="3"/>
    </row>
    <row r="229" spans="1:9" ht="14.25" customHeight="1">
      <c r="A229" s="2"/>
      <c r="B229" s="2"/>
      <c r="E229" s="3"/>
      <c r="F229" s="3"/>
      <c r="G229" s="3"/>
      <c r="H229" s="3"/>
      <c r="I229" s="3"/>
    </row>
    <row r="230" spans="1:9" ht="14.25" customHeight="1">
      <c r="A230" s="2"/>
      <c r="B230" s="2"/>
      <c r="E230" s="3"/>
      <c r="F230" s="3"/>
      <c r="G230" s="3"/>
      <c r="H230" s="3"/>
      <c r="I230" s="3"/>
    </row>
    <row r="231" spans="1:9" ht="14.25" customHeight="1">
      <c r="A231" s="2"/>
      <c r="B231" s="2"/>
      <c r="E231" s="3"/>
      <c r="F231" s="3"/>
      <c r="G231" s="3"/>
      <c r="H231" s="3"/>
      <c r="I231" s="3"/>
    </row>
    <row r="232" spans="1:9" ht="14.25" customHeight="1">
      <c r="A232" s="2"/>
      <c r="B232" s="2"/>
      <c r="E232" s="3"/>
      <c r="F232" s="3"/>
      <c r="G232" s="3"/>
      <c r="H232" s="3"/>
      <c r="I232" s="3"/>
    </row>
    <row r="233" spans="1:9" ht="14.25" customHeight="1">
      <c r="A233" s="2"/>
      <c r="B233" s="2"/>
      <c r="E233" s="3"/>
      <c r="F233" s="3"/>
      <c r="G233" s="3"/>
      <c r="H233" s="3"/>
      <c r="I233" s="3"/>
    </row>
    <row r="234" spans="1:9" ht="14.25" customHeight="1">
      <c r="A234" s="2"/>
      <c r="B234" s="2"/>
      <c r="E234" s="3"/>
      <c r="F234" s="3"/>
      <c r="G234" s="3"/>
      <c r="H234" s="3"/>
      <c r="I234" s="3"/>
    </row>
    <row r="235" spans="1:9" ht="14.25" customHeight="1">
      <c r="A235" s="2"/>
      <c r="B235" s="2"/>
      <c r="E235" s="3"/>
      <c r="F235" s="3"/>
      <c r="G235" s="3"/>
      <c r="H235" s="3"/>
      <c r="I235" s="3"/>
    </row>
    <row r="236" spans="1:9" ht="14.25" customHeight="1">
      <c r="A236" s="2"/>
      <c r="B236" s="2"/>
      <c r="E236" s="3"/>
      <c r="F236" s="3"/>
      <c r="G236" s="3"/>
      <c r="H236" s="3"/>
      <c r="I236" s="3"/>
    </row>
    <row r="237" spans="1:9" ht="14.25" customHeight="1">
      <c r="A237" s="2"/>
      <c r="B237" s="2"/>
      <c r="E237" s="3"/>
      <c r="F237" s="3"/>
      <c r="G237" s="3"/>
      <c r="H237" s="3"/>
      <c r="I237" s="3"/>
    </row>
    <row r="238" spans="1:9" ht="14.25" customHeight="1">
      <c r="A238" s="2"/>
      <c r="B238" s="2"/>
      <c r="E238" s="3"/>
      <c r="F238" s="3"/>
      <c r="G238" s="3"/>
      <c r="H238" s="3"/>
      <c r="I238" s="3"/>
    </row>
    <row r="239" spans="1:9" ht="14.25" customHeight="1">
      <c r="A239" s="2"/>
      <c r="B239" s="2"/>
      <c r="E239" s="3"/>
      <c r="F239" s="3"/>
      <c r="G239" s="3"/>
      <c r="H239" s="3"/>
      <c r="I239" s="3"/>
    </row>
    <row r="240" spans="1:9" ht="14.25" customHeight="1">
      <c r="A240" s="2"/>
      <c r="B240" s="2"/>
      <c r="E240" s="3"/>
      <c r="F240" s="3"/>
      <c r="G240" s="3"/>
      <c r="H240" s="3"/>
      <c r="I240" s="3"/>
    </row>
    <row r="241" spans="1:9" ht="14.25" customHeight="1">
      <c r="A241" s="2"/>
      <c r="B241" s="2"/>
      <c r="E241" s="3"/>
      <c r="F241" s="3"/>
      <c r="G241" s="3"/>
      <c r="H241" s="3"/>
      <c r="I241" s="3"/>
    </row>
    <row r="242" spans="1:9" ht="14.25" customHeight="1">
      <c r="A242" s="2"/>
      <c r="B242" s="2"/>
      <c r="E242" s="3"/>
      <c r="F242" s="3"/>
      <c r="G242" s="3"/>
      <c r="H242" s="3"/>
      <c r="I242" s="3"/>
    </row>
    <row r="243" spans="1:9" ht="14.25" customHeight="1">
      <c r="A243" s="2"/>
      <c r="B243" s="2"/>
      <c r="E243" s="3"/>
      <c r="F243" s="3"/>
      <c r="G243" s="3"/>
      <c r="H243" s="3"/>
      <c r="I243" s="3"/>
    </row>
    <row r="244" spans="1:9" ht="14.25" customHeight="1">
      <c r="A244" s="2"/>
      <c r="B244" s="2"/>
      <c r="E244" s="3"/>
      <c r="F244" s="3"/>
      <c r="G244" s="3"/>
      <c r="H244" s="3"/>
      <c r="I244" s="3"/>
    </row>
    <row r="245" spans="1:9" ht="14.25" customHeight="1">
      <c r="A245" s="2"/>
      <c r="B245" s="2"/>
      <c r="E245" s="3"/>
      <c r="F245" s="3"/>
      <c r="G245" s="3"/>
      <c r="H245" s="3"/>
      <c r="I245" s="3"/>
    </row>
    <row r="246" spans="1:9" ht="14.25" customHeight="1">
      <c r="A246" s="2"/>
      <c r="B246" s="2"/>
      <c r="E246" s="3"/>
      <c r="F246" s="3"/>
      <c r="G246" s="3"/>
      <c r="H246" s="3"/>
      <c r="I246" s="3"/>
    </row>
    <row r="247" spans="1:9" ht="14.25" customHeight="1">
      <c r="A247" s="2"/>
      <c r="B247" s="2"/>
      <c r="E247" s="3"/>
      <c r="F247" s="3"/>
      <c r="G247" s="3"/>
      <c r="H247" s="3"/>
      <c r="I247" s="3"/>
    </row>
    <row r="248" spans="1:9" ht="14.25" customHeight="1">
      <c r="A248" s="2"/>
      <c r="B248" s="2"/>
      <c r="E248" s="3"/>
      <c r="F248" s="3"/>
      <c r="G248" s="3"/>
      <c r="H248" s="3"/>
      <c r="I248" s="3"/>
    </row>
    <row r="249" spans="1:9" ht="14.25" customHeight="1">
      <c r="A249" s="2"/>
      <c r="B249" s="2"/>
      <c r="E249" s="3"/>
      <c r="F249" s="3"/>
      <c r="G249" s="3"/>
      <c r="H249" s="3"/>
      <c r="I249" s="3"/>
    </row>
    <row r="250" spans="1:9" ht="14.25" customHeight="1">
      <c r="A250" s="2"/>
      <c r="B250" s="2"/>
      <c r="E250" s="3"/>
      <c r="F250" s="3"/>
      <c r="G250" s="3"/>
      <c r="H250" s="3"/>
      <c r="I250" s="3"/>
    </row>
    <row r="251" spans="1:9" ht="14.25" customHeight="1">
      <c r="A251" s="2"/>
      <c r="B251" s="2"/>
      <c r="E251" s="3"/>
      <c r="F251" s="3"/>
      <c r="G251" s="3"/>
      <c r="H251" s="3"/>
      <c r="I251" s="3"/>
    </row>
    <row r="252" spans="1:9" ht="14.25" customHeight="1">
      <c r="A252" s="2"/>
      <c r="B252" s="2"/>
      <c r="E252" s="3"/>
      <c r="F252" s="3"/>
      <c r="G252" s="3"/>
      <c r="H252" s="3"/>
      <c r="I252" s="3"/>
    </row>
    <row r="253" spans="1:9" ht="14.25" customHeight="1">
      <c r="A253" s="2"/>
      <c r="B253" s="2"/>
      <c r="E253" s="48"/>
      <c r="F253" s="48"/>
      <c r="G253" s="48"/>
      <c r="H253" s="48"/>
      <c r="I253" s="48"/>
    </row>
    <row r="254" spans="1:9" ht="14.25" customHeight="1">
      <c r="A254" s="2"/>
      <c r="B254" s="2"/>
      <c r="E254" s="48"/>
      <c r="F254" s="48"/>
      <c r="G254" s="48"/>
      <c r="H254" s="48"/>
      <c r="I254" s="48"/>
    </row>
    <row r="255" spans="1:9" ht="14.25" customHeight="1">
      <c r="A255" s="2"/>
      <c r="B255" s="2"/>
      <c r="E255" s="48"/>
      <c r="F255" s="48"/>
      <c r="G255" s="48"/>
      <c r="H255" s="48"/>
      <c r="I255" s="48"/>
    </row>
    <row r="256" spans="1:9" ht="14.25" customHeight="1">
      <c r="A256" s="2"/>
      <c r="B256" s="2"/>
      <c r="E256" s="48"/>
      <c r="F256" s="48"/>
      <c r="G256" s="48"/>
      <c r="H256" s="48"/>
      <c r="I256" s="48"/>
    </row>
    <row r="257" spans="1:9" ht="14.25" customHeight="1">
      <c r="A257" s="2"/>
      <c r="B257" s="2"/>
      <c r="E257" s="48"/>
      <c r="F257" s="48"/>
      <c r="G257" s="48"/>
      <c r="H257" s="48"/>
      <c r="I257" s="48"/>
    </row>
    <row r="258" spans="1:9" ht="15.75" customHeight="1"/>
    <row r="259" spans="1:9" ht="15.75" customHeight="1"/>
    <row r="260" spans="1:9" ht="15.75" customHeight="1"/>
    <row r="261" spans="1:9" ht="15.75" customHeight="1"/>
    <row r="262" spans="1:9" ht="15.75" customHeight="1"/>
    <row r="263" spans="1:9" ht="15.75" customHeight="1"/>
    <row r="264" spans="1:9" ht="15.75" customHeight="1"/>
    <row r="265" spans="1:9" ht="15.75" customHeight="1"/>
    <row r="266" spans="1:9" ht="15.75" customHeight="1"/>
    <row r="267" spans="1:9" ht="15.75" customHeight="1"/>
    <row r="268" spans="1:9" ht="15.75" customHeight="1"/>
    <row r="269" spans="1:9" ht="15.75" customHeight="1"/>
    <row r="270" spans="1:9" ht="15.75" customHeight="1"/>
    <row r="271" spans="1:9" ht="15.75" customHeight="1"/>
    <row r="272" spans="1:9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3">
    <mergeCell ref="D52:D54"/>
    <mergeCell ref="D55:D57"/>
    <mergeCell ref="D23:D25"/>
    <mergeCell ref="D26:D28"/>
    <mergeCell ref="D29:D30"/>
    <mergeCell ref="D31:D33"/>
    <mergeCell ref="D34:D36"/>
    <mergeCell ref="D37:D39"/>
    <mergeCell ref="D40:D42"/>
    <mergeCell ref="A52:A54"/>
    <mergeCell ref="A55:A57"/>
    <mergeCell ref="A20:A22"/>
    <mergeCell ref="A23:A25"/>
    <mergeCell ref="A26:A28"/>
    <mergeCell ref="A29:A30"/>
    <mergeCell ref="A31:A33"/>
    <mergeCell ref="A34:A36"/>
    <mergeCell ref="A37:A39"/>
    <mergeCell ref="D20:D22"/>
    <mergeCell ref="A40:A42"/>
    <mergeCell ref="A43:A45"/>
    <mergeCell ref="A46:A48"/>
    <mergeCell ref="A49:A51"/>
    <mergeCell ref="D43:D45"/>
    <mergeCell ref="D46:D48"/>
    <mergeCell ref="D49:D51"/>
    <mergeCell ref="A11:A13"/>
    <mergeCell ref="D11:D13"/>
    <mergeCell ref="A14:A16"/>
    <mergeCell ref="D14:D16"/>
    <mergeCell ref="A17:A19"/>
    <mergeCell ref="D17:D19"/>
    <mergeCell ref="D5:D7"/>
    <mergeCell ref="D8:D10"/>
    <mergeCell ref="B1:I1"/>
    <mergeCell ref="A3:A4"/>
    <mergeCell ref="B3:B4"/>
    <mergeCell ref="C3:C4"/>
    <mergeCell ref="D3:D4"/>
    <mergeCell ref="A5:A7"/>
    <mergeCell ref="A8:A10"/>
    <mergeCell ref="K55:K57"/>
    <mergeCell ref="K5:K7"/>
    <mergeCell ref="L5:L7"/>
    <mergeCell ref="K8:K10"/>
    <mergeCell ref="K11:K13"/>
    <mergeCell ref="L11:L13"/>
    <mergeCell ref="K14:K16"/>
    <mergeCell ref="K17:K19"/>
    <mergeCell ref="L43:L45"/>
    <mergeCell ref="K46:K48"/>
    <mergeCell ref="L46:L48"/>
    <mergeCell ref="K49:K51"/>
    <mergeCell ref="K52:K54"/>
    <mergeCell ref="K40:K42"/>
    <mergeCell ref="K43:K45"/>
    <mergeCell ref="K20:K22"/>
    <mergeCell ref="K37:K39"/>
    <mergeCell ref="K23:K25"/>
    <mergeCell ref="K26:K28"/>
    <mergeCell ref="K29:K30"/>
    <mergeCell ref="K31:K33"/>
    <mergeCell ref="K34:K36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/>
  </sheetViews>
  <sheetFormatPr defaultColWidth="14.453125" defaultRowHeight="15" customHeight="1"/>
  <cols>
    <col min="1" max="2" width="14.453125" customWidth="1"/>
    <col min="3" max="3" width="24.81640625" customWidth="1"/>
    <col min="4" max="4" width="48.7265625" customWidth="1"/>
    <col min="5" max="5" width="4.7265625" customWidth="1"/>
    <col min="6" max="6" width="3.7265625" customWidth="1"/>
    <col min="7" max="7" width="4.7265625" customWidth="1"/>
    <col min="8" max="8" width="3.7265625" customWidth="1"/>
    <col min="9" max="9" width="4.7265625" customWidth="1"/>
    <col min="10" max="10" width="5.81640625" customWidth="1"/>
    <col min="11" max="11" width="4.453125" customWidth="1"/>
    <col min="12" max="12" width="3.7265625" customWidth="1"/>
    <col min="13" max="13" width="4.7265625" customWidth="1"/>
    <col min="14" max="14" width="3.7265625" customWidth="1"/>
    <col min="15" max="15" width="4.7265625" customWidth="1"/>
    <col min="16" max="16" width="5.81640625" customWidth="1"/>
    <col min="17" max="17" width="4.453125" customWidth="1"/>
    <col min="18" max="18" width="3.7265625" customWidth="1"/>
    <col min="19" max="19" width="4.7265625" customWidth="1"/>
    <col min="20" max="20" width="4.81640625" customWidth="1"/>
    <col min="21" max="21" width="4" customWidth="1"/>
    <col min="22" max="22" width="6.26953125" customWidth="1"/>
    <col min="23" max="23" width="5" customWidth="1"/>
    <col min="24" max="24" width="4.7265625" customWidth="1"/>
    <col min="25" max="25" width="4.54296875" customWidth="1"/>
    <col min="26" max="26" width="4" customWidth="1"/>
    <col min="27" max="27" width="3.81640625" customWidth="1"/>
    <col min="28" max="33" width="6.7265625" customWidth="1"/>
  </cols>
  <sheetData>
    <row r="1" spans="1:33" ht="14.5">
      <c r="A1" s="111"/>
      <c r="B1" s="229" t="s">
        <v>160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</row>
    <row r="2" spans="1:33" ht="14.5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</row>
    <row r="3" spans="1:33" ht="14.5">
      <c r="A3" s="230" t="s">
        <v>1</v>
      </c>
      <c r="B3" s="230" t="s">
        <v>2</v>
      </c>
      <c r="C3" s="230" t="s">
        <v>3</v>
      </c>
      <c r="D3" s="230" t="s">
        <v>161</v>
      </c>
      <c r="E3" s="231" t="s">
        <v>5</v>
      </c>
      <c r="F3" s="189"/>
      <c r="G3" s="189"/>
      <c r="H3" s="189"/>
      <c r="I3" s="189"/>
      <c r="J3" s="187"/>
      <c r="K3" s="232" t="s">
        <v>6</v>
      </c>
      <c r="L3" s="189"/>
      <c r="M3" s="189"/>
      <c r="N3" s="189"/>
      <c r="O3" s="189"/>
      <c r="P3" s="187"/>
      <c r="Q3" s="227" t="s">
        <v>7</v>
      </c>
      <c r="R3" s="189"/>
      <c r="S3" s="189"/>
      <c r="T3" s="189"/>
      <c r="U3" s="189"/>
      <c r="V3" s="187"/>
      <c r="W3" s="228" t="s">
        <v>8</v>
      </c>
      <c r="X3" s="189"/>
      <c r="Y3" s="189"/>
      <c r="Z3" s="189"/>
      <c r="AA3" s="189"/>
      <c r="AB3" s="187"/>
      <c r="AC3" s="112"/>
      <c r="AD3" s="112"/>
      <c r="AE3" s="112"/>
      <c r="AF3" s="112"/>
      <c r="AG3" s="112"/>
    </row>
    <row r="4" spans="1:33" ht="14.5">
      <c r="A4" s="178"/>
      <c r="B4" s="178"/>
      <c r="C4" s="178"/>
      <c r="D4" s="178"/>
      <c r="E4" s="113" t="s">
        <v>9</v>
      </c>
      <c r="F4" s="113" t="s">
        <v>10</v>
      </c>
      <c r="G4" s="113" t="s">
        <v>11</v>
      </c>
      <c r="H4" s="113" t="s">
        <v>12</v>
      </c>
      <c r="I4" s="113" t="s">
        <v>13</v>
      </c>
      <c r="J4" s="113" t="s">
        <v>14</v>
      </c>
      <c r="K4" s="114" t="s">
        <v>9</v>
      </c>
      <c r="L4" s="114" t="s">
        <v>10</v>
      </c>
      <c r="M4" s="114" t="s">
        <v>11</v>
      </c>
      <c r="N4" s="114" t="s">
        <v>12</v>
      </c>
      <c r="O4" s="114" t="s">
        <v>13</v>
      </c>
      <c r="P4" s="114" t="s">
        <v>14</v>
      </c>
      <c r="Q4" s="115" t="s">
        <v>9</v>
      </c>
      <c r="R4" s="115" t="s">
        <v>10</v>
      </c>
      <c r="S4" s="115" t="s">
        <v>11</v>
      </c>
      <c r="T4" s="115" t="s">
        <v>12</v>
      </c>
      <c r="U4" s="115" t="s">
        <v>13</v>
      </c>
      <c r="V4" s="115" t="s">
        <v>14</v>
      </c>
      <c r="W4" s="116" t="s">
        <v>9</v>
      </c>
      <c r="X4" s="116" t="s">
        <v>10</v>
      </c>
      <c r="Y4" s="116" t="s">
        <v>11</v>
      </c>
      <c r="Z4" s="116" t="s">
        <v>12</v>
      </c>
      <c r="AA4" s="116" t="s">
        <v>13</v>
      </c>
      <c r="AB4" s="116" t="s">
        <v>14</v>
      </c>
      <c r="AC4" s="117"/>
      <c r="AD4" s="117"/>
      <c r="AE4" s="117"/>
      <c r="AF4" s="117"/>
      <c r="AG4" s="117"/>
    </row>
    <row r="5" spans="1:33" ht="14.5">
      <c r="A5" s="179"/>
      <c r="B5" s="179"/>
      <c r="C5" s="179"/>
      <c r="D5" s="179"/>
      <c r="E5" s="118">
        <v>0.2</v>
      </c>
      <c r="F5" s="118">
        <v>0.05</v>
      </c>
      <c r="G5" s="118">
        <v>0.1</v>
      </c>
      <c r="H5" s="118">
        <v>0.05</v>
      </c>
      <c r="I5" s="118">
        <v>0.6</v>
      </c>
      <c r="J5" s="118">
        <v>1</v>
      </c>
      <c r="K5" s="119">
        <v>0.2</v>
      </c>
      <c r="L5" s="119">
        <v>0.05</v>
      </c>
      <c r="M5" s="119">
        <v>0.1</v>
      </c>
      <c r="N5" s="119">
        <v>0.05</v>
      </c>
      <c r="O5" s="119">
        <v>0.6</v>
      </c>
      <c r="P5" s="119">
        <v>1</v>
      </c>
      <c r="Q5" s="120">
        <v>0.2</v>
      </c>
      <c r="R5" s="120">
        <v>0.05</v>
      </c>
      <c r="S5" s="120">
        <v>0.1</v>
      </c>
      <c r="T5" s="120">
        <v>0.05</v>
      </c>
      <c r="U5" s="120">
        <v>0.6</v>
      </c>
      <c r="V5" s="120">
        <v>1</v>
      </c>
      <c r="W5" s="121">
        <v>0.2</v>
      </c>
      <c r="X5" s="121">
        <v>0.05</v>
      </c>
      <c r="Y5" s="121">
        <v>0.1</v>
      </c>
      <c r="Z5" s="121">
        <v>0.05</v>
      </c>
      <c r="AA5" s="121">
        <v>0.6</v>
      </c>
      <c r="AB5" s="121">
        <v>1</v>
      </c>
      <c r="AC5" s="122"/>
      <c r="AD5" s="123" t="s">
        <v>5</v>
      </c>
      <c r="AE5" s="123" t="s">
        <v>6</v>
      </c>
      <c r="AF5" s="123" t="s">
        <v>109</v>
      </c>
      <c r="AG5" s="123" t="s">
        <v>110</v>
      </c>
    </row>
    <row r="6" spans="1:33" ht="14.5">
      <c r="A6" s="124">
        <v>1</v>
      </c>
      <c r="B6" s="125">
        <v>11318032</v>
      </c>
      <c r="C6" s="126" t="s">
        <v>162</v>
      </c>
      <c r="D6" s="233" t="s">
        <v>163</v>
      </c>
      <c r="E6" s="113">
        <v>80</v>
      </c>
      <c r="F6" s="113">
        <v>82</v>
      </c>
      <c r="G6" s="113">
        <v>82</v>
      </c>
      <c r="H6" s="113">
        <v>82</v>
      </c>
      <c r="I6" s="113">
        <v>80</v>
      </c>
      <c r="J6" s="127">
        <f t="shared" ref="J6:J70" si="0">(E6*0.2)+(F6*0.05)+(G6*0.1)+(H6*0.05)+(I6*0.6)</f>
        <v>80.400000000000006</v>
      </c>
      <c r="K6" s="114">
        <v>80</v>
      </c>
      <c r="L6" s="114">
        <v>79</v>
      </c>
      <c r="M6" s="114">
        <v>80</v>
      </c>
      <c r="N6" s="114">
        <v>80</v>
      </c>
      <c r="O6" s="114">
        <v>78</v>
      </c>
      <c r="P6" s="128">
        <f t="shared" ref="P6:P70" si="1">(K6*0.2)+(L6*0.05)+(M6*0.1)+(N6*0.05)+(O6*0.6)</f>
        <v>78.75</v>
      </c>
      <c r="Q6" s="115">
        <v>78</v>
      </c>
      <c r="R6" s="115">
        <v>80</v>
      </c>
      <c r="S6" s="115">
        <v>78</v>
      </c>
      <c r="T6" s="115">
        <v>78</v>
      </c>
      <c r="U6" s="115">
        <v>78</v>
      </c>
      <c r="V6" s="129">
        <f t="shared" ref="V6:V70" si="2">(Q6*0.2)+(R6*0.05)+(S6*0.1)+(T6*0.05)+(U6*0.6)</f>
        <v>78.099999999999994</v>
      </c>
      <c r="W6" s="116">
        <v>75</v>
      </c>
      <c r="X6" s="116">
        <v>80</v>
      </c>
      <c r="Y6" s="116">
        <v>80</v>
      </c>
      <c r="Z6" s="116">
        <v>80</v>
      </c>
      <c r="AA6" s="116">
        <v>75</v>
      </c>
      <c r="AB6" s="130">
        <f t="shared" ref="AB6:AB70" si="3">(W6*0.2)+(X6*0.05)+(Y6*0.1)+(Z6*0.05)+(AA6*0.6)</f>
        <v>76</v>
      </c>
      <c r="AC6" s="131" t="s">
        <v>24</v>
      </c>
      <c r="AD6" s="40" t="s">
        <v>164</v>
      </c>
      <c r="AE6" s="132" t="s">
        <v>27</v>
      </c>
      <c r="AF6" s="40" t="s">
        <v>33</v>
      </c>
      <c r="AG6" s="40" t="s">
        <v>165</v>
      </c>
    </row>
    <row r="7" spans="1:33" ht="14.5">
      <c r="A7" s="133"/>
      <c r="B7" s="125">
        <v>11318037</v>
      </c>
      <c r="C7" s="126" t="s">
        <v>166</v>
      </c>
      <c r="D7" s="178"/>
      <c r="E7" s="113">
        <v>80</v>
      </c>
      <c r="F7" s="113">
        <v>82</v>
      </c>
      <c r="G7" s="113">
        <v>82</v>
      </c>
      <c r="H7" s="113">
        <v>82</v>
      </c>
      <c r="I7" s="113">
        <v>85</v>
      </c>
      <c r="J7" s="127">
        <f t="shared" si="0"/>
        <v>83.4</v>
      </c>
      <c r="K7" s="114">
        <v>80</v>
      </c>
      <c r="L7" s="114">
        <v>79</v>
      </c>
      <c r="M7" s="114">
        <v>80</v>
      </c>
      <c r="N7" s="114">
        <v>80</v>
      </c>
      <c r="O7" s="114">
        <v>80</v>
      </c>
      <c r="P7" s="128">
        <f t="shared" si="1"/>
        <v>79.95</v>
      </c>
      <c r="Q7" s="115">
        <v>78</v>
      </c>
      <c r="R7" s="115">
        <v>80</v>
      </c>
      <c r="S7" s="115">
        <v>78</v>
      </c>
      <c r="T7" s="115">
        <v>78</v>
      </c>
      <c r="U7" s="115">
        <v>80</v>
      </c>
      <c r="V7" s="129">
        <f t="shared" si="2"/>
        <v>79.300000000000011</v>
      </c>
      <c r="W7" s="116">
        <v>75</v>
      </c>
      <c r="X7" s="116">
        <v>80</v>
      </c>
      <c r="Y7" s="116">
        <v>80</v>
      </c>
      <c r="Z7" s="116">
        <v>80</v>
      </c>
      <c r="AA7" s="116">
        <v>80</v>
      </c>
      <c r="AB7" s="130">
        <f t="shared" si="3"/>
        <v>79</v>
      </c>
      <c r="AC7" s="131"/>
      <c r="AD7" s="134"/>
      <c r="AE7" s="134"/>
      <c r="AF7" s="134"/>
      <c r="AG7" s="134"/>
    </row>
    <row r="8" spans="1:33" ht="14.5">
      <c r="A8" s="133"/>
      <c r="B8" s="125">
        <v>11318061</v>
      </c>
      <c r="C8" s="126" t="s">
        <v>167</v>
      </c>
      <c r="D8" s="179"/>
      <c r="E8" s="113">
        <v>80</v>
      </c>
      <c r="F8" s="113">
        <v>82</v>
      </c>
      <c r="G8" s="113">
        <v>82</v>
      </c>
      <c r="H8" s="113">
        <v>82</v>
      </c>
      <c r="I8" s="113">
        <v>82</v>
      </c>
      <c r="J8" s="127">
        <f t="shared" si="0"/>
        <v>81.599999999999994</v>
      </c>
      <c r="K8" s="114">
        <v>80</v>
      </c>
      <c r="L8" s="114">
        <v>79</v>
      </c>
      <c r="M8" s="114">
        <v>80</v>
      </c>
      <c r="N8" s="114">
        <v>80</v>
      </c>
      <c r="O8" s="114">
        <v>80</v>
      </c>
      <c r="P8" s="128">
        <f t="shared" si="1"/>
        <v>79.95</v>
      </c>
      <c r="Q8" s="115">
        <v>78</v>
      </c>
      <c r="R8" s="115">
        <v>80</v>
      </c>
      <c r="S8" s="115">
        <v>78</v>
      </c>
      <c r="T8" s="115">
        <v>78</v>
      </c>
      <c r="U8" s="115">
        <v>78</v>
      </c>
      <c r="V8" s="129">
        <f t="shared" si="2"/>
        <v>78.099999999999994</v>
      </c>
      <c r="W8" s="116">
        <v>75</v>
      </c>
      <c r="X8" s="116">
        <v>80</v>
      </c>
      <c r="Y8" s="116">
        <v>80</v>
      </c>
      <c r="Z8" s="116">
        <v>80</v>
      </c>
      <c r="AA8" s="116">
        <v>80</v>
      </c>
      <c r="AB8" s="130">
        <f t="shared" si="3"/>
        <v>79</v>
      </c>
      <c r="AC8" s="131"/>
      <c r="AD8" s="134"/>
      <c r="AE8" s="134"/>
      <c r="AF8" s="134"/>
      <c r="AG8" s="134"/>
    </row>
    <row r="9" spans="1:33" ht="14.5">
      <c r="A9" s="135">
        <v>2</v>
      </c>
      <c r="B9" s="136">
        <v>11318006</v>
      </c>
      <c r="C9" s="137" t="s">
        <v>168</v>
      </c>
      <c r="D9" s="234" t="s">
        <v>169</v>
      </c>
      <c r="E9" s="137">
        <v>75</v>
      </c>
      <c r="F9" s="137">
        <v>78</v>
      </c>
      <c r="G9" s="137">
        <v>78</v>
      </c>
      <c r="H9" s="137">
        <v>78</v>
      </c>
      <c r="I9" s="138">
        <v>72</v>
      </c>
      <c r="J9" s="139">
        <f t="shared" si="0"/>
        <v>73.8</v>
      </c>
      <c r="K9" s="138">
        <v>79</v>
      </c>
      <c r="L9" s="137">
        <v>80</v>
      </c>
      <c r="M9" s="137">
        <v>80</v>
      </c>
      <c r="N9" s="137">
        <v>80</v>
      </c>
      <c r="O9" s="137">
        <v>80</v>
      </c>
      <c r="P9" s="140">
        <f t="shared" si="1"/>
        <v>79.8</v>
      </c>
      <c r="Q9" s="138">
        <v>69</v>
      </c>
      <c r="R9" s="138">
        <v>70</v>
      </c>
      <c r="S9" s="138">
        <v>75</v>
      </c>
      <c r="T9" s="138">
        <v>80</v>
      </c>
      <c r="U9" s="138">
        <v>70</v>
      </c>
      <c r="V9" s="139">
        <f t="shared" si="2"/>
        <v>70.8</v>
      </c>
      <c r="W9" s="138">
        <v>70</v>
      </c>
      <c r="X9" s="138">
        <v>72</v>
      </c>
      <c r="Y9" s="138">
        <v>70</v>
      </c>
      <c r="Z9" s="138">
        <v>80</v>
      </c>
      <c r="AA9" s="138">
        <v>70</v>
      </c>
      <c r="AB9" s="139">
        <f t="shared" si="3"/>
        <v>70.599999999999994</v>
      </c>
      <c r="AC9" s="141" t="s">
        <v>24</v>
      </c>
      <c r="AD9" s="142" t="s">
        <v>28</v>
      </c>
      <c r="AE9" s="143" t="s">
        <v>21</v>
      </c>
      <c r="AF9" s="132" t="s">
        <v>170</v>
      </c>
      <c r="AG9" s="40" t="s">
        <v>164</v>
      </c>
    </row>
    <row r="10" spans="1:33" ht="14.5">
      <c r="A10" s="144"/>
      <c r="B10" s="136">
        <v>11318011</v>
      </c>
      <c r="C10" s="137" t="s">
        <v>171</v>
      </c>
      <c r="D10" s="178"/>
      <c r="E10" s="137">
        <v>75</v>
      </c>
      <c r="F10" s="137">
        <v>80</v>
      </c>
      <c r="G10" s="137">
        <v>80</v>
      </c>
      <c r="H10" s="137">
        <v>80</v>
      </c>
      <c r="I10" s="138">
        <v>85</v>
      </c>
      <c r="J10" s="139">
        <f t="shared" si="0"/>
        <v>82</v>
      </c>
      <c r="K10" s="138">
        <v>79</v>
      </c>
      <c r="L10" s="137">
        <v>80</v>
      </c>
      <c r="M10" s="137">
        <v>80</v>
      </c>
      <c r="N10" s="137">
        <v>80</v>
      </c>
      <c r="O10" s="137">
        <v>82</v>
      </c>
      <c r="P10" s="140">
        <f t="shared" si="1"/>
        <v>81</v>
      </c>
      <c r="Q10" s="138">
        <v>69</v>
      </c>
      <c r="R10" s="138">
        <v>70</v>
      </c>
      <c r="S10" s="138">
        <v>80</v>
      </c>
      <c r="T10" s="138">
        <v>80</v>
      </c>
      <c r="U10" s="138">
        <v>85</v>
      </c>
      <c r="V10" s="139">
        <f t="shared" si="2"/>
        <v>80.3</v>
      </c>
      <c r="W10" s="138">
        <v>70</v>
      </c>
      <c r="X10" s="138">
        <v>72</v>
      </c>
      <c r="Y10" s="138">
        <v>70</v>
      </c>
      <c r="Z10" s="138">
        <v>80</v>
      </c>
      <c r="AA10" s="138">
        <v>75</v>
      </c>
      <c r="AB10" s="139">
        <f t="shared" si="3"/>
        <v>73.599999999999994</v>
      </c>
      <c r="AC10" s="141"/>
      <c r="AD10" s="134"/>
      <c r="AE10" s="134"/>
      <c r="AF10" s="134"/>
      <c r="AG10" s="134"/>
    </row>
    <row r="11" spans="1:33" ht="14.5">
      <c r="A11" s="144"/>
      <c r="B11" s="136">
        <v>11318024</v>
      </c>
      <c r="C11" s="137" t="s">
        <v>172</v>
      </c>
      <c r="D11" s="179"/>
      <c r="E11" s="137">
        <v>75</v>
      </c>
      <c r="F11" s="137">
        <v>80</v>
      </c>
      <c r="G11" s="137">
        <v>80</v>
      </c>
      <c r="H11" s="137">
        <v>80</v>
      </c>
      <c r="I11" s="138">
        <v>82</v>
      </c>
      <c r="J11" s="139">
        <f t="shared" si="0"/>
        <v>80.199999999999989</v>
      </c>
      <c r="K11" s="138">
        <v>79</v>
      </c>
      <c r="L11" s="137">
        <v>80</v>
      </c>
      <c r="M11" s="137">
        <v>80</v>
      </c>
      <c r="N11" s="137">
        <v>80</v>
      </c>
      <c r="O11" s="137">
        <v>82</v>
      </c>
      <c r="P11" s="140">
        <f t="shared" si="1"/>
        <v>81</v>
      </c>
      <c r="Q11" s="138">
        <v>69</v>
      </c>
      <c r="R11" s="138">
        <v>70</v>
      </c>
      <c r="S11" s="138">
        <v>70</v>
      </c>
      <c r="T11" s="138">
        <v>80</v>
      </c>
      <c r="U11" s="138">
        <v>85</v>
      </c>
      <c r="V11" s="139">
        <f t="shared" si="2"/>
        <v>79.3</v>
      </c>
      <c r="W11" s="138">
        <v>70</v>
      </c>
      <c r="X11" s="138">
        <v>72</v>
      </c>
      <c r="Y11" s="138">
        <v>70</v>
      </c>
      <c r="Z11" s="138">
        <v>80</v>
      </c>
      <c r="AA11" s="138">
        <v>72</v>
      </c>
      <c r="AB11" s="139">
        <f t="shared" si="3"/>
        <v>71.8</v>
      </c>
      <c r="AC11" s="141"/>
      <c r="AD11" s="134"/>
      <c r="AE11" s="134"/>
      <c r="AF11" s="134"/>
      <c r="AG11" s="134"/>
    </row>
    <row r="12" spans="1:33" ht="14.5">
      <c r="A12" s="124">
        <v>3</v>
      </c>
      <c r="B12" s="125">
        <v>11318045</v>
      </c>
      <c r="C12" s="126" t="s">
        <v>173</v>
      </c>
      <c r="D12" s="233" t="s">
        <v>174</v>
      </c>
      <c r="E12" s="113">
        <v>78</v>
      </c>
      <c r="F12" s="113">
        <v>78</v>
      </c>
      <c r="G12" s="113">
        <v>78</v>
      </c>
      <c r="H12" s="113">
        <v>78</v>
      </c>
      <c r="I12" s="113">
        <v>78</v>
      </c>
      <c r="J12" s="127">
        <f t="shared" si="0"/>
        <v>78</v>
      </c>
      <c r="K12" s="114">
        <v>78</v>
      </c>
      <c r="L12" s="114">
        <v>78</v>
      </c>
      <c r="M12" s="114">
        <v>78</v>
      </c>
      <c r="N12" s="114">
        <v>78</v>
      </c>
      <c r="O12" s="114">
        <v>78</v>
      </c>
      <c r="P12" s="128">
        <f t="shared" si="1"/>
        <v>78</v>
      </c>
      <c r="Q12" s="115">
        <v>70</v>
      </c>
      <c r="R12" s="115">
        <v>75</v>
      </c>
      <c r="S12" s="115">
        <v>75</v>
      </c>
      <c r="T12" s="115">
        <v>70</v>
      </c>
      <c r="U12" s="115">
        <v>75</v>
      </c>
      <c r="V12" s="129">
        <f t="shared" si="2"/>
        <v>73.75</v>
      </c>
      <c r="W12" s="116">
        <v>72</v>
      </c>
      <c r="X12" s="116">
        <v>74</v>
      </c>
      <c r="Y12" s="116">
        <v>74</v>
      </c>
      <c r="Z12" s="116">
        <v>76</v>
      </c>
      <c r="AA12" s="116">
        <v>74</v>
      </c>
      <c r="AB12" s="130">
        <f t="shared" si="3"/>
        <v>73.7</v>
      </c>
      <c r="AC12" s="131"/>
      <c r="AD12" s="143" t="s">
        <v>175</v>
      </c>
      <c r="AE12" s="143" t="s">
        <v>33</v>
      </c>
      <c r="AF12" s="40" t="s">
        <v>176</v>
      </c>
      <c r="AG12" s="40" t="s">
        <v>18</v>
      </c>
    </row>
    <row r="13" spans="1:33" ht="14.5">
      <c r="A13" s="133"/>
      <c r="B13" s="125">
        <v>11318050</v>
      </c>
      <c r="C13" s="126" t="s">
        <v>177</v>
      </c>
      <c r="D13" s="178"/>
      <c r="E13" s="113">
        <v>78</v>
      </c>
      <c r="F13" s="113">
        <v>78</v>
      </c>
      <c r="G13" s="113">
        <v>78</v>
      </c>
      <c r="H13" s="113">
        <v>78</v>
      </c>
      <c r="I13" s="113">
        <v>74</v>
      </c>
      <c r="J13" s="127">
        <f t="shared" si="0"/>
        <v>75.599999999999994</v>
      </c>
      <c r="K13" s="114">
        <v>78</v>
      </c>
      <c r="L13" s="114">
        <v>78</v>
      </c>
      <c r="M13" s="114">
        <v>78</v>
      </c>
      <c r="N13" s="114">
        <v>78</v>
      </c>
      <c r="O13" s="114">
        <v>74</v>
      </c>
      <c r="P13" s="128">
        <f t="shared" si="1"/>
        <v>75.599999999999994</v>
      </c>
      <c r="Q13" s="115">
        <v>70</v>
      </c>
      <c r="R13" s="115">
        <v>75</v>
      </c>
      <c r="S13" s="115">
        <v>75</v>
      </c>
      <c r="T13" s="115">
        <v>70</v>
      </c>
      <c r="U13" s="115">
        <v>70</v>
      </c>
      <c r="V13" s="129">
        <f t="shared" si="2"/>
        <v>70.75</v>
      </c>
      <c r="W13" s="116">
        <v>72</v>
      </c>
      <c r="X13" s="116">
        <v>74</v>
      </c>
      <c r="Y13" s="116">
        <v>74</v>
      </c>
      <c r="Z13" s="116">
        <v>76</v>
      </c>
      <c r="AA13" s="116">
        <v>74</v>
      </c>
      <c r="AB13" s="130">
        <f t="shared" si="3"/>
        <v>73.7</v>
      </c>
      <c r="AC13" s="131"/>
      <c r="AD13" s="134"/>
      <c r="AE13" s="134"/>
      <c r="AF13" s="134"/>
      <c r="AG13" s="134"/>
    </row>
    <row r="14" spans="1:33" ht="14.5">
      <c r="A14" s="133"/>
      <c r="B14" s="125">
        <v>11318053</v>
      </c>
      <c r="C14" s="126" t="s">
        <v>178</v>
      </c>
      <c r="D14" s="179"/>
      <c r="E14" s="113">
        <v>78</v>
      </c>
      <c r="F14" s="113">
        <v>78</v>
      </c>
      <c r="G14" s="113">
        <v>78</v>
      </c>
      <c r="H14" s="113">
        <v>78</v>
      </c>
      <c r="I14" s="113">
        <v>84</v>
      </c>
      <c r="J14" s="127">
        <f t="shared" si="0"/>
        <v>81.599999999999994</v>
      </c>
      <c r="K14" s="114">
        <v>78</v>
      </c>
      <c r="L14" s="114">
        <v>78</v>
      </c>
      <c r="M14" s="114">
        <v>78</v>
      </c>
      <c r="N14" s="114">
        <v>78</v>
      </c>
      <c r="O14" s="114">
        <v>84</v>
      </c>
      <c r="P14" s="128">
        <f t="shared" si="1"/>
        <v>81.599999999999994</v>
      </c>
      <c r="Q14" s="115">
        <v>70</v>
      </c>
      <c r="R14" s="115">
        <v>75</v>
      </c>
      <c r="S14" s="115">
        <v>80</v>
      </c>
      <c r="T14" s="115">
        <v>75</v>
      </c>
      <c r="U14" s="115">
        <v>80</v>
      </c>
      <c r="V14" s="129">
        <f t="shared" si="2"/>
        <v>77.5</v>
      </c>
      <c r="W14" s="116">
        <v>72</v>
      </c>
      <c r="X14" s="116">
        <v>74</v>
      </c>
      <c r="Y14" s="116">
        <v>80</v>
      </c>
      <c r="Z14" s="116">
        <v>80</v>
      </c>
      <c r="AA14" s="116">
        <v>82</v>
      </c>
      <c r="AB14" s="130">
        <f t="shared" si="3"/>
        <v>79.3</v>
      </c>
      <c r="AC14" s="131"/>
      <c r="AD14" s="134"/>
      <c r="AE14" s="134"/>
      <c r="AF14" s="134"/>
      <c r="AG14" s="134"/>
    </row>
    <row r="15" spans="1:33" ht="14.5">
      <c r="A15" s="135">
        <v>4</v>
      </c>
      <c r="B15" s="136">
        <v>11318010</v>
      </c>
      <c r="C15" s="137" t="s">
        <v>179</v>
      </c>
      <c r="D15" s="234" t="s">
        <v>180</v>
      </c>
      <c r="E15" s="137">
        <v>79</v>
      </c>
      <c r="F15" s="137">
        <v>79</v>
      </c>
      <c r="G15" s="137">
        <v>79</v>
      </c>
      <c r="H15" s="137">
        <v>79</v>
      </c>
      <c r="I15" s="138">
        <v>79</v>
      </c>
      <c r="J15" s="139">
        <f t="shared" si="0"/>
        <v>79</v>
      </c>
      <c r="K15" s="138"/>
      <c r="L15" s="137"/>
      <c r="M15" s="137"/>
      <c r="N15" s="137"/>
      <c r="O15" s="137"/>
      <c r="P15" s="140">
        <f t="shared" si="1"/>
        <v>0</v>
      </c>
      <c r="Q15" s="138">
        <v>70</v>
      </c>
      <c r="R15" s="138">
        <v>70</v>
      </c>
      <c r="S15" s="138">
        <v>70</v>
      </c>
      <c r="T15" s="138">
        <v>70</v>
      </c>
      <c r="U15" s="138">
        <v>65</v>
      </c>
      <c r="V15" s="139">
        <f t="shared" si="2"/>
        <v>67</v>
      </c>
      <c r="W15" s="138">
        <v>72</v>
      </c>
      <c r="X15" s="138">
        <v>70</v>
      </c>
      <c r="Y15" s="138">
        <v>75</v>
      </c>
      <c r="Z15" s="138">
        <v>75</v>
      </c>
      <c r="AA15" s="138">
        <v>70</v>
      </c>
      <c r="AB15" s="139">
        <f t="shared" si="3"/>
        <v>71.150000000000006</v>
      </c>
      <c r="AC15" s="141" t="s">
        <v>24</v>
      </c>
      <c r="AD15" s="143" t="s">
        <v>20</v>
      </c>
      <c r="AE15" s="134"/>
      <c r="AF15" s="132" t="s">
        <v>28</v>
      </c>
      <c r="AG15" s="40" t="s">
        <v>181</v>
      </c>
    </row>
    <row r="16" spans="1:33" ht="14.5">
      <c r="A16" s="144"/>
      <c r="B16" s="136">
        <v>11318012</v>
      </c>
      <c r="C16" s="137" t="s">
        <v>182</v>
      </c>
      <c r="D16" s="178"/>
      <c r="E16" s="137">
        <v>79</v>
      </c>
      <c r="F16" s="137">
        <v>79</v>
      </c>
      <c r="G16" s="137">
        <v>79</v>
      </c>
      <c r="H16" s="137">
        <v>79</v>
      </c>
      <c r="I16" s="138">
        <v>79</v>
      </c>
      <c r="J16" s="139">
        <f t="shared" si="0"/>
        <v>79</v>
      </c>
      <c r="K16" s="138"/>
      <c r="L16" s="137"/>
      <c r="M16" s="137"/>
      <c r="N16" s="137"/>
      <c r="O16" s="137"/>
      <c r="P16" s="140">
        <f t="shared" si="1"/>
        <v>0</v>
      </c>
      <c r="Q16" s="138">
        <v>70</v>
      </c>
      <c r="R16" s="138">
        <v>70</v>
      </c>
      <c r="S16" s="138">
        <v>80</v>
      </c>
      <c r="T16" s="138">
        <v>70</v>
      </c>
      <c r="U16" s="138">
        <v>80</v>
      </c>
      <c r="V16" s="139">
        <f t="shared" si="2"/>
        <v>77</v>
      </c>
      <c r="W16" s="138">
        <v>72</v>
      </c>
      <c r="X16" s="138">
        <v>70</v>
      </c>
      <c r="Y16" s="138">
        <v>80</v>
      </c>
      <c r="Z16" s="138">
        <v>75</v>
      </c>
      <c r="AA16" s="138">
        <v>80</v>
      </c>
      <c r="AB16" s="139">
        <f t="shared" si="3"/>
        <v>77.650000000000006</v>
      </c>
      <c r="AC16" s="141"/>
      <c r="AD16" s="134"/>
      <c r="AE16" s="134"/>
      <c r="AF16" s="134"/>
      <c r="AG16" s="134"/>
    </row>
    <row r="17" spans="1:33" ht="14.5">
      <c r="A17" s="144"/>
      <c r="B17" s="136">
        <v>11318042</v>
      </c>
      <c r="C17" s="137" t="s">
        <v>183</v>
      </c>
      <c r="D17" s="179"/>
      <c r="E17" s="137">
        <v>79</v>
      </c>
      <c r="F17" s="137">
        <v>79</v>
      </c>
      <c r="G17" s="137">
        <v>79</v>
      </c>
      <c r="H17" s="137">
        <v>79</v>
      </c>
      <c r="I17" s="138">
        <v>79</v>
      </c>
      <c r="J17" s="139">
        <f t="shared" si="0"/>
        <v>79</v>
      </c>
      <c r="K17" s="138"/>
      <c r="L17" s="137"/>
      <c r="M17" s="137"/>
      <c r="N17" s="137"/>
      <c r="O17" s="137"/>
      <c r="P17" s="140">
        <f t="shared" si="1"/>
        <v>0</v>
      </c>
      <c r="Q17" s="138">
        <v>70</v>
      </c>
      <c r="R17" s="138">
        <v>70</v>
      </c>
      <c r="S17" s="138">
        <v>75</v>
      </c>
      <c r="T17" s="138">
        <v>70</v>
      </c>
      <c r="U17" s="138">
        <v>78</v>
      </c>
      <c r="V17" s="139">
        <f t="shared" si="2"/>
        <v>75.3</v>
      </c>
      <c r="W17" s="138">
        <v>72</v>
      </c>
      <c r="X17" s="138">
        <v>70</v>
      </c>
      <c r="Y17" s="138">
        <v>80</v>
      </c>
      <c r="Z17" s="138">
        <v>75</v>
      </c>
      <c r="AA17" s="138">
        <v>80</v>
      </c>
      <c r="AB17" s="139">
        <f t="shared" si="3"/>
        <v>77.650000000000006</v>
      </c>
      <c r="AC17" s="141"/>
      <c r="AD17" s="134"/>
      <c r="AE17" s="134"/>
      <c r="AF17" s="134"/>
      <c r="AG17" s="134"/>
    </row>
    <row r="18" spans="1:33" ht="14.5">
      <c r="A18" s="124">
        <v>5</v>
      </c>
      <c r="B18" s="125">
        <v>11318033</v>
      </c>
      <c r="C18" s="126" t="s">
        <v>184</v>
      </c>
      <c r="D18" s="233" t="s">
        <v>185</v>
      </c>
      <c r="E18" s="113">
        <v>72</v>
      </c>
      <c r="F18" s="113">
        <v>75</v>
      </c>
      <c r="G18" s="113">
        <v>78</v>
      </c>
      <c r="H18" s="113">
        <v>80</v>
      </c>
      <c r="I18" s="113">
        <v>75</v>
      </c>
      <c r="J18" s="127">
        <f t="shared" si="0"/>
        <v>74.95</v>
      </c>
      <c r="K18" s="114"/>
      <c r="L18" s="114"/>
      <c r="M18" s="114"/>
      <c r="N18" s="114"/>
      <c r="O18" s="114"/>
      <c r="P18" s="128">
        <f t="shared" si="1"/>
        <v>0</v>
      </c>
      <c r="Q18" s="115">
        <v>70</v>
      </c>
      <c r="R18" s="115">
        <v>70</v>
      </c>
      <c r="S18" s="115">
        <v>70</v>
      </c>
      <c r="T18" s="115">
        <v>75</v>
      </c>
      <c r="U18" s="115">
        <v>71</v>
      </c>
      <c r="V18" s="129">
        <f t="shared" si="2"/>
        <v>70.849999999999994</v>
      </c>
      <c r="W18" s="116">
        <v>70</v>
      </c>
      <c r="X18" s="116">
        <v>75</v>
      </c>
      <c r="Y18" s="116">
        <v>75</v>
      </c>
      <c r="Z18" s="116">
        <v>80</v>
      </c>
      <c r="AA18" s="116">
        <v>70</v>
      </c>
      <c r="AB18" s="130">
        <f t="shared" si="3"/>
        <v>71.25</v>
      </c>
      <c r="AC18" s="131" t="s">
        <v>24</v>
      </c>
      <c r="AD18" s="145" t="s">
        <v>28</v>
      </c>
      <c r="AE18" s="146"/>
      <c r="AF18" s="40" t="s">
        <v>186</v>
      </c>
      <c r="AG18" s="40" t="s">
        <v>165</v>
      </c>
    </row>
    <row r="19" spans="1:33" ht="14.5">
      <c r="A19" s="133"/>
      <c r="B19" s="125">
        <v>11318043</v>
      </c>
      <c r="C19" s="126" t="s">
        <v>187</v>
      </c>
      <c r="D19" s="178"/>
      <c r="E19" s="113">
        <v>72</v>
      </c>
      <c r="F19" s="113">
        <v>75</v>
      </c>
      <c r="G19" s="113">
        <v>80</v>
      </c>
      <c r="H19" s="113">
        <v>80</v>
      </c>
      <c r="I19" s="113">
        <v>82</v>
      </c>
      <c r="J19" s="127">
        <f t="shared" si="0"/>
        <v>79.349999999999994</v>
      </c>
      <c r="K19" s="114"/>
      <c r="L19" s="114"/>
      <c r="M19" s="114"/>
      <c r="N19" s="114"/>
      <c r="O19" s="114"/>
      <c r="P19" s="128">
        <f t="shared" si="1"/>
        <v>0</v>
      </c>
      <c r="Q19" s="115">
        <v>70</v>
      </c>
      <c r="R19" s="115">
        <v>70</v>
      </c>
      <c r="S19" s="115">
        <v>75</v>
      </c>
      <c r="T19" s="115">
        <v>75</v>
      </c>
      <c r="U19" s="115">
        <v>75</v>
      </c>
      <c r="V19" s="129">
        <f t="shared" si="2"/>
        <v>73.75</v>
      </c>
      <c r="W19" s="116">
        <v>70</v>
      </c>
      <c r="X19" s="116">
        <v>75</v>
      </c>
      <c r="Y19" s="116">
        <v>80</v>
      </c>
      <c r="Z19" s="116">
        <v>80</v>
      </c>
      <c r="AA19" s="116">
        <v>75</v>
      </c>
      <c r="AB19" s="130">
        <f t="shared" si="3"/>
        <v>74.75</v>
      </c>
      <c r="AC19" s="131"/>
      <c r="AD19" s="134"/>
      <c r="AE19" s="134"/>
      <c r="AF19" s="134"/>
      <c r="AG19" s="134"/>
    </row>
    <row r="20" spans="1:33" ht="14.5">
      <c r="A20" s="133"/>
      <c r="B20" s="125">
        <v>11318060</v>
      </c>
      <c r="C20" s="126" t="s">
        <v>188</v>
      </c>
      <c r="D20" s="179"/>
      <c r="E20" s="113">
        <v>72</v>
      </c>
      <c r="F20" s="113">
        <v>75</v>
      </c>
      <c r="G20" s="113">
        <v>73</v>
      </c>
      <c r="H20" s="113">
        <v>80</v>
      </c>
      <c r="I20" s="113">
        <v>70</v>
      </c>
      <c r="J20" s="127">
        <f t="shared" si="0"/>
        <v>71.45</v>
      </c>
      <c r="K20" s="114"/>
      <c r="L20" s="114"/>
      <c r="M20" s="114"/>
      <c r="N20" s="114"/>
      <c r="O20" s="114"/>
      <c r="P20" s="128">
        <f t="shared" si="1"/>
        <v>0</v>
      </c>
      <c r="Q20" s="115">
        <v>70</v>
      </c>
      <c r="R20" s="115">
        <v>70</v>
      </c>
      <c r="S20" s="115">
        <v>70</v>
      </c>
      <c r="T20" s="115">
        <v>75</v>
      </c>
      <c r="U20" s="115">
        <v>71</v>
      </c>
      <c r="V20" s="129">
        <f t="shared" si="2"/>
        <v>70.849999999999994</v>
      </c>
      <c r="W20" s="116">
        <v>70</v>
      </c>
      <c r="X20" s="116">
        <v>75</v>
      </c>
      <c r="Y20" s="116">
        <v>75</v>
      </c>
      <c r="Z20" s="116">
        <v>80</v>
      </c>
      <c r="AA20" s="116">
        <v>70</v>
      </c>
      <c r="AB20" s="130">
        <f t="shared" si="3"/>
        <v>71.25</v>
      </c>
      <c r="AC20" s="131"/>
      <c r="AD20" s="134"/>
      <c r="AE20" s="134"/>
      <c r="AF20" s="134"/>
      <c r="AG20" s="134"/>
    </row>
    <row r="21" spans="1:33" ht="15.75" customHeight="1">
      <c r="A21" s="135">
        <v>6</v>
      </c>
      <c r="B21" s="136">
        <v>11318004</v>
      </c>
      <c r="C21" s="137" t="s">
        <v>189</v>
      </c>
      <c r="D21" s="234" t="s">
        <v>190</v>
      </c>
      <c r="E21" s="137">
        <v>75</v>
      </c>
      <c r="F21" s="137">
        <v>78</v>
      </c>
      <c r="G21" s="137">
        <v>78</v>
      </c>
      <c r="H21" s="137">
        <v>80</v>
      </c>
      <c r="I21" s="138">
        <v>85</v>
      </c>
      <c r="J21" s="139">
        <f t="shared" si="0"/>
        <v>81.7</v>
      </c>
      <c r="K21" s="138"/>
      <c r="L21" s="137"/>
      <c r="M21" s="137"/>
      <c r="N21" s="137"/>
      <c r="O21" s="137"/>
      <c r="P21" s="140">
        <f t="shared" si="1"/>
        <v>0</v>
      </c>
      <c r="Q21" s="138">
        <v>75</v>
      </c>
      <c r="R21" s="138">
        <v>80</v>
      </c>
      <c r="S21" s="138">
        <v>78</v>
      </c>
      <c r="T21" s="138">
        <v>75</v>
      </c>
      <c r="U21" s="138">
        <v>78</v>
      </c>
      <c r="V21" s="139">
        <f t="shared" si="2"/>
        <v>77.349999999999994</v>
      </c>
      <c r="W21" s="138">
        <v>75</v>
      </c>
      <c r="X21" s="138">
        <v>82</v>
      </c>
      <c r="Y21" s="138">
        <v>80</v>
      </c>
      <c r="Z21" s="138">
        <v>80</v>
      </c>
      <c r="AA21" s="138">
        <v>82</v>
      </c>
      <c r="AB21" s="139">
        <f t="shared" si="3"/>
        <v>80.3</v>
      </c>
      <c r="AC21" s="141" t="s">
        <v>24</v>
      </c>
      <c r="AD21" s="145" t="s">
        <v>28</v>
      </c>
      <c r="AE21" s="146"/>
      <c r="AF21" s="40" t="s">
        <v>91</v>
      </c>
      <c r="AG21" s="132" t="s">
        <v>191</v>
      </c>
    </row>
    <row r="22" spans="1:33" ht="15.75" customHeight="1">
      <c r="A22" s="144"/>
      <c r="B22" s="136">
        <v>11318022</v>
      </c>
      <c r="C22" s="137" t="s">
        <v>192</v>
      </c>
      <c r="D22" s="178"/>
      <c r="E22" s="137">
        <v>75</v>
      </c>
      <c r="F22" s="137">
        <v>78</v>
      </c>
      <c r="G22" s="137">
        <v>78</v>
      </c>
      <c r="H22" s="137">
        <v>80</v>
      </c>
      <c r="I22" s="138">
        <v>70</v>
      </c>
      <c r="J22" s="139">
        <f t="shared" si="0"/>
        <v>72.7</v>
      </c>
      <c r="K22" s="138"/>
      <c r="L22" s="137"/>
      <c r="M22" s="137"/>
      <c r="N22" s="137"/>
      <c r="O22" s="137"/>
      <c r="P22" s="140">
        <f t="shared" si="1"/>
        <v>0</v>
      </c>
      <c r="Q22" s="138">
        <v>75</v>
      </c>
      <c r="R22" s="138">
        <v>80</v>
      </c>
      <c r="S22" s="138">
        <v>78</v>
      </c>
      <c r="T22" s="138">
        <v>75</v>
      </c>
      <c r="U22" s="138">
        <v>78</v>
      </c>
      <c r="V22" s="139">
        <f t="shared" si="2"/>
        <v>77.349999999999994</v>
      </c>
      <c r="W22" s="138">
        <v>75</v>
      </c>
      <c r="X22" s="138">
        <v>82</v>
      </c>
      <c r="Y22" s="138">
        <v>78</v>
      </c>
      <c r="Z22" s="138">
        <v>80</v>
      </c>
      <c r="AA22" s="138">
        <v>78</v>
      </c>
      <c r="AB22" s="139">
        <f t="shared" si="3"/>
        <v>77.7</v>
      </c>
      <c r="AC22" s="141"/>
      <c r="AD22" s="134"/>
      <c r="AE22" s="134"/>
      <c r="AF22" s="134"/>
      <c r="AG22" s="134"/>
    </row>
    <row r="23" spans="1:33" ht="15.75" customHeight="1">
      <c r="A23" s="144"/>
      <c r="B23" s="136">
        <v>11318046</v>
      </c>
      <c r="C23" s="137" t="s">
        <v>193</v>
      </c>
      <c r="D23" s="179"/>
      <c r="E23" s="137">
        <v>75</v>
      </c>
      <c r="F23" s="137">
        <v>78</v>
      </c>
      <c r="G23" s="137">
        <v>78</v>
      </c>
      <c r="H23" s="137">
        <v>80</v>
      </c>
      <c r="I23" s="138">
        <v>82</v>
      </c>
      <c r="J23" s="139">
        <f t="shared" si="0"/>
        <v>79.899999999999991</v>
      </c>
      <c r="K23" s="138"/>
      <c r="L23" s="137"/>
      <c r="M23" s="137"/>
      <c r="N23" s="137"/>
      <c r="O23" s="137"/>
      <c r="P23" s="140">
        <f t="shared" si="1"/>
        <v>0</v>
      </c>
      <c r="Q23" s="138">
        <v>75</v>
      </c>
      <c r="R23" s="138">
        <v>80</v>
      </c>
      <c r="S23" s="138">
        <v>78</v>
      </c>
      <c r="T23" s="138">
        <v>75</v>
      </c>
      <c r="U23" s="138">
        <v>75</v>
      </c>
      <c r="V23" s="139">
        <f t="shared" si="2"/>
        <v>75.55</v>
      </c>
      <c r="W23" s="138">
        <v>75</v>
      </c>
      <c r="X23" s="138">
        <v>82</v>
      </c>
      <c r="Y23" s="138">
        <v>80</v>
      </c>
      <c r="Z23" s="138">
        <v>80</v>
      </c>
      <c r="AA23" s="138">
        <v>82</v>
      </c>
      <c r="AB23" s="139">
        <f t="shared" si="3"/>
        <v>80.3</v>
      </c>
      <c r="AC23" s="141"/>
      <c r="AD23" s="134"/>
      <c r="AE23" s="134"/>
      <c r="AF23" s="134"/>
      <c r="AG23" s="134"/>
    </row>
    <row r="24" spans="1:33" ht="15.75" customHeight="1">
      <c r="A24" s="124">
        <v>7</v>
      </c>
      <c r="B24" s="125">
        <v>11318035</v>
      </c>
      <c r="C24" s="126" t="s">
        <v>194</v>
      </c>
      <c r="D24" s="233" t="s">
        <v>195</v>
      </c>
      <c r="E24" s="113">
        <v>80</v>
      </c>
      <c r="F24" s="113">
        <v>80</v>
      </c>
      <c r="G24" s="113">
        <v>80</v>
      </c>
      <c r="H24" s="113">
        <v>80</v>
      </c>
      <c r="I24" s="113">
        <v>80</v>
      </c>
      <c r="J24" s="127">
        <f t="shared" si="0"/>
        <v>80</v>
      </c>
      <c r="K24" s="114"/>
      <c r="L24" s="114"/>
      <c r="M24" s="114"/>
      <c r="N24" s="114"/>
      <c r="O24" s="114"/>
      <c r="P24" s="128">
        <f t="shared" si="1"/>
        <v>0</v>
      </c>
      <c r="Q24" s="115">
        <v>75</v>
      </c>
      <c r="R24" s="115">
        <v>70</v>
      </c>
      <c r="S24" s="115">
        <v>70</v>
      </c>
      <c r="T24" s="115">
        <v>75</v>
      </c>
      <c r="U24" s="115">
        <v>72</v>
      </c>
      <c r="V24" s="129">
        <f t="shared" si="2"/>
        <v>72.449999999999989</v>
      </c>
      <c r="W24" s="116">
        <v>70</v>
      </c>
      <c r="X24" s="116">
        <v>80</v>
      </c>
      <c r="Y24" s="116">
        <v>80</v>
      </c>
      <c r="Z24" s="116">
        <v>70</v>
      </c>
      <c r="AA24" s="116">
        <v>70</v>
      </c>
      <c r="AB24" s="130">
        <f t="shared" si="3"/>
        <v>71.5</v>
      </c>
      <c r="AC24" s="131" t="s">
        <v>24</v>
      </c>
      <c r="AD24" s="143" t="s">
        <v>33</v>
      </c>
      <c r="AE24" s="142" t="s">
        <v>196</v>
      </c>
      <c r="AF24" s="132" t="s">
        <v>20</v>
      </c>
      <c r="AG24" s="40" t="s">
        <v>197</v>
      </c>
    </row>
    <row r="25" spans="1:33" ht="15.75" customHeight="1">
      <c r="A25" s="133"/>
      <c r="B25" s="125">
        <v>11318049</v>
      </c>
      <c r="C25" s="126" t="s">
        <v>198</v>
      </c>
      <c r="D25" s="178"/>
      <c r="E25" s="113">
        <v>80</v>
      </c>
      <c r="F25" s="113">
        <v>80</v>
      </c>
      <c r="G25" s="113">
        <v>80</v>
      </c>
      <c r="H25" s="113">
        <v>80</v>
      </c>
      <c r="I25" s="113">
        <v>80</v>
      </c>
      <c r="J25" s="127">
        <f t="shared" si="0"/>
        <v>80</v>
      </c>
      <c r="K25" s="114"/>
      <c r="L25" s="114"/>
      <c r="M25" s="114"/>
      <c r="N25" s="114"/>
      <c r="O25" s="114"/>
      <c r="P25" s="128">
        <f t="shared" si="1"/>
        <v>0</v>
      </c>
      <c r="Q25" s="115">
        <v>75</v>
      </c>
      <c r="R25" s="115">
        <v>70</v>
      </c>
      <c r="S25" s="115">
        <v>70</v>
      </c>
      <c r="T25" s="115">
        <v>75</v>
      </c>
      <c r="U25" s="115">
        <v>72</v>
      </c>
      <c r="V25" s="129">
        <f t="shared" si="2"/>
        <v>72.449999999999989</v>
      </c>
      <c r="W25" s="116">
        <v>70</v>
      </c>
      <c r="X25" s="116">
        <v>80</v>
      </c>
      <c r="Y25" s="116">
        <v>80</v>
      </c>
      <c r="Z25" s="116">
        <v>70</v>
      </c>
      <c r="AA25" s="116">
        <v>70</v>
      </c>
      <c r="AB25" s="130">
        <f t="shared" si="3"/>
        <v>71.5</v>
      </c>
      <c r="AC25" s="131"/>
      <c r="AD25" s="134"/>
      <c r="AE25" s="134"/>
      <c r="AF25" s="134"/>
      <c r="AG25" s="134"/>
    </row>
    <row r="26" spans="1:33" ht="15.75" customHeight="1">
      <c r="A26" s="133"/>
      <c r="B26" s="125">
        <v>11318064</v>
      </c>
      <c r="C26" s="126" t="s">
        <v>199</v>
      </c>
      <c r="D26" s="179"/>
      <c r="E26" s="113">
        <v>80</v>
      </c>
      <c r="F26" s="113">
        <v>80</v>
      </c>
      <c r="G26" s="113">
        <v>80</v>
      </c>
      <c r="H26" s="113">
        <v>80</v>
      </c>
      <c r="I26" s="113">
        <v>80</v>
      </c>
      <c r="J26" s="127">
        <f t="shared" si="0"/>
        <v>80</v>
      </c>
      <c r="K26" s="114"/>
      <c r="L26" s="114"/>
      <c r="M26" s="114"/>
      <c r="N26" s="114"/>
      <c r="O26" s="114"/>
      <c r="P26" s="128">
        <f t="shared" si="1"/>
        <v>0</v>
      </c>
      <c r="Q26" s="115">
        <v>75</v>
      </c>
      <c r="R26" s="115">
        <v>70</v>
      </c>
      <c r="S26" s="115">
        <v>70</v>
      </c>
      <c r="T26" s="115">
        <v>75</v>
      </c>
      <c r="U26" s="115">
        <v>72</v>
      </c>
      <c r="V26" s="129">
        <f t="shared" si="2"/>
        <v>72.449999999999989</v>
      </c>
      <c r="W26" s="116">
        <v>70</v>
      </c>
      <c r="X26" s="116">
        <v>80</v>
      </c>
      <c r="Y26" s="116">
        <v>80</v>
      </c>
      <c r="Z26" s="116">
        <v>70</v>
      </c>
      <c r="AA26" s="116">
        <v>70</v>
      </c>
      <c r="AB26" s="130">
        <f t="shared" si="3"/>
        <v>71.5</v>
      </c>
      <c r="AC26" s="131"/>
      <c r="AD26" s="134"/>
      <c r="AE26" s="134"/>
      <c r="AF26" s="134"/>
      <c r="AG26" s="134"/>
    </row>
    <row r="27" spans="1:33" ht="15.75" customHeight="1">
      <c r="A27" s="135">
        <v>8</v>
      </c>
      <c r="B27" s="136">
        <v>11318003</v>
      </c>
      <c r="C27" s="137" t="s">
        <v>200</v>
      </c>
      <c r="D27" s="234" t="s">
        <v>201</v>
      </c>
      <c r="E27" s="137">
        <v>77</v>
      </c>
      <c r="F27" s="137">
        <v>77</v>
      </c>
      <c r="G27" s="137">
        <v>77</v>
      </c>
      <c r="H27" s="137">
        <v>77</v>
      </c>
      <c r="I27" s="138">
        <v>75</v>
      </c>
      <c r="J27" s="139">
        <f t="shared" si="0"/>
        <v>75.8</v>
      </c>
      <c r="K27" s="138"/>
      <c r="L27" s="137"/>
      <c r="M27" s="137"/>
      <c r="N27" s="137"/>
      <c r="O27" s="137"/>
      <c r="P27" s="140">
        <f t="shared" si="1"/>
        <v>0</v>
      </c>
      <c r="Q27" s="138">
        <v>68</v>
      </c>
      <c r="R27" s="138">
        <v>75</v>
      </c>
      <c r="S27" s="138">
        <v>70</v>
      </c>
      <c r="T27" s="138">
        <v>80</v>
      </c>
      <c r="U27" s="138">
        <v>70</v>
      </c>
      <c r="V27" s="139">
        <f t="shared" si="2"/>
        <v>70.349999999999994</v>
      </c>
      <c r="W27" s="138">
        <v>68</v>
      </c>
      <c r="X27" s="138">
        <v>75</v>
      </c>
      <c r="Y27" s="138">
        <v>70</v>
      </c>
      <c r="Z27" s="138">
        <v>80</v>
      </c>
      <c r="AA27" s="138">
        <v>70</v>
      </c>
      <c r="AB27" s="139">
        <f t="shared" si="3"/>
        <v>70.349999999999994</v>
      </c>
      <c r="AC27" s="141" t="s">
        <v>24</v>
      </c>
      <c r="AD27" s="143" t="s">
        <v>20</v>
      </c>
      <c r="AE27" s="143" t="s">
        <v>196</v>
      </c>
      <c r="AF27" s="40" t="s">
        <v>175</v>
      </c>
      <c r="AG27" s="132" t="s">
        <v>202</v>
      </c>
    </row>
    <row r="28" spans="1:33" ht="15.75" customHeight="1">
      <c r="A28" s="144"/>
      <c r="B28" s="136">
        <v>11318009</v>
      </c>
      <c r="C28" s="137" t="s">
        <v>203</v>
      </c>
      <c r="D28" s="178"/>
      <c r="E28" s="137">
        <v>77</v>
      </c>
      <c r="F28" s="137">
        <v>77</v>
      </c>
      <c r="G28" s="137">
        <v>77</v>
      </c>
      <c r="H28" s="137">
        <v>77</v>
      </c>
      <c r="I28" s="138">
        <v>75</v>
      </c>
      <c r="J28" s="139">
        <f t="shared" si="0"/>
        <v>75.8</v>
      </c>
      <c r="K28" s="138"/>
      <c r="L28" s="137"/>
      <c r="M28" s="137"/>
      <c r="N28" s="137"/>
      <c r="O28" s="137"/>
      <c r="P28" s="140">
        <f t="shared" si="1"/>
        <v>0</v>
      </c>
      <c r="Q28" s="138">
        <v>68</v>
      </c>
      <c r="R28" s="138">
        <v>75</v>
      </c>
      <c r="S28" s="138">
        <v>70</v>
      </c>
      <c r="T28" s="138">
        <v>80</v>
      </c>
      <c r="U28" s="138">
        <v>64</v>
      </c>
      <c r="V28" s="139">
        <f t="shared" si="2"/>
        <v>66.75</v>
      </c>
      <c r="W28" s="138">
        <v>68</v>
      </c>
      <c r="X28" s="138">
        <v>75</v>
      </c>
      <c r="Y28" s="138">
        <v>70</v>
      </c>
      <c r="Z28" s="138">
        <v>80</v>
      </c>
      <c r="AA28" s="138">
        <v>64</v>
      </c>
      <c r="AB28" s="139">
        <f t="shared" si="3"/>
        <v>66.75</v>
      </c>
      <c r="AC28" s="141"/>
      <c r="AD28" s="134"/>
      <c r="AE28" s="134"/>
      <c r="AF28" s="134"/>
      <c r="AG28" s="134"/>
    </row>
    <row r="29" spans="1:33" ht="15.75" customHeight="1">
      <c r="A29" s="144"/>
      <c r="B29" s="136">
        <v>11318027</v>
      </c>
      <c r="C29" s="137" t="s">
        <v>204</v>
      </c>
      <c r="D29" s="179"/>
      <c r="E29" s="137">
        <v>77</v>
      </c>
      <c r="F29" s="137">
        <v>77</v>
      </c>
      <c r="G29" s="137">
        <v>77</v>
      </c>
      <c r="H29" s="137">
        <v>77</v>
      </c>
      <c r="I29" s="138">
        <v>75</v>
      </c>
      <c r="J29" s="139">
        <f t="shared" si="0"/>
        <v>75.8</v>
      </c>
      <c r="K29" s="138"/>
      <c r="L29" s="137"/>
      <c r="M29" s="137"/>
      <c r="N29" s="137"/>
      <c r="O29" s="137"/>
      <c r="P29" s="140">
        <f t="shared" si="1"/>
        <v>0</v>
      </c>
      <c r="Q29" s="138">
        <v>68</v>
      </c>
      <c r="R29" s="138">
        <v>75</v>
      </c>
      <c r="S29" s="138">
        <v>70</v>
      </c>
      <c r="T29" s="138">
        <v>80</v>
      </c>
      <c r="U29" s="138">
        <v>65</v>
      </c>
      <c r="V29" s="139">
        <f t="shared" si="2"/>
        <v>67.349999999999994</v>
      </c>
      <c r="W29" s="138">
        <v>68</v>
      </c>
      <c r="X29" s="138">
        <v>75</v>
      </c>
      <c r="Y29" s="138">
        <v>70</v>
      </c>
      <c r="Z29" s="138">
        <v>80</v>
      </c>
      <c r="AA29" s="138">
        <v>65</v>
      </c>
      <c r="AB29" s="139">
        <f t="shared" si="3"/>
        <v>67.349999999999994</v>
      </c>
      <c r="AC29" s="141"/>
      <c r="AD29" s="134"/>
      <c r="AE29" s="134"/>
      <c r="AF29" s="134"/>
      <c r="AG29" s="134"/>
    </row>
    <row r="30" spans="1:33" ht="15.75" customHeight="1">
      <c r="A30" s="124">
        <v>9</v>
      </c>
      <c r="B30" s="125">
        <v>11318013</v>
      </c>
      <c r="C30" s="126" t="s">
        <v>205</v>
      </c>
      <c r="D30" s="233" t="s">
        <v>206</v>
      </c>
      <c r="E30" s="113">
        <v>78</v>
      </c>
      <c r="F30" s="113">
        <v>78</v>
      </c>
      <c r="G30" s="113">
        <v>78</v>
      </c>
      <c r="H30" s="113">
        <v>78</v>
      </c>
      <c r="I30" s="113">
        <v>78</v>
      </c>
      <c r="J30" s="127">
        <f t="shared" si="0"/>
        <v>78</v>
      </c>
      <c r="K30" s="114">
        <v>74</v>
      </c>
      <c r="L30" s="114">
        <v>80</v>
      </c>
      <c r="M30" s="114">
        <v>80</v>
      </c>
      <c r="N30" s="114">
        <v>80</v>
      </c>
      <c r="O30" s="114">
        <v>78</v>
      </c>
      <c r="P30" s="128">
        <f t="shared" si="1"/>
        <v>77.599999999999994</v>
      </c>
      <c r="Q30" s="115">
        <v>75</v>
      </c>
      <c r="R30" s="115">
        <v>80</v>
      </c>
      <c r="S30" s="115">
        <v>80</v>
      </c>
      <c r="T30" s="115">
        <v>72</v>
      </c>
      <c r="U30" s="115">
        <v>70</v>
      </c>
      <c r="V30" s="129">
        <f t="shared" si="2"/>
        <v>72.599999999999994</v>
      </c>
      <c r="W30" s="116">
        <v>75</v>
      </c>
      <c r="X30" s="116">
        <v>80</v>
      </c>
      <c r="Y30" s="116">
        <v>75</v>
      </c>
      <c r="Z30" s="116">
        <v>80</v>
      </c>
      <c r="AA30" s="116">
        <v>79</v>
      </c>
      <c r="AB30" s="130">
        <f t="shared" si="3"/>
        <v>77.900000000000006</v>
      </c>
      <c r="AC30" s="131" t="s">
        <v>24</v>
      </c>
      <c r="AD30" s="143" t="s">
        <v>175</v>
      </c>
      <c r="AE30" s="143" t="s">
        <v>207</v>
      </c>
      <c r="AF30" s="40" t="s">
        <v>197</v>
      </c>
      <c r="AG30" s="132" t="s">
        <v>202</v>
      </c>
    </row>
    <row r="31" spans="1:33" ht="15.75" customHeight="1">
      <c r="A31" s="133"/>
      <c r="B31" s="125">
        <v>11318063</v>
      </c>
      <c r="C31" s="126" t="s">
        <v>208</v>
      </c>
      <c r="D31" s="178"/>
      <c r="E31" s="113">
        <v>78</v>
      </c>
      <c r="F31" s="113">
        <v>78</v>
      </c>
      <c r="G31" s="113">
        <v>78</v>
      </c>
      <c r="H31" s="113">
        <v>78</v>
      </c>
      <c r="I31" s="113">
        <v>78</v>
      </c>
      <c r="J31" s="127">
        <f t="shared" si="0"/>
        <v>78</v>
      </c>
      <c r="K31" s="114">
        <v>74</v>
      </c>
      <c r="L31" s="114">
        <v>80</v>
      </c>
      <c r="M31" s="114">
        <v>80</v>
      </c>
      <c r="N31" s="114">
        <v>80</v>
      </c>
      <c r="O31" s="114">
        <v>78</v>
      </c>
      <c r="P31" s="128">
        <f t="shared" si="1"/>
        <v>77.599999999999994</v>
      </c>
      <c r="Q31" s="115">
        <v>75</v>
      </c>
      <c r="R31" s="115">
        <v>80</v>
      </c>
      <c r="S31" s="115">
        <v>80</v>
      </c>
      <c r="T31" s="115">
        <v>72</v>
      </c>
      <c r="U31" s="115">
        <v>70</v>
      </c>
      <c r="V31" s="129">
        <f t="shared" si="2"/>
        <v>72.599999999999994</v>
      </c>
      <c r="W31" s="116">
        <v>75</v>
      </c>
      <c r="X31" s="116">
        <v>80</v>
      </c>
      <c r="Y31" s="116">
        <v>75</v>
      </c>
      <c r="Z31" s="116">
        <v>80</v>
      </c>
      <c r="AA31" s="116">
        <v>79</v>
      </c>
      <c r="AB31" s="130">
        <f t="shared" si="3"/>
        <v>77.900000000000006</v>
      </c>
      <c r="AC31" s="131"/>
      <c r="AD31" s="134"/>
      <c r="AE31" s="134"/>
      <c r="AF31" s="134"/>
      <c r="AG31" s="134"/>
    </row>
    <row r="32" spans="1:33" ht="15.75" customHeight="1">
      <c r="A32" s="133"/>
      <c r="B32" s="125">
        <v>11318067</v>
      </c>
      <c r="C32" s="126" t="s">
        <v>209</v>
      </c>
      <c r="D32" s="179"/>
      <c r="E32" s="113">
        <v>78</v>
      </c>
      <c r="F32" s="113">
        <v>78</v>
      </c>
      <c r="G32" s="113">
        <v>78</v>
      </c>
      <c r="H32" s="113">
        <v>78</v>
      </c>
      <c r="I32" s="113">
        <v>78</v>
      </c>
      <c r="J32" s="127">
        <f t="shared" si="0"/>
        <v>78</v>
      </c>
      <c r="K32" s="114">
        <v>74</v>
      </c>
      <c r="L32" s="114">
        <v>80</v>
      </c>
      <c r="M32" s="114">
        <v>80</v>
      </c>
      <c r="N32" s="114">
        <v>80</v>
      </c>
      <c r="O32" s="114">
        <v>74</v>
      </c>
      <c r="P32" s="128">
        <f t="shared" si="1"/>
        <v>75.2</v>
      </c>
      <c r="Q32" s="115">
        <v>75</v>
      </c>
      <c r="R32" s="115">
        <v>80</v>
      </c>
      <c r="S32" s="115">
        <v>80</v>
      </c>
      <c r="T32" s="115">
        <v>70</v>
      </c>
      <c r="U32" s="115">
        <v>70</v>
      </c>
      <c r="V32" s="129">
        <f t="shared" si="2"/>
        <v>72.5</v>
      </c>
      <c r="W32" s="116">
        <v>75</v>
      </c>
      <c r="X32" s="116">
        <v>80</v>
      </c>
      <c r="Y32" s="116">
        <v>75</v>
      </c>
      <c r="Z32" s="116">
        <v>80</v>
      </c>
      <c r="AA32" s="116">
        <v>75</v>
      </c>
      <c r="AB32" s="130">
        <f t="shared" si="3"/>
        <v>75.5</v>
      </c>
      <c r="AC32" s="131"/>
      <c r="AD32" s="134"/>
      <c r="AE32" s="134"/>
      <c r="AF32" s="134"/>
      <c r="AG32" s="134"/>
    </row>
    <row r="33" spans="1:33" ht="15.75" customHeight="1">
      <c r="A33" s="135">
        <v>10</v>
      </c>
      <c r="B33" s="136">
        <v>11317049</v>
      </c>
      <c r="C33" s="137" t="s">
        <v>210</v>
      </c>
      <c r="D33" s="234" t="s">
        <v>211</v>
      </c>
      <c r="E33" s="137">
        <v>78</v>
      </c>
      <c r="F33" s="137">
        <v>78</v>
      </c>
      <c r="G33" s="137">
        <v>78</v>
      </c>
      <c r="H33" s="137">
        <v>78</v>
      </c>
      <c r="I33" s="138">
        <v>76</v>
      </c>
      <c r="J33" s="139">
        <f t="shared" si="0"/>
        <v>76.800000000000011</v>
      </c>
      <c r="K33" s="138"/>
      <c r="L33" s="137"/>
      <c r="M33" s="137"/>
      <c r="N33" s="137"/>
      <c r="O33" s="137"/>
      <c r="P33" s="140">
        <f t="shared" si="1"/>
        <v>0</v>
      </c>
      <c r="Q33" s="138">
        <v>70</v>
      </c>
      <c r="R33" s="138">
        <v>72</v>
      </c>
      <c r="S33" s="138">
        <v>72</v>
      </c>
      <c r="T33" s="138">
        <v>80</v>
      </c>
      <c r="U33" s="138">
        <v>74</v>
      </c>
      <c r="V33" s="139">
        <f t="shared" si="2"/>
        <v>73.2</v>
      </c>
      <c r="W33" s="138">
        <v>75</v>
      </c>
      <c r="X33" s="138">
        <v>75</v>
      </c>
      <c r="Y33" s="138">
        <v>75</v>
      </c>
      <c r="Z33" s="138">
        <v>75</v>
      </c>
      <c r="AA33" s="138">
        <v>75</v>
      </c>
      <c r="AB33" s="139">
        <f t="shared" si="3"/>
        <v>75</v>
      </c>
      <c r="AC33" s="141" t="s">
        <v>24</v>
      </c>
      <c r="AD33" s="143" t="s">
        <v>20</v>
      </c>
      <c r="AE33" s="134"/>
      <c r="AF33" s="132" t="s">
        <v>18</v>
      </c>
      <c r="AG33" s="132" t="s">
        <v>212</v>
      </c>
    </row>
    <row r="34" spans="1:33" ht="15.75" customHeight="1">
      <c r="A34" s="144"/>
      <c r="B34" s="136">
        <v>11318048</v>
      </c>
      <c r="C34" s="137" t="s">
        <v>213</v>
      </c>
      <c r="D34" s="178"/>
      <c r="E34" s="137">
        <v>78</v>
      </c>
      <c r="F34" s="137">
        <v>78</v>
      </c>
      <c r="G34" s="137">
        <v>78</v>
      </c>
      <c r="H34" s="137">
        <v>78</v>
      </c>
      <c r="I34" s="138">
        <v>76</v>
      </c>
      <c r="J34" s="139">
        <f t="shared" si="0"/>
        <v>76.800000000000011</v>
      </c>
      <c r="K34" s="138"/>
      <c r="L34" s="137"/>
      <c r="M34" s="137"/>
      <c r="N34" s="137"/>
      <c r="O34" s="137"/>
      <c r="P34" s="140">
        <f t="shared" si="1"/>
        <v>0</v>
      </c>
      <c r="Q34" s="138">
        <v>70</v>
      </c>
      <c r="R34" s="138">
        <v>72</v>
      </c>
      <c r="S34" s="138">
        <v>70</v>
      </c>
      <c r="T34" s="138">
        <v>80</v>
      </c>
      <c r="U34" s="138">
        <v>72</v>
      </c>
      <c r="V34" s="139">
        <f t="shared" si="2"/>
        <v>71.8</v>
      </c>
      <c r="W34" s="138">
        <v>75</v>
      </c>
      <c r="X34" s="138">
        <v>76</v>
      </c>
      <c r="Y34" s="138">
        <v>75</v>
      </c>
      <c r="Z34" s="138">
        <v>75</v>
      </c>
      <c r="AA34" s="138">
        <v>75</v>
      </c>
      <c r="AB34" s="139">
        <f t="shared" si="3"/>
        <v>75.05</v>
      </c>
      <c r="AC34" s="141"/>
      <c r="AD34" s="134"/>
      <c r="AE34" s="134"/>
      <c r="AF34" s="134"/>
      <c r="AG34" s="134"/>
    </row>
    <row r="35" spans="1:33" ht="15.75" customHeight="1">
      <c r="A35" s="144"/>
      <c r="B35" s="136">
        <v>11318052</v>
      </c>
      <c r="C35" s="137" t="s">
        <v>214</v>
      </c>
      <c r="D35" s="179"/>
      <c r="E35" s="137">
        <v>78</v>
      </c>
      <c r="F35" s="137">
        <v>78</v>
      </c>
      <c r="G35" s="137">
        <v>78</v>
      </c>
      <c r="H35" s="137">
        <v>78</v>
      </c>
      <c r="I35" s="138">
        <v>76</v>
      </c>
      <c r="J35" s="139">
        <f t="shared" si="0"/>
        <v>76.800000000000011</v>
      </c>
      <c r="K35" s="138"/>
      <c r="L35" s="137"/>
      <c r="M35" s="137"/>
      <c r="N35" s="137"/>
      <c r="O35" s="137"/>
      <c r="P35" s="140">
        <f t="shared" si="1"/>
        <v>0</v>
      </c>
      <c r="Q35" s="138">
        <v>70</v>
      </c>
      <c r="R35" s="138">
        <v>72</v>
      </c>
      <c r="S35" s="138">
        <v>72</v>
      </c>
      <c r="T35" s="138">
        <v>80</v>
      </c>
      <c r="U35" s="138">
        <v>72</v>
      </c>
      <c r="V35" s="139">
        <f t="shared" si="2"/>
        <v>72</v>
      </c>
      <c r="W35" s="138">
        <v>75</v>
      </c>
      <c r="X35" s="138">
        <v>75</v>
      </c>
      <c r="Y35" s="138">
        <v>75</v>
      </c>
      <c r="Z35" s="138">
        <v>75</v>
      </c>
      <c r="AA35" s="138">
        <v>75</v>
      </c>
      <c r="AB35" s="139">
        <f t="shared" si="3"/>
        <v>75</v>
      </c>
      <c r="AC35" s="141"/>
      <c r="AD35" s="134"/>
      <c r="AE35" s="134"/>
      <c r="AF35" s="134"/>
      <c r="AG35" s="134"/>
    </row>
    <row r="36" spans="1:33" ht="15.75" customHeight="1">
      <c r="A36" s="124">
        <v>11</v>
      </c>
      <c r="B36" s="125">
        <v>11318036</v>
      </c>
      <c r="C36" s="126" t="s">
        <v>215</v>
      </c>
      <c r="D36" s="233" t="s">
        <v>216</v>
      </c>
      <c r="E36" s="113">
        <v>72</v>
      </c>
      <c r="F36" s="113">
        <v>80</v>
      </c>
      <c r="G36" s="113">
        <v>76</v>
      </c>
      <c r="H36" s="113">
        <v>78</v>
      </c>
      <c r="I36" s="113">
        <v>76</v>
      </c>
      <c r="J36" s="127">
        <f t="shared" si="0"/>
        <v>75.5</v>
      </c>
      <c r="K36" s="114">
        <v>70</v>
      </c>
      <c r="L36" s="114">
        <v>75</v>
      </c>
      <c r="M36" s="114">
        <v>72</v>
      </c>
      <c r="N36" s="114">
        <v>72</v>
      </c>
      <c r="O36" s="114">
        <v>70</v>
      </c>
      <c r="P36" s="128">
        <f t="shared" si="1"/>
        <v>70.55</v>
      </c>
      <c r="Q36" s="115">
        <v>70</v>
      </c>
      <c r="R36" s="115">
        <v>70</v>
      </c>
      <c r="S36" s="115">
        <v>70</v>
      </c>
      <c r="T36" s="115">
        <v>70</v>
      </c>
      <c r="U36" s="115">
        <v>70</v>
      </c>
      <c r="V36" s="129">
        <f t="shared" si="2"/>
        <v>70</v>
      </c>
      <c r="W36" s="116">
        <v>60</v>
      </c>
      <c r="X36" s="116">
        <v>75</v>
      </c>
      <c r="Y36" s="116">
        <v>75</v>
      </c>
      <c r="Z36" s="116">
        <v>75</v>
      </c>
      <c r="AA36" s="116">
        <v>70</v>
      </c>
      <c r="AB36" s="130">
        <f t="shared" si="3"/>
        <v>69</v>
      </c>
      <c r="AC36" s="131" t="s">
        <v>24</v>
      </c>
      <c r="AD36" s="143" t="s">
        <v>18</v>
      </c>
      <c r="AE36" s="142" t="s">
        <v>19</v>
      </c>
      <c r="AF36" s="40" t="s">
        <v>33</v>
      </c>
      <c r="AG36" s="40" t="s">
        <v>43</v>
      </c>
    </row>
    <row r="37" spans="1:33" ht="15.75" customHeight="1">
      <c r="A37" s="133"/>
      <c r="B37" s="125">
        <v>11318038</v>
      </c>
      <c r="C37" s="126" t="s">
        <v>217</v>
      </c>
      <c r="D37" s="178"/>
      <c r="E37" s="113">
        <v>72</v>
      </c>
      <c r="F37" s="113">
        <v>80</v>
      </c>
      <c r="G37" s="113">
        <v>76</v>
      </c>
      <c r="H37" s="113">
        <v>78</v>
      </c>
      <c r="I37" s="113">
        <v>76</v>
      </c>
      <c r="J37" s="127">
        <f t="shared" si="0"/>
        <v>75.5</v>
      </c>
      <c r="K37" s="114">
        <v>70</v>
      </c>
      <c r="L37" s="114">
        <v>75</v>
      </c>
      <c r="M37" s="114">
        <v>73</v>
      </c>
      <c r="N37" s="114">
        <v>72</v>
      </c>
      <c r="O37" s="114">
        <v>70</v>
      </c>
      <c r="P37" s="128">
        <f t="shared" si="1"/>
        <v>70.650000000000006</v>
      </c>
      <c r="Q37" s="115">
        <v>70</v>
      </c>
      <c r="R37" s="115">
        <v>70</v>
      </c>
      <c r="S37" s="115">
        <v>70</v>
      </c>
      <c r="T37" s="115">
        <v>70</v>
      </c>
      <c r="U37" s="115">
        <v>70</v>
      </c>
      <c r="V37" s="129">
        <f t="shared" si="2"/>
        <v>70</v>
      </c>
      <c r="W37" s="116">
        <v>60</v>
      </c>
      <c r="X37" s="116">
        <v>75</v>
      </c>
      <c r="Y37" s="116">
        <v>75</v>
      </c>
      <c r="Z37" s="116">
        <v>75</v>
      </c>
      <c r="AA37" s="116">
        <v>70</v>
      </c>
      <c r="AB37" s="130">
        <f t="shared" si="3"/>
        <v>69</v>
      </c>
      <c r="AC37" s="131"/>
      <c r="AD37" s="134"/>
      <c r="AE37" s="134"/>
      <c r="AF37" s="134"/>
      <c r="AG37" s="134"/>
    </row>
    <row r="38" spans="1:33" ht="15.75" customHeight="1">
      <c r="A38" s="133"/>
      <c r="B38" s="125">
        <v>11318039</v>
      </c>
      <c r="C38" s="126" t="s">
        <v>218</v>
      </c>
      <c r="D38" s="179"/>
      <c r="E38" s="113">
        <v>72</v>
      </c>
      <c r="F38" s="113">
        <v>80</v>
      </c>
      <c r="G38" s="113">
        <v>72</v>
      </c>
      <c r="H38" s="113">
        <v>78</v>
      </c>
      <c r="I38" s="113">
        <v>72</v>
      </c>
      <c r="J38" s="127">
        <f t="shared" si="0"/>
        <v>72.699999999999989</v>
      </c>
      <c r="K38" s="114">
        <v>70</v>
      </c>
      <c r="L38" s="114">
        <v>75</v>
      </c>
      <c r="M38" s="114">
        <v>70</v>
      </c>
      <c r="N38" s="114">
        <v>72</v>
      </c>
      <c r="O38" s="114">
        <v>70</v>
      </c>
      <c r="P38" s="128">
        <f t="shared" si="1"/>
        <v>70.349999999999994</v>
      </c>
      <c r="Q38" s="115">
        <v>70</v>
      </c>
      <c r="R38" s="115">
        <v>70</v>
      </c>
      <c r="S38" s="115">
        <v>70</v>
      </c>
      <c r="T38" s="115">
        <v>70</v>
      </c>
      <c r="U38" s="115">
        <v>70</v>
      </c>
      <c r="V38" s="129">
        <f t="shared" si="2"/>
        <v>70</v>
      </c>
      <c r="W38" s="116">
        <v>60</v>
      </c>
      <c r="X38" s="116">
        <v>75</v>
      </c>
      <c r="Y38" s="116">
        <v>75</v>
      </c>
      <c r="Z38" s="116">
        <v>75</v>
      </c>
      <c r="AA38" s="116">
        <v>70</v>
      </c>
      <c r="AB38" s="130">
        <f t="shared" si="3"/>
        <v>69</v>
      </c>
      <c r="AC38" s="131"/>
      <c r="AD38" s="134"/>
      <c r="AE38" s="134"/>
      <c r="AF38" s="134"/>
      <c r="AG38" s="134"/>
    </row>
    <row r="39" spans="1:33" ht="15.75" customHeight="1">
      <c r="A39" s="135">
        <v>12</v>
      </c>
      <c r="B39" s="136">
        <v>11318025</v>
      </c>
      <c r="C39" s="137" t="s">
        <v>219</v>
      </c>
      <c r="D39" s="234" t="s">
        <v>220</v>
      </c>
      <c r="E39" s="137">
        <v>85</v>
      </c>
      <c r="F39" s="137">
        <v>85</v>
      </c>
      <c r="G39" s="137">
        <v>85</v>
      </c>
      <c r="H39" s="137">
        <v>85</v>
      </c>
      <c r="I39" s="138">
        <v>85</v>
      </c>
      <c r="J39" s="139">
        <f t="shared" si="0"/>
        <v>85</v>
      </c>
      <c r="K39" s="138"/>
      <c r="L39" s="137"/>
      <c r="M39" s="137"/>
      <c r="N39" s="137"/>
      <c r="O39" s="137"/>
      <c r="P39" s="140">
        <f t="shared" si="1"/>
        <v>0</v>
      </c>
      <c r="Q39" s="138">
        <v>70</v>
      </c>
      <c r="R39" s="138">
        <v>75</v>
      </c>
      <c r="S39" s="138">
        <v>80</v>
      </c>
      <c r="T39" s="138">
        <v>70</v>
      </c>
      <c r="U39" s="138">
        <v>78</v>
      </c>
      <c r="V39" s="139">
        <f t="shared" si="2"/>
        <v>76.05</v>
      </c>
      <c r="W39" s="138">
        <v>72</v>
      </c>
      <c r="X39" s="138">
        <v>75</v>
      </c>
      <c r="Y39" s="138">
        <v>72</v>
      </c>
      <c r="Z39" s="138">
        <v>72</v>
      </c>
      <c r="AA39" s="138">
        <v>70</v>
      </c>
      <c r="AB39" s="139">
        <f t="shared" si="3"/>
        <v>70.95</v>
      </c>
      <c r="AC39" s="141" t="s">
        <v>24</v>
      </c>
      <c r="AD39" s="143" t="s">
        <v>197</v>
      </c>
      <c r="AE39" s="134"/>
      <c r="AF39" s="132" t="s">
        <v>28</v>
      </c>
      <c r="AG39" s="132" t="s">
        <v>20</v>
      </c>
    </row>
    <row r="40" spans="1:33" ht="15.75" customHeight="1">
      <c r="A40" s="144"/>
      <c r="B40" s="136">
        <v>11318054</v>
      </c>
      <c r="C40" s="137" t="s">
        <v>221</v>
      </c>
      <c r="D40" s="179"/>
      <c r="E40" s="137">
        <v>85</v>
      </c>
      <c r="F40" s="137">
        <v>85</v>
      </c>
      <c r="G40" s="137">
        <v>85</v>
      </c>
      <c r="H40" s="137">
        <v>85</v>
      </c>
      <c r="I40" s="138">
        <v>85</v>
      </c>
      <c r="J40" s="139">
        <f t="shared" si="0"/>
        <v>85</v>
      </c>
      <c r="K40" s="138"/>
      <c r="L40" s="137"/>
      <c r="M40" s="137"/>
      <c r="N40" s="137"/>
      <c r="O40" s="137"/>
      <c r="P40" s="140">
        <f t="shared" si="1"/>
        <v>0</v>
      </c>
      <c r="Q40" s="138">
        <v>70</v>
      </c>
      <c r="R40" s="138">
        <v>75</v>
      </c>
      <c r="S40" s="138">
        <v>70</v>
      </c>
      <c r="T40" s="138">
        <v>70</v>
      </c>
      <c r="U40" s="138">
        <v>70</v>
      </c>
      <c r="V40" s="139">
        <f t="shared" si="2"/>
        <v>70.25</v>
      </c>
      <c r="W40" s="138">
        <v>72</v>
      </c>
      <c r="X40" s="138">
        <v>75</v>
      </c>
      <c r="Y40" s="138">
        <v>72</v>
      </c>
      <c r="Z40" s="138">
        <v>72</v>
      </c>
      <c r="AA40" s="138">
        <v>70</v>
      </c>
      <c r="AB40" s="139">
        <f t="shared" si="3"/>
        <v>70.95</v>
      </c>
      <c r="AC40" s="141"/>
      <c r="AD40" s="134"/>
      <c r="AE40" s="134"/>
      <c r="AF40" s="134"/>
      <c r="AG40" s="134"/>
    </row>
    <row r="41" spans="1:33" ht="15.75" customHeight="1">
      <c r="A41" s="124">
        <v>13</v>
      </c>
      <c r="B41" s="125">
        <v>11318016</v>
      </c>
      <c r="C41" s="126" t="s">
        <v>222</v>
      </c>
      <c r="D41" s="233" t="s">
        <v>223</v>
      </c>
      <c r="E41" s="113">
        <v>85</v>
      </c>
      <c r="F41" s="113">
        <v>82</v>
      </c>
      <c r="G41" s="113">
        <v>82</v>
      </c>
      <c r="H41" s="113">
        <v>84</v>
      </c>
      <c r="I41" s="113">
        <v>85</v>
      </c>
      <c r="J41" s="127">
        <f t="shared" si="0"/>
        <v>84.5</v>
      </c>
      <c r="K41" s="114">
        <v>84</v>
      </c>
      <c r="L41" s="114">
        <v>80</v>
      </c>
      <c r="M41" s="114">
        <v>84</v>
      </c>
      <c r="N41" s="114">
        <v>83</v>
      </c>
      <c r="O41" s="114">
        <v>83</v>
      </c>
      <c r="P41" s="128">
        <f t="shared" si="1"/>
        <v>83.15</v>
      </c>
      <c r="Q41" s="115">
        <v>75</v>
      </c>
      <c r="R41" s="115">
        <v>75</v>
      </c>
      <c r="S41" s="115">
        <v>75</v>
      </c>
      <c r="T41" s="115">
        <v>75</v>
      </c>
      <c r="U41" s="115">
        <v>75</v>
      </c>
      <c r="V41" s="129">
        <f t="shared" si="2"/>
        <v>75</v>
      </c>
      <c r="W41" s="116">
        <v>80</v>
      </c>
      <c r="X41" s="116">
        <v>79</v>
      </c>
      <c r="Y41" s="116">
        <v>78</v>
      </c>
      <c r="Z41" s="116">
        <v>78</v>
      </c>
      <c r="AA41" s="116">
        <v>79</v>
      </c>
      <c r="AB41" s="130">
        <f t="shared" si="3"/>
        <v>79.05</v>
      </c>
      <c r="AC41" s="131" t="s">
        <v>24</v>
      </c>
      <c r="AD41" s="40" t="s">
        <v>21</v>
      </c>
      <c r="AE41" s="147" t="s">
        <v>191</v>
      </c>
      <c r="AF41" s="132" t="s">
        <v>224</v>
      </c>
      <c r="AG41" s="132" t="s">
        <v>27</v>
      </c>
    </row>
    <row r="42" spans="1:33" ht="15.75" customHeight="1">
      <c r="A42" s="133"/>
      <c r="B42" s="125">
        <v>11318031</v>
      </c>
      <c r="C42" s="126" t="s">
        <v>225</v>
      </c>
      <c r="D42" s="178"/>
      <c r="E42" s="113">
        <v>85</v>
      </c>
      <c r="F42" s="113">
        <v>82</v>
      </c>
      <c r="G42" s="113">
        <v>82</v>
      </c>
      <c r="H42" s="113">
        <v>83</v>
      </c>
      <c r="I42" s="113">
        <v>81</v>
      </c>
      <c r="J42" s="127">
        <f t="shared" si="0"/>
        <v>82.050000000000011</v>
      </c>
      <c r="K42" s="114">
        <v>84</v>
      </c>
      <c r="L42" s="114">
        <v>80</v>
      </c>
      <c r="M42" s="114">
        <v>84</v>
      </c>
      <c r="N42" s="114">
        <v>83</v>
      </c>
      <c r="O42" s="114">
        <v>85</v>
      </c>
      <c r="P42" s="128">
        <f t="shared" si="1"/>
        <v>84.35</v>
      </c>
      <c r="Q42" s="115">
        <v>75</v>
      </c>
      <c r="R42" s="115">
        <v>75</v>
      </c>
      <c r="S42" s="115">
        <v>75</v>
      </c>
      <c r="T42" s="115">
        <v>75</v>
      </c>
      <c r="U42" s="115">
        <v>75</v>
      </c>
      <c r="V42" s="129">
        <f t="shared" si="2"/>
        <v>75</v>
      </c>
      <c r="W42" s="116">
        <v>80</v>
      </c>
      <c r="X42" s="116">
        <v>79</v>
      </c>
      <c r="Y42" s="116">
        <v>78</v>
      </c>
      <c r="Z42" s="116">
        <v>78</v>
      </c>
      <c r="AA42" s="116">
        <v>80</v>
      </c>
      <c r="AB42" s="130">
        <f t="shared" si="3"/>
        <v>79.650000000000006</v>
      </c>
      <c r="AC42" s="131"/>
      <c r="AD42" s="134"/>
      <c r="AE42" s="134"/>
      <c r="AF42" s="134"/>
      <c r="AG42" s="134"/>
    </row>
    <row r="43" spans="1:33" ht="15.75" customHeight="1">
      <c r="A43" s="133"/>
      <c r="B43" s="125">
        <v>11318065</v>
      </c>
      <c r="C43" s="126" t="s">
        <v>226</v>
      </c>
      <c r="D43" s="179"/>
      <c r="E43" s="113">
        <v>85</v>
      </c>
      <c r="F43" s="113">
        <v>82</v>
      </c>
      <c r="G43" s="113">
        <v>82</v>
      </c>
      <c r="H43" s="113">
        <v>84</v>
      </c>
      <c r="I43" s="113">
        <v>86</v>
      </c>
      <c r="J43" s="127">
        <f t="shared" si="0"/>
        <v>85.100000000000009</v>
      </c>
      <c r="K43" s="114">
        <v>84</v>
      </c>
      <c r="L43" s="114">
        <v>80</v>
      </c>
      <c r="M43" s="114">
        <v>84</v>
      </c>
      <c r="N43" s="114">
        <v>83</v>
      </c>
      <c r="O43" s="114">
        <v>83</v>
      </c>
      <c r="P43" s="128">
        <f t="shared" si="1"/>
        <v>83.15</v>
      </c>
      <c r="Q43" s="115">
        <v>75</v>
      </c>
      <c r="R43" s="115">
        <v>75</v>
      </c>
      <c r="S43" s="115">
        <v>75</v>
      </c>
      <c r="T43" s="115">
        <v>75</v>
      </c>
      <c r="U43" s="115">
        <v>75</v>
      </c>
      <c r="V43" s="129">
        <f t="shared" si="2"/>
        <v>75</v>
      </c>
      <c r="W43" s="116">
        <v>80</v>
      </c>
      <c r="X43" s="116">
        <v>79</v>
      </c>
      <c r="Y43" s="116">
        <v>78</v>
      </c>
      <c r="Z43" s="116">
        <v>78</v>
      </c>
      <c r="AA43" s="116">
        <v>80</v>
      </c>
      <c r="AB43" s="130">
        <f t="shared" si="3"/>
        <v>79.650000000000006</v>
      </c>
      <c r="AC43" s="131"/>
      <c r="AD43" s="134"/>
      <c r="AE43" s="134"/>
      <c r="AF43" s="134"/>
      <c r="AG43" s="134"/>
    </row>
    <row r="44" spans="1:33" ht="15.75" customHeight="1">
      <c r="A44" s="135">
        <v>14</v>
      </c>
      <c r="B44" s="136">
        <v>11318014</v>
      </c>
      <c r="C44" s="137" t="s">
        <v>227</v>
      </c>
      <c r="D44" s="234" t="s">
        <v>228</v>
      </c>
      <c r="E44" s="137">
        <v>80</v>
      </c>
      <c r="F44" s="137">
        <v>80</v>
      </c>
      <c r="G44" s="137">
        <v>80</v>
      </c>
      <c r="H44" s="137">
        <v>80</v>
      </c>
      <c r="I44" s="138">
        <v>80</v>
      </c>
      <c r="J44" s="139">
        <f t="shared" si="0"/>
        <v>80</v>
      </c>
      <c r="K44" s="138"/>
      <c r="L44" s="137"/>
      <c r="M44" s="137"/>
      <c r="N44" s="137"/>
      <c r="O44" s="137"/>
      <c r="P44" s="140">
        <f t="shared" si="1"/>
        <v>0</v>
      </c>
      <c r="Q44" s="138">
        <v>75</v>
      </c>
      <c r="R44" s="138">
        <v>80</v>
      </c>
      <c r="S44" s="138">
        <v>75</v>
      </c>
      <c r="T44" s="138">
        <v>78</v>
      </c>
      <c r="U44" s="138">
        <v>78</v>
      </c>
      <c r="V44" s="139">
        <f t="shared" si="2"/>
        <v>77.199999999999989</v>
      </c>
      <c r="W44" s="138">
        <v>75</v>
      </c>
      <c r="X44" s="138">
        <v>80</v>
      </c>
      <c r="Y44" s="138">
        <v>75</v>
      </c>
      <c r="Z44" s="138">
        <v>78</v>
      </c>
      <c r="AA44" s="138">
        <v>78</v>
      </c>
      <c r="AB44" s="139">
        <f t="shared" si="3"/>
        <v>77.199999999999989</v>
      </c>
      <c r="AC44" s="141"/>
      <c r="AD44" s="143" t="s">
        <v>20</v>
      </c>
      <c r="AE44" s="134"/>
      <c r="AF44" s="40" t="s">
        <v>175</v>
      </c>
      <c r="AG44" s="132" t="s">
        <v>91</v>
      </c>
    </row>
    <row r="45" spans="1:33" ht="15.75" customHeight="1">
      <c r="A45" s="144"/>
      <c r="B45" s="136">
        <v>11318017</v>
      </c>
      <c r="C45" s="137" t="s">
        <v>229</v>
      </c>
      <c r="D45" s="178"/>
      <c r="E45" s="137">
        <v>80</v>
      </c>
      <c r="F45" s="137">
        <v>80</v>
      </c>
      <c r="G45" s="137">
        <v>80</v>
      </c>
      <c r="H45" s="137">
        <v>80</v>
      </c>
      <c r="I45" s="138">
        <v>80</v>
      </c>
      <c r="J45" s="139">
        <f t="shared" si="0"/>
        <v>80</v>
      </c>
      <c r="K45" s="138"/>
      <c r="L45" s="137"/>
      <c r="M45" s="137"/>
      <c r="N45" s="137"/>
      <c r="O45" s="137"/>
      <c r="P45" s="140">
        <f t="shared" si="1"/>
        <v>0</v>
      </c>
      <c r="Q45" s="138">
        <v>75</v>
      </c>
      <c r="R45" s="138">
        <v>80</v>
      </c>
      <c r="S45" s="138">
        <v>75</v>
      </c>
      <c r="T45" s="138">
        <v>76</v>
      </c>
      <c r="U45" s="138">
        <v>76</v>
      </c>
      <c r="V45" s="139">
        <f t="shared" si="2"/>
        <v>75.900000000000006</v>
      </c>
      <c r="W45" s="138">
        <v>75</v>
      </c>
      <c r="X45" s="138">
        <v>80</v>
      </c>
      <c r="Y45" s="138">
        <v>75</v>
      </c>
      <c r="Z45" s="138">
        <v>76</v>
      </c>
      <c r="AA45" s="138">
        <v>76</v>
      </c>
      <c r="AB45" s="139">
        <f t="shared" si="3"/>
        <v>75.900000000000006</v>
      </c>
      <c r="AC45" s="141"/>
      <c r="AD45" s="134"/>
      <c r="AE45" s="134"/>
      <c r="AF45" s="134"/>
      <c r="AG45" s="134"/>
    </row>
    <row r="46" spans="1:33" ht="15.75" customHeight="1">
      <c r="A46" s="144"/>
      <c r="B46" s="136">
        <v>11318055</v>
      </c>
      <c r="C46" s="137" t="s">
        <v>230</v>
      </c>
      <c r="D46" s="179"/>
      <c r="E46" s="137">
        <v>80</v>
      </c>
      <c r="F46" s="137">
        <v>80</v>
      </c>
      <c r="G46" s="137">
        <v>80</v>
      </c>
      <c r="H46" s="137">
        <v>80</v>
      </c>
      <c r="I46" s="138">
        <v>80</v>
      </c>
      <c r="J46" s="139">
        <f t="shared" si="0"/>
        <v>80</v>
      </c>
      <c r="K46" s="138"/>
      <c r="L46" s="137"/>
      <c r="M46" s="137"/>
      <c r="N46" s="137"/>
      <c r="O46" s="137"/>
      <c r="P46" s="140">
        <f t="shared" si="1"/>
        <v>0</v>
      </c>
      <c r="Q46" s="138">
        <v>75</v>
      </c>
      <c r="R46" s="138">
        <v>80</v>
      </c>
      <c r="S46" s="138">
        <v>75</v>
      </c>
      <c r="T46" s="138">
        <v>76</v>
      </c>
      <c r="U46" s="138">
        <v>74</v>
      </c>
      <c r="V46" s="139">
        <f t="shared" si="2"/>
        <v>74.7</v>
      </c>
      <c r="W46" s="138">
        <v>75</v>
      </c>
      <c r="X46" s="138">
        <v>80</v>
      </c>
      <c r="Y46" s="138">
        <v>75</v>
      </c>
      <c r="Z46" s="138">
        <v>76</v>
      </c>
      <c r="AA46" s="138">
        <v>74</v>
      </c>
      <c r="AB46" s="139">
        <f t="shared" si="3"/>
        <v>74.7</v>
      </c>
      <c r="AC46" s="141"/>
      <c r="AD46" s="134"/>
      <c r="AE46" s="134"/>
      <c r="AF46" s="134"/>
      <c r="AG46" s="134"/>
    </row>
    <row r="47" spans="1:33" ht="15.75" customHeight="1">
      <c r="A47" s="124">
        <v>15</v>
      </c>
      <c r="B47" s="125">
        <v>11318001</v>
      </c>
      <c r="C47" s="126" t="s">
        <v>231</v>
      </c>
      <c r="D47" s="233" t="s">
        <v>232</v>
      </c>
      <c r="E47" s="113">
        <v>72</v>
      </c>
      <c r="F47" s="113">
        <v>72</v>
      </c>
      <c r="G47" s="113">
        <v>70</v>
      </c>
      <c r="H47" s="113">
        <v>74</v>
      </c>
      <c r="I47" s="113">
        <v>70</v>
      </c>
      <c r="J47" s="127">
        <f t="shared" si="0"/>
        <v>70.7</v>
      </c>
      <c r="K47" s="115">
        <v>75</v>
      </c>
      <c r="L47" s="115">
        <v>74</v>
      </c>
      <c r="M47" s="115">
        <v>70</v>
      </c>
      <c r="N47" s="114">
        <v>70</v>
      </c>
      <c r="O47" s="114">
        <v>70</v>
      </c>
      <c r="P47" s="128">
        <f t="shared" si="1"/>
        <v>71.2</v>
      </c>
      <c r="Q47" s="116">
        <v>74</v>
      </c>
      <c r="R47" s="116">
        <v>74</v>
      </c>
      <c r="S47" s="116">
        <v>80</v>
      </c>
      <c r="T47" s="116">
        <v>80</v>
      </c>
      <c r="U47" s="116">
        <v>70</v>
      </c>
      <c r="V47" s="129">
        <f t="shared" si="2"/>
        <v>72.5</v>
      </c>
      <c r="W47" s="116">
        <v>74</v>
      </c>
      <c r="X47" s="116">
        <v>74</v>
      </c>
      <c r="Y47" s="116">
        <v>80</v>
      </c>
      <c r="Z47" s="116">
        <v>80</v>
      </c>
      <c r="AA47" s="116">
        <v>70</v>
      </c>
      <c r="AB47" s="130">
        <f t="shared" si="3"/>
        <v>72.5</v>
      </c>
      <c r="AC47" s="131"/>
      <c r="AD47" s="148" t="s">
        <v>18</v>
      </c>
      <c r="AE47" s="149" t="s">
        <v>27</v>
      </c>
      <c r="AF47" s="150" t="s">
        <v>175</v>
      </c>
      <c r="AG47" s="150" t="s">
        <v>207</v>
      </c>
    </row>
    <row r="48" spans="1:33" ht="15.75" customHeight="1">
      <c r="A48" s="133"/>
      <c r="B48" s="125">
        <v>11318023</v>
      </c>
      <c r="C48" s="126" t="s">
        <v>233</v>
      </c>
      <c r="D48" s="178"/>
      <c r="E48" s="113">
        <v>72</v>
      </c>
      <c r="F48" s="113">
        <v>72</v>
      </c>
      <c r="G48" s="113">
        <v>76</v>
      </c>
      <c r="H48" s="113">
        <v>80</v>
      </c>
      <c r="I48" s="113">
        <v>76</v>
      </c>
      <c r="J48" s="127">
        <f t="shared" si="0"/>
        <v>75.2</v>
      </c>
      <c r="K48" s="115">
        <v>75</v>
      </c>
      <c r="L48" s="115">
        <v>74</v>
      </c>
      <c r="M48" s="115">
        <v>80</v>
      </c>
      <c r="N48" s="114">
        <v>70</v>
      </c>
      <c r="O48" s="114">
        <v>78</v>
      </c>
      <c r="P48" s="128">
        <f t="shared" si="1"/>
        <v>77</v>
      </c>
      <c r="Q48" s="116">
        <v>74</v>
      </c>
      <c r="R48" s="116">
        <v>74</v>
      </c>
      <c r="S48" s="116">
        <v>80</v>
      </c>
      <c r="T48" s="116">
        <v>80</v>
      </c>
      <c r="U48" s="116">
        <v>76</v>
      </c>
      <c r="V48" s="129">
        <f t="shared" si="2"/>
        <v>76.099999999999994</v>
      </c>
      <c r="W48" s="116">
        <v>74</v>
      </c>
      <c r="X48" s="116">
        <v>74</v>
      </c>
      <c r="Y48" s="116">
        <v>80</v>
      </c>
      <c r="Z48" s="116">
        <v>80</v>
      </c>
      <c r="AA48" s="116">
        <v>76</v>
      </c>
      <c r="AB48" s="130">
        <f t="shared" si="3"/>
        <v>76.099999999999994</v>
      </c>
      <c r="AC48" s="131"/>
      <c r="AD48" s="134"/>
      <c r="AE48" s="134"/>
      <c r="AF48" s="134"/>
      <c r="AG48" s="134"/>
    </row>
    <row r="49" spans="1:33" ht="15.75" customHeight="1">
      <c r="A49" s="133"/>
      <c r="B49" s="125">
        <v>11318028</v>
      </c>
      <c r="C49" s="126" t="s">
        <v>234</v>
      </c>
      <c r="D49" s="179"/>
      <c r="E49" s="113">
        <v>72</v>
      </c>
      <c r="F49" s="113">
        <v>72</v>
      </c>
      <c r="G49" s="113">
        <v>78</v>
      </c>
      <c r="H49" s="113">
        <v>80</v>
      </c>
      <c r="I49" s="113">
        <v>78</v>
      </c>
      <c r="J49" s="127">
        <f t="shared" si="0"/>
        <v>76.599999999999994</v>
      </c>
      <c r="K49" s="115">
        <v>75</v>
      </c>
      <c r="L49" s="115">
        <v>74</v>
      </c>
      <c r="M49" s="115">
        <v>80</v>
      </c>
      <c r="N49" s="114">
        <v>70</v>
      </c>
      <c r="O49" s="114">
        <v>80</v>
      </c>
      <c r="P49" s="128">
        <f t="shared" si="1"/>
        <v>78.2</v>
      </c>
      <c r="Q49" s="116">
        <v>74</v>
      </c>
      <c r="R49" s="116">
        <v>74</v>
      </c>
      <c r="S49" s="116">
        <v>80</v>
      </c>
      <c r="T49" s="116">
        <v>80</v>
      </c>
      <c r="U49" s="116">
        <v>78</v>
      </c>
      <c r="V49" s="129">
        <f t="shared" si="2"/>
        <v>77.3</v>
      </c>
      <c r="W49" s="116">
        <v>74</v>
      </c>
      <c r="X49" s="116">
        <v>74</v>
      </c>
      <c r="Y49" s="116">
        <v>80</v>
      </c>
      <c r="Z49" s="116">
        <v>80</v>
      </c>
      <c r="AA49" s="116">
        <v>78</v>
      </c>
      <c r="AB49" s="130">
        <f t="shared" si="3"/>
        <v>77.3</v>
      </c>
      <c r="AC49" s="131"/>
      <c r="AD49" s="134"/>
      <c r="AE49" s="134"/>
      <c r="AF49" s="134"/>
      <c r="AG49" s="134"/>
    </row>
    <row r="50" spans="1:33" ht="15.75" customHeight="1">
      <c r="A50" s="135">
        <v>16</v>
      </c>
      <c r="B50" s="136">
        <v>11318020</v>
      </c>
      <c r="C50" s="137" t="s">
        <v>235</v>
      </c>
      <c r="D50" s="234" t="s">
        <v>236</v>
      </c>
      <c r="E50" s="138">
        <v>80</v>
      </c>
      <c r="F50" s="138">
        <v>80</v>
      </c>
      <c r="G50" s="138">
        <v>80</v>
      </c>
      <c r="H50" s="138">
        <v>80</v>
      </c>
      <c r="I50" s="138">
        <v>78</v>
      </c>
      <c r="J50" s="139">
        <f t="shared" si="0"/>
        <v>78.8</v>
      </c>
      <c r="K50" s="138">
        <v>80</v>
      </c>
      <c r="L50" s="138">
        <v>80</v>
      </c>
      <c r="M50" s="138">
        <v>80</v>
      </c>
      <c r="N50" s="138">
        <v>80</v>
      </c>
      <c r="O50" s="138">
        <v>78</v>
      </c>
      <c r="P50" s="140">
        <f t="shared" si="1"/>
        <v>78.8</v>
      </c>
      <c r="Q50" s="138">
        <v>80</v>
      </c>
      <c r="R50" s="138">
        <v>80</v>
      </c>
      <c r="S50" s="138">
        <v>80</v>
      </c>
      <c r="T50" s="138">
        <v>80</v>
      </c>
      <c r="U50" s="138">
        <v>79</v>
      </c>
      <c r="V50" s="139">
        <f t="shared" si="2"/>
        <v>79.400000000000006</v>
      </c>
      <c r="W50" s="138">
        <v>78</v>
      </c>
      <c r="X50" s="138">
        <v>80</v>
      </c>
      <c r="Y50" s="138">
        <v>78</v>
      </c>
      <c r="Z50" s="138">
        <v>75</v>
      </c>
      <c r="AA50" s="138">
        <v>70</v>
      </c>
      <c r="AB50" s="139">
        <f t="shared" si="3"/>
        <v>73.150000000000006</v>
      </c>
      <c r="AC50" s="141" t="s">
        <v>24</v>
      </c>
      <c r="AD50" s="143" t="s">
        <v>175</v>
      </c>
      <c r="AE50" s="151" t="s">
        <v>33</v>
      </c>
      <c r="AF50" s="40" t="s">
        <v>237</v>
      </c>
      <c r="AG50" s="132" t="s">
        <v>19</v>
      </c>
    </row>
    <row r="51" spans="1:33" ht="15.75" customHeight="1">
      <c r="A51" s="144"/>
      <c r="B51" s="136">
        <v>11318040</v>
      </c>
      <c r="C51" s="137" t="s">
        <v>238</v>
      </c>
      <c r="D51" s="178"/>
      <c r="E51" s="138">
        <v>80</v>
      </c>
      <c r="F51" s="138">
        <v>80</v>
      </c>
      <c r="G51" s="138">
        <v>80</v>
      </c>
      <c r="H51" s="138">
        <v>80</v>
      </c>
      <c r="I51" s="138">
        <v>75</v>
      </c>
      <c r="J51" s="139">
        <f t="shared" si="0"/>
        <v>77</v>
      </c>
      <c r="K51" s="138">
        <v>80</v>
      </c>
      <c r="L51" s="138">
        <v>80</v>
      </c>
      <c r="M51" s="138">
        <v>80</v>
      </c>
      <c r="N51" s="138">
        <v>80</v>
      </c>
      <c r="O51" s="138">
        <v>75</v>
      </c>
      <c r="P51" s="140">
        <f t="shared" si="1"/>
        <v>77</v>
      </c>
      <c r="Q51" s="138">
        <v>80</v>
      </c>
      <c r="R51" s="138">
        <v>80</v>
      </c>
      <c r="S51" s="138">
        <v>80</v>
      </c>
      <c r="T51" s="138">
        <v>80</v>
      </c>
      <c r="U51" s="138">
        <v>76</v>
      </c>
      <c r="V51" s="139">
        <f t="shared" si="2"/>
        <v>77.599999999999994</v>
      </c>
      <c r="W51" s="138">
        <v>80</v>
      </c>
      <c r="X51" s="138">
        <v>80</v>
      </c>
      <c r="Y51" s="138">
        <v>78</v>
      </c>
      <c r="Z51" s="138">
        <v>80</v>
      </c>
      <c r="AA51" s="138">
        <v>75</v>
      </c>
      <c r="AB51" s="139">
        <f t="shared" si="3"/>
        <v>76.8</v>
      </c>
      <c r="AC51" s="141"/>
      <c r="AD51" s="134"/>
      <c r="AE51" s="134"/>
      <c r="AF51" s="134"/>
      <c r="AG51" s="134"/>
    </row>
    <row r="52" spans="1:33" ht="15.75" customHeight="1">
      <c r="A52" s="144"/>
      <c r="B52" s="136">
        <v>11318058</v>
      </c>
      <c r="C52" s="137" t="s">
        <v>239</v>
      </c>
      <c r="D52" s="179"/>
      <c r="E52" s="138">
        <v>80</v>
      </c>
      <c r="F52" s="138">
        <v>80</v>
      </c>
      <c r="G52" s="138">
        <v>80</v>
      </c>
      <c r="H52" s="138">
        <v>80</v>
      </c>
      <c r="I52" s="138">
        <v>85</v>
      </c>
      <c r="J52" s="139">
        <f t="shared" si="0"/>
        <v>83</v>
      </c>
      <c r="K52" s="138">
        <v>80</v>
      </c>
      <c r="L52" s="138">
        <v>80</v>
      </c>
      <c r="M52" s="138">
        <v>80</v>
      </c>
      <c r="N52" s="138">
        <v>80</v>
      </c>
      <c r="O52" s="138">
        <v>85</v>
      </c>
      <c r="P52" s="140">
        <f t="shared" si="1"/>
        <v>83</v>
      </c>
      <c r="Q52" s="138">
        <v>80</v>
      </c>
      <c r="R52" s="138">
        <v>80</v>
      </c>
      <c r="S52" s="138">
        <v>80</v>
      </c>
      <c r="T52" s="138">
        <v>80</v>
      </c>
      <c r="U52" s="138">
        <v>83</v>
      </c>
      <c r="V52" s="139">
        <f t="shared" si="2"/>
        <v>81.8</v>
      </c>
      <c r="W52" s="138">
        <v>85</v>
      </c>
      <c r="X52" s="138">
        <v>80</v>
      </c>
      <c r="Y52" s="138">
        <v>82</v>
      </c>
      <c r="Z52" s="138">
        <v>80</v>
      </c>
      <c r="AA52" s="138">
        <v>80</v>
      </c>
      <c r="AB52" s="139">
        <f t="shared" si="3"/>
        <v>81.2</v>
      </c>
      <c r="AC52" s="141"/>
      <c r="AD52" s="134"/>
      <c r="AE52" s="134"/>
      <c r="AF52" s="134"/>
      <c r="AG52" s="134"/>
    </row>
    <row r="53" spans="1:33" ht="15.75" customHeight="1">
      <c r="A53" s="124">
        <v>17</v>
      </c>
      <c r="B53" s="125">
        <v>11318007</v>
      </c>
      <c r="C53" s="126" t="s">
        <v>240</v>
      </c>
      <c r="D53" s="233" t="s">
        <v>241</v>
      </c>
      <c r="E53" s="113">
        <v>65</v>
      </c>
      <c r="F53" s="113">
        <v>75</v>
      </c>
      <c r="G53" s="113">
        <v>75</v>
      </c>
      <c r="H53" s="113">
        <v>75</v>
      </c>
      <c r="I53" s="113">
        <v>70</v>
      </c>
      <c r="J53" s="127">
        <f t="shared" si="0"/>
        <v>70</v>
      </c>
      <c r="K53" s="114">
        <v>70</v>
      </c>
      <c r="L53" s="114">
        <v>75</v>
      </c>
      <c r="M53" s="114">
        <v>73</v>
      </c>
      <c r="N53" s="114">
        <v>80</v>
      </c>
      <c r="O53" s="114">
        <v>75</v>
      </c>
      <c r="P53" s="128">
        <f t="shared" si="1"/>
        <v>74.05</v>
      </c>
      <c r="Q53" s="115">
        <v>70</v>
      </c>
      <c r="R53" s="115">
        <v>74</v>
      </c>
      <c r="S53" s="115">
        <v>80</v>
      </c>
      <c r="T53" s="115">
        <v>80</v>
      </c>
      <c r="U53" s="115">
        <v>74</v>
      </c>
      <c r="V53" s="129">
        <f t="shared" si="2"/>
        <v>74.099999999999994</v>
      </c>
      <c r="W53" s="116">
        <v>70</v>
      </c>
      <c r="X53" s="116">
        <v>75</v>
      </c>
      <c r="Y53" s="116">
        <v>80</v>
      </c>
      <c r="Z53" s="116">
        <v>80</v>
      </c>
      <c r="AA53" s="116">
        <v>74</v>
      </c>
      <c r="AB53" s="130">
        <f t="shared" si="3"/>
        <v>74.150000000000006</v>
      </c>
      <c r="AC53" s="131" t="s">
        <v>24</v>
      </c>
      <c r="AD53" s="142" t="s">
        <v>28</v>
      </c>
      <c r="AE53" s="142" t="s">
        <v>19</v>
      </c>
      <c r="AF53" s="132" t="s">
        <v>18</v>
      </c>
      <c r="AG53" s="132" t="s">
        <v>186</v>
      </c>
    </row>
    <row r="54" spans="1:33" ht="15.75" customHeight="1">
      <c r="A54" s="133"/>
      <c r="B54" s="125">
        <v>11318015</v>
      </c>
      <c r="C54" s="126" t="s">
        <v>242</v>
      </c>
      <c r="D54" s="178"/>
      <c r="E54" s="113">
        <v>65</v>
      </c>
      <c r="F54" s="113">
        <v>80</v>
      </c>
      <c r="G54" s="113">
        <v>80</v>
      </c>
      <c r="H54" s="113">
        <v>80</v>
      </c>
      <c r="I54" s="113">
        <v>75</v>
      </c>
      <c r="J54" s="127">
        <f t="shared" si="0"/>
        <v>74</v>
      </c>
      <c r="K54" s="114">
        <v>70</v>
      </c>
      <c r="L54" s="114">
        <v>75</v>
      </c>
      <c r="M54" s="114">
        <v>75</v>
      </c>
      <c r="N54" s="114">
        <v>85</v>
      </c>
      <c r="O54" s="114">
        <v>80</v>
      </c>
      <c r="P54" s="128">
        <f t="shared" si="1"/>
        <v>77.5</v>
      </c>
      <c r="Q54" s="115">
        <v>70</v>
      </c>
      <c r="R54" s="115">
        <v>74</v>
      </c>
      <c r="S54" s="115">
        <v>85</v>
      </c>
      <c r="T54" s="115">
        <v>80</v>
      </c>
      <c r="U54" s="115">
        <v>76</v>
      </c>
      <c r="V54" s="129">
        <f t="shared" si="2"/>
        <v>75.8</v>
      </c>
      <c r="W54" s="116">
        <v>70</v>
      </c>
      <c r="X54" s="116">
        <v>75</v>
      </c>
      <c r="Y54" s="116">
        <v>80</v>
      </c>
      <c r="Z54" s="116">
        <v>80</v>
      </c>
      <c r="AA54" s="116">
        <v>76</v>
      </c>
      <c r="AB54" s="130">
        <f t="shared" si="3"/>
        <v>75.349999999999994</v>
      </c>
      <c r="AC54" s="131"/>
      <c r="AD54" s="134"/>
      <c r="AE54" s="134"/>
      <c r="AF54" s="134"/>
      <c r="AG54" s="134"/>
    </row>
    <row r="55" spans="1:33" ht="15.75" customHeight="1">
      <c r="A55" s="133"/>
      <c r="B55" s="125">
        <v>11318051</v>
      </c>
      <c r="C55" s="126" t="s">
        <v>243</v>
      </c>
      <c r="D55" s="179"/>
      <c r="E55" s="113">
        <v>65</v>
      </c>
      <c r="F55" s="113">
        <v>75</v>
      </c>
      <c r="G55" s="113">
        <v>75</v>
      </c>
      <c r="H55" s="113">
        <v>75</v>
      </c>
      <c r="I55" s="113">
        <v>65</v>
      </c>
      <c r="J55" s="127">
        <f t="shared" si="0"/>
        <v>67</v>
      </c>
      <c r="K55" s="114">
        <v>70</v>
      </c>
      <c r="L55" s="114">
        <v>75</v>
      </c>
      <c r="M55" s="114">
        <v>72</v>
      </c>
      <c r="N55" s="114">
        <v>80</v>
      </c>
      <c r="O55" s="114">
        <v>70</v>
      </c>
      <c r="P55" s="128">
        <f t="shared" si="1"/>
        <v>70.95</v>
      </c>
      <c r="Q55" s="115">
        <v>70</v>
      </c>
      <c r="R55" s="115">
        <v>74</v>
      </c>
      <c r="S55" s="115">
        <v>80</v>
      </c>
      <c r="T55" s="115">
        <v>80</v>
      </c>
      <c r="U55" s="115">
        <v>74</v>
      </c>
      <c r="V55" s="129">
        <f t="shared" si="2"/>
        <v>74.099999999999994</v>
      </c>
      <c r="W55" s="116">
        <v>70</v>
      </c>
      <c r="X55" s="116">
        <v>75</v>
      </c>
      <c r="Y55" s="116">
        <v>80</v>
      </c>
      <c r="Z55" s="116">
        <v>80</v>
      </c>
      <c r="AA55" s="116">
        <v>74</v>
      </c>
      <c r="AB55" s="130">
        <f t="shared" si="3"/>
        <v>74.150000000000006</v>
      </c>
      <c r="AC55" s="131"/>
      <c r="AD55" s="134"/>
      <c r="AE55" s="134"/>
      <c r="AF55" s="134"/>
      <c r="AG55" s="134"/>
    </row>
    <row r="56" spans="1:33" ht="15.75" customHeight="1">
      <c r="A56" s="135">
        <v>18</v>
      </c>
      <c r="B56" s="136">
        <v>11318019</v>
      </c>
      <c r="C56" s="137" t="s">
        <v>244</v>
      </c>
      <c r="D56" s="234" t="s">
        <v>245</v>
      </c>
      <c r="E56" s="137">
        <v>72</v>
      </c>
      <c r="F56" s="137">
        <v>70</v>
      </c>
      <c r="G56" s="137">
        <v>78</v>
      </c>
      <c r="H56" s="138">
        <v>80</v>
      </c>
      <c r="I56" s="138">
        <v>80</v>
      </c>
      <c r="J56" s="139">
        <f t="shared" si="0"/>
        <v>77.7</v>
      </c>
      <c r="K56" s="138"/>
      <c r="L56" s="137"/>
      <c r="M56" s="137"/>
      <c r="N56" s="137"/>
      <c r="O56" s="137"/>
      <c r="P56" s="140">
        <f t="shared" si="1"/>
        <v>0</v>
      </c>
      <c r="Q56" s="138">
        <v>50</v>
      </c>
      <c r="R56" s="138">
        <v>70</v>
      </c>
      <c r="S56" s="138">
        <v>70</v>
      </c>
      <c r="T56" s="138">
        <v>75</v>
      </c>
      <c r="U56" s="138">
        <v>75</v>
      </c>
      <c r="V56" s="139">
        <f t="shared" si="2"/>
        <v>69.25</v>
      </c>
      <c r="W56" s="138">
        <v>70</v>
      </c>
      <c r="X56" s="138">
        <v>70</v>
      </c>
      <c r="Y56" s="138">
        <v>70</v>
      </c>
      <c r="Z56" s="138">
        <v>70</v>
      </c>
      <c r="AA56" s="138">
        <v>70</v>
      </c>
      <c r="AB56" s="139">
        <f t="shared" si="3"/>
        <v>70</v>
      </c>
      <c r="AC56" s="141" t="s">
        <v>24</v>
      </c>
      <c r="AD56" s="143" t="s">
        <v>18</v>
      </c>
      <c r="AE56" s="134"/>
      <c r="AF56" s="40" t="s">
        <v>43</v>
      </c>
      <c r="AG56" s="40" t="s">
        <v>33</v>
      </c>
    </row>
    <row r="57" spans="1:33" ht="15.75" customHeight="1">
      <c r="A57" s="144"/>
      <c r="B57" s="136">
        <v>11318029</v>
      </c>
      <c r="C57" s="137" t="s">
        <v>246</v>
      </c>
      <c r="D57" s="178"/>
      <c r="E57" s="137">
        <v>72</v>
      </c>
      <c r="F57" s="137">
        <v>70</v>
      </c>
      <c r="G57" s="137">
        <v>74</v>
      </c>
      <c r="H57" s="138">
        <v>80</v>
      </c>
      <c r="I57" s="138">
        <v>78</v>
      </c>
      <c r="J57" s="139">
        <f t="shared" si="0"/>
        <v>76.099999999999994</v>
      </c>
      <c r="K57" s="138"/>
      <c r="L57" s="137"/>
      <c r="M57" s="137"/>
      <c r="N57" s="137"/>
      <c r="O57" s="137"/>
      <c r="P57" s="140">
        <f t="shared" si="1"/>
        <v>0</v>
      </c>
      <c r="Q57" s="138">
        <v>50</v>
      </c>
      <c r="R57" s="138">
        <v>70</v>
      </c>
      <c r="S57" s="138">
        <v>65</v>
      </c>
      <c r="T57" s="138">
        <v>75</v>
      </c>
      <c r="U57" s="138">
        <v>65</v>
      </c>
      <c r="V57" s="139">
        <f t="shared" si="2"/>
        <v>62.75</v>
      </c>
      <c r="W57" s="138">
        <v>70</v>
      </c>
      <c r="X57" s="138">
        <v>70</v>
      </c>
      <c r="Y57" s="138">
        <v>70</v>
      </c>
      <c r="Z57" s="138">
        <v>70</v>
      </c>
      <c r="AA57" s="138">
        <v>68</v>
      </c>
      <c r="AB57" s="139">
        <f t="shared" si="3"/>
        <v>68.8</v>
      </c>
      <c r="AC57" s="141"/>
      <c r="AD57" s="134"/>
      <c r="AE57" s="134"/>
      <c r="AF57" s="134"/>
      <c r="AG57" s="134"/>
    </row>
    <row r="58" spans="1:33" ht="15.75" customHeight="1">
      <c r="A58" s="144"/>
      <c r="B58" s="136">
        <v>11318057</v>
      </c>
      <c r="C58" s="137" t="s">
        <v>247</v>
      </c>
      <c r="D58" s="179"/>
      <c r="E58" s="137">
        <v>72</v>
      </c>
      <c r="F58" s="137">
        <v>70</v>
      </c>
      <c r="G58" s="137">
        <v>74</v>
      </c>
      <c r="H58" s="138">
        <v>80</v>
      </c>
      <c r="I58" s="138">
        <v>78</v>
      </c>
      <c r="J58" s="139">
        <f t="shared" si="0"/>
        <v>76.099999999999994</v>
      </c>
      <c r="K58" s="138"/>
      <c r="L58" s="137"/>
      <c r="M58" s="137"/>
      <c r="N58" s="137"/>
      <c r="O58" s="137"/>
      <c r="P58" s="140">
        <f t="shared" si="1"/>
        <v>0</v>
      </c>
      <c r="Q58" s="138">
        <v>50</v>
      </c>
      <c r="R58" s="138">
        <v>70</v>
      </c>
      <c r="S58" s="138">
        <v>70</v>
      </c>
      <c r="T58" s="138">
        <v>75</v>
      </c>
      <c r="U58" s="138">
        <v>65</v>
      </c>
      <c r="V58" s="139">
        <f t="shared" si="2"/>
        <v>63.25</v>
      </c>
      <c r="W58" s="138">
        <v>70</v>
      </c>
      <c r="X58" s="138">
        <v>70</v>
      </c>
      <c r="Y58" s="138">
        <v>70</v>
      </c>
      <c r="Z58" s="138">
        <v>70</v>
      </c>
      <c r="AA58" s="138">
        <v>70</v>
      </c>
      <c r="AB58" s="139">
        <f t="shared" si="3"/>
        <v>70</v>
      </c>
      <c r="AC58" s="141"/>
      <c r="AD58" s="146"/>
      <c r="AE58" s="146"/>
      <c r="AF58" s="146"/>
      <c r="AG58" s="146"/>
    </row>
    <row r="59" spans="1:33" ht="15.75" customHeight="1">
      <c r="A59" s="124">
        <v>19</v>
      </c>
      <c r="B59" s="125">
        <v>11318005</v>
      </c>
      <c r="C59" s="126" t="s">
        <v>248</v>
      </c>
      <c r="D59" s="233" t="s">
        <v>249</v>
      </c>
      <c r="E59" s="113">
        <v>70</v>
      </c>
      <c r="F59" s="113">
        <v>70</v>
      </c>
      <c r="G59" s="113">
        <v>70</v>
      </c>
      <c r="H59" s="113">
        <v>70</v>
      </c>
      <c r="I59" s="113">
        <v>70</v>
      </c>
      <c r="J59" s="127">
        <f t="shared" si="0"/>
        <v>70</v>
      </c>
      <c r="K59" s="114">
        <v>80</v>
      </c>
      <c r="L59" s="114">
        <v>79</v>
      </c>
      <c r="M59" s="114">
        <v>80</v>
      </c>
      <c r="N59" s="114">
        <v>80</v>
      </c>
      <c r="O59" s="114">
        <v>80</v>
      </c>
      <c r="P59" s="128">
        <f t="shared" si="1"/>
        <v>79.95</v>
      </c>
      <c r="Q59" s="115">
        <v>75</v>
      </c>
      <c r="R59" s="115">
        <v>72</v>
      </c>
      <c r="S59" s="115">
        <v>73</v>
      </c>
      <c r="T59" s="115">
        <v>74</v>
      </c>
      <c r="U59" s="115">
        <v>74</v>
      </c>
      <c r="V59" s="129">
        <f t="shared" si="2"/>
        <v>74</v>
      </c>
      <c r="W59" s="116">
        <v>76</v>
      </c>
      <c r="X59" s="116">
        <v>80</v>
      </c>
      <c r="Y59" s="116">
        <v>77</v>
      </c>
      <c r="Z59" s="116">
        <v>75</v>
      </c>
      <c r="AA59" s="116">
        <v>80</v>
      </c>
      <c r="AB59" s="130">
        <f t="shared" si="3"/>
        <v>78.650000000000006</v>
      </c>
      <c r="AC59" s="131" t="s">
        <v>24</v>
      </c>
      <c r="AD59" s="143" t="s">
        <v>175</v>
      </c>
      <c r="AE59" s="143" t="s">
        <v>27</v>
      </c>
      <c r="AF59" s="40" t="s">
        <v>20</v>
      </c>
      <c r="AG59" s="40" t="s">
        <v>91</v>
      </c>
    </row>
    <row r="60" spans="1:33" ht="15.75" customHeight="1">
      <c r="A60" s="133"/>
      <c r="B60" s="125">
        <v>11318008</v>
      </c>
      <c r="C60" s="126" t="s">
        <v>250</v>
      </c>
      <c r="D60" s="178"/>
      <c r="E60" s="113">
        <v>70</v>
      </c>
      <c r="F60" s="113">
        <v>70</v>
      </c>
      <c r="G60" s="113">
        <v>70</v>
      </c>
      <c r="H60" s="113">
        <v>70</v>
      </c>
      <c r="I60" s="113">
        <v>70</v>
      </c>
      <c r="J60" s="127">
        <f t="shared" si="0"/>
        <v>70</v>
      </c>
      <c r="K60" s="114">
        <v>80</v>
      </c>
      <c r="L60" s="114">
        <v>79</v>
      </c>
      <c r="M60" s="114">
        <v>80</v>
      </c>
      <c r="N60" s="114">
        <v>80</v>
      </c>
      <c r="O60" s="114">
        <v>80</v>
      </c>
      <c r="P60" s="128">
        <f t="shared" si="1"/>
        <v>79.95</v>
      </c>
      <c r="Q60" s="115">
        <v>75</v>
      </c>
      <c r="R60" s="115">
        <v>72</v>
      </c>
      <c r="S60" s="115">
        <v>73</v>
      </c>
      <c r="T60" s="115">
        <v>74</v>
      </c>
      <c r="U60" s="115">
        <v>74</v>
      </c>
      <c r="V60" s="129">
        <f t="shared" si="2"/>
        <v>74</v>
      </c>
      <c r="W60" s="116">
        <v>76</v>
      </c>
      <c r="X60" s="116">
        <v>80</v>
      </c>
      <c r="Y60" s="116">
        <v>77</v>
      </c>
      <c r="Z60" s="116">
        <v>75</v>
      </c>
      <c r="AA60" s="116">
        <v>76</v>
      </c>
      <c r="AB60" s="130">
        <f t="shared" si="3"/>
        <v>76.25</v>
      </c>
      <c r="AC60" s="131"/>
      <c r="AD60" s="146"/>
      <c r="AE60" s="146"/>
      <c r="AF60" s="146"/>
      <c r="AG60" s="146"/>
    </row>
    <row r="61" spans="1:33" ht="15.75" customHeight="1">
      <c r="A61" s="133"/>
      <c r="B61" s="125">
        <v>11318021</v>
      </c>
      <c r="C61" s="126" t="s">
        <v>251</v>
      </c>
      <c r="D61" s="179"/>
      <c r="E61" s="113">
        <v>70</v>
      </c>
      <c r="F61" s="113">
        <v>70</v>
      </c>
      <c r="G61" s="113">
        <v>70</v>
      </c>
      <c r="H61" s="113">
        <v>70</v>
      </c>
      <c r="I61" s="113">
        <v>70</v>
      </c>
      <c r="J61" s="127">
        <f t="shared" si="0"/>
        <v>70</v>
      </c>
      <c r="K61" s="114">
        <v>80</v>
      </c>
      <c r="L61" s="114">
        <v>79</v>
      </c>
      <c r="M61" s="114">
        <v>80</v>
      </c>
      <c r="N61" s="114">
        <v>80</v>
      </c>
      <c r="O61" s="114">
        <v>80</v>
      </c>
      <c r="P61" s="128">
        <f t="shared" si="1"/>
        <v>79.95</v>
      </c>
      <c r="Q61" s="115">
        <v>75</v>
      </c>
      <c r="R61" s="115">
        <v>72</v>
      </c>
      <c r="S61" s="115">
        <v>73</v>
      </c>
      <c r="T61" s="115">
        <v>74</v>
      </c>
      <c r="U61" s="115">
        <v>74</v>
      </c>
      <c r="V61" s="129">
        <f t="shared" si="2"/>
        <v>74</v>
      </c>
      <c r="W61" s="116">
        <v>76</v>
      </c>
      <c r="X61" s="116">
        <v>80</v>
      </c>
      <c r="Y61" s="116">
        <v>77</v>
      </c>
      <c r="Z61" s="116">
        <v>75</v>
      </c>
      <c r="AA61" s="116">
        <v>76</v>
      </c>
      <c r="AB61" s="130">
        <f t="shared" si="3"/>
        <v>76.25</v>
      </c>
      <c r="AC61" s="131"/>
      <c r="AD61" s="146"/>
      <c r="AE61" s="146"/>
      <c r="AF61" s="146"/>
      <c r="AG61" s="146"/>
    </row>
    <row r="62" spans="1:33" ht="15.75" customHeight="1">
      <c r="A62" s="135">
        <v>20</v>
      </c>
      <c r="B62" s="136">
        <v>11318041</v>
      </c>
      <c r="C62" s="137" t="s">
        <v>252</v>
      </c>
      <c r="D62" s="234" t="s">
        <v>253</v>
      </c>
      <c r="E62" s="137">
        <v>78</v>
      </c>
      <c r="F62" s="137">
        <v>78</v>
      </c>
      <c r="G62" s="137">
        <v>78</v>
      </c>
      <c r="H62" s="137">
        <v>78</v>
      </c>
      <c r="I62" s="137">
        <v>78</v>
      </c>
      <c r="J62" s="139">
        <f t="shared" si="0"/>
        <v>78</v>
      </c>
      <c r="K62" s="138">
        <v>78</v>
      </c>
      <c r="L62" s="137">
        <v>80</v>
      </c>
      <c r="M62" s="137">
        <v>65</v>
      </c>
      <c r="N62" s="137">
        <v>69</v>
      </c>
      <c r="O62" s="137">
        <v>65</v>
      </c>
      <c r="P62" s="140">
        <f t="shared" si="1"/>
        <v>68.55</v>
      </c>
      <c r="Q62" s="138">
        <v>70</v>
      </c>
      <c r="R62" s="138">
        <v>70</v>
      </c>
      <c r="S62" s="138">
        <v>70</v>
      </c>
      <c r="T62" s="138">
        <v>60</v>
      </c>
      <c r="U62" s="138">
        <v>50</v>
      </c>
      <c r="V62" s="139">
        <f t="shared" si="2"/>
        <v>57.5</v>
      </c>
      <c r="W62" s="138">
        <v>70</v>
      </c>
      <c r="X62" s="138">
        <v>70</v>
      </c>
      <c r="Y62" s="138">
        <v>70</v>
      </c>
      <c r="Z62" s="138">
        <v>60</v>
      </c>
      <c r="AA62" s="138">
        <v>50</v>
      </c>
      <c r="AB62" s="139">
        <f t="shared" si="3"/>
        <v>57.5</v>
      </c>
      <c r="AC62" s="141" t="s">
        <v>24</v>
      </c>
      <c r="AD62" s="143" t="s">
        <v>33</v>
      </c>
      <c r="AE62" s="143" t="s">
        <v>21</v>
      </c>
      <c r="AF62" s="40" t="s">
        <v>28</v>
      </c>
      <c r="AG62" s="40" t="s">
        <v>175</v>
      </c>
    </row>
    <row r="63" spans="1:33" ht="15.75" customHeight="1">
      <c r="A63" s="144"/>
      <c r="B63" s="136">
        <v>11318047</v>
      </c>
      <c r="C63" s="137" t="s">
        <v>254</v>
      </c>
      <c r="D63" s="178"/>
      <c r="E63" s="137">
        <v>78</v>
      </c>
      <c r="F63" s="137">
        <v>78</v>
      </c>
      <c r="G63" s="137">
        <v>78</v>
      </c>
      <c r="H63" s="137">
        <v>78</v>
      </c>
      <c r="I63" s="137">
        <v>80</v>
      </c>
      <c r="J63" s="139">
        <f t="shared" si="0"/>
        <v>79.2</v>
      </c>
      <c r="K63" s="138">
        <v>78</v>
      </c>
      <c r="L63" s="137">
        <v>80</v>
      </c>
      <c r="M63" s="137">
        <v>75</v>
      </c>
      <c r="N63" s="137">
        <v>74</v>
      </c>
      <c r="O63" s="137">
        <v>72</v>
      </c>
      <c r="P63" s="140">
        <f t="shared" si="1"/>
        <v>74</v>
      </c>
      <c r="Q63" s="138">
        <v>70</v>
      </c>
      <c r="R63" s="138">
        <v>70</v>
      </c>
      <c r="S63" s="138">
        <v>70</v>
      </c>
      <c r="T63" s="138">
        <v>60</v>
      </c>
      <c r="U63" s="138">
        <v>60</v>
      </c>
      <c r="V63" s="139">
        <f t="shared" si="2"/>
        <v>63.5</v>
      </c>
      <c r="W63" s="138">
        <v>70</v>
      </c>
      <c r="X63" s="138">
        <v>70</v>
      </c>
      <c r="Y63" s="138">
        <v>70</v>
      </c>
      <c r="Z63" s="138">
        <v>60</v>
      </c>
      <c r="AA63" s="138">
        <v>60</v>
      </c>
      <c r="AB63" s="139">
        <f t="shared" si="3"/>
        <v>63.5</v>
      </c>
      <c r="AC63" s="141"/>
      <c r="AD63" s="146"/>
      <c r="AE63" s="146"/>
      <c r="AF63" s="146"/>
      <c r="AG63" s="146"/>
    </row>
    <row r="64" spans="1:33" ht="15.75" customHeight="1">
      <c r="A64" s="144"/>
      <c r="B64" s="136">
        <v>11318062</v>
      </c>
      <c r="C64" s="137" t="s">
        <v>255</v>
      </c>
      <c r="D64" s="179"/>
      <c r="E64" s="137">
        <v>78</v>
      </c>
      <c r="F64" s="137">
        <v>80</v>
      </c>
      <c r="G64" s="137">
        <v>80</v>
      </c>
      <c r="H64" s="137">
        <v>80</v>
      </c>
      <c r="I64" s="137">
        <v>84</v>
      </c>
      <c r="J64" s="139">
        <f t="shared" si="0"/>
        <v>82</v>
      </c>
      <c r="K64" s="138">
        <v>78</v>
      </c>
      <c r="L64" s="137">
        <v>80</v>
      </c>
      <c r="M64" s="137">
        <v>81</v>
      </c>
      <c r="N64" s="137">
        <v>80</v>
      </c>
      <c r="O64" s="137">
        <v>83</v>
      </c>
      <c r="P64" s="140">
        <f t="shared" si="1"/>
        <v>81.5</v>
      </c>
      <c r="Q64" s="138">
        <v>70</v>
      </c>
      <c r="R64" s="138">
        <v>70</v>
      </c>
      <c r="S64" s="138">
        <v>70</v>
      </c>
      <c r="T64" s="138">
        <v>60</v>
      </c>
      <c r="U64" s="138">
        <v>88</v>
      </c>
      <c r="V64" s="139">
        <f t="shared" si="2"/>
        <v>80.3</v>
      </c>
      <c r="W64" s="138">
        <v>70</v>
      </c>
      <c r="X64" s="138">
        <v>70</v>
      </c>
      <c r="Y64" s="138">
        <v>70</v>
      </c>
      <c r="Z64" s="138">
        <v>60</v>
      </c>
      <c r="AA64" s="138">
        <v>88</v>
      </c>
      <c r="AB64" s="139">
        <f t="shared" si="3"/>
        <v>80.3</v>
      </c>
      <c r="AC64" s="141"/>
      <c r="AD64" s="134"/>
      <c r="AE64" s="134"/>
      <c r="AF64" s="134"/>
      <c r="AG64" s="134"/>
    </row>
    <row r="65" spans="1:33" ht="15.75" customHeight="1">
      <c r="A65" s="124">
        <v>21</v>
      </c>
      <c r="B65" s="125">
        <v>11318030</v>
      </c>
      <c r="C65" s="126" t="s">
        <v>256</v>
      </c>
      <c r="D65" s="233" t="s">
        <v>257</v>
      </c>
      <c r="E65" s="113">
        <v>72</v>
      </c>
      <c r="F65" s="113">
        <v>72</v>
      </c>
      <c r="G65" s="113">
        <v>72</v>
      </c>
      <c r="H65" s="113">
        <v>72</v>
      </c>
      <c r="I65" s="113">
        <v>72</v>
      </c>
      <c r="J65" s="127">
        <f t="shared" si="0"/>
        <v>72</v>
      </c>
      <c r="K65" s="114">
        <v>80</v>
      </c>
      <c r="L65" s="114">
        <v>80</v>
      </c>
      <c r="M65" s="114">
        <v>78</v>
      </c>
      <c r="N65" s="114">
        <v>80</v>
      </c>
      <c r="O65" s="114">
        <v>80</v>
      </c>
      <c r="P65" s="128">
        <f t="shared" si="1"/>
        <v>79.8</v>
      </c>
      <c r="Q65" s="115">
        <v>78</v>
      </c>
      <c r="R65" s="115">
        <v>74</v>
      </c>
      <c r="S65" s="115">
        <v>74</v>
      </c>
      <c r="T65" s="115">
        <v>80</v>
      </c>
      <c r="U65" s="115">
        <v>74</v>
      </c>
      <c r="V65" s="129">
        <f t="shared" si="2"/>
        <v>75.099999999999994</v>
      </c>
      <c r="W65" s="116">
        <v>77</v>
      </c>
      <c r="X65" s="116">
        <v>77</v>
      </c>
      <c r="Y65" s="116">
        <v>77</v>
      </c>
      <c r="Z65" s="116">
        <v>77</v>
      </c>
      <c r="AA65" s="116">
        <v>74</v>
      </c>
      <c r="AB65" s="130">
        <f t="shared" si="3"/>
        <v>75.2</v>
      </c>
      <c r="AC65" s="131" t="s">
        <v>24</v>
      </c>
      <c r="AD65" s="143" t="s">
        <v>175</v>
      </c>
      <c r="AE65" s="142" t="s">
        <v>19</v>
      </c>
      <c r="AF65" s="132" t="s">
        <v>18</v>
      </c>
      <c r="AG65" s="40" t="s">
        <v>20</v>
      </c>
    </row>
    <row r="66" spans="1:33" ht="15.75" customHeight="1">
      <c r="A66" s="133"/>
      <c r="B66" s="125">
        <v>11318044</v>
      </c>
      <c r="C66" s="126" t="s">
        <v>258</v>
      </c>
      <c r="D66" s="178"/>
      <c r="E66" s="113">
        <v>72</v>
      </c>
      <c r="F66" s="113">
        <v>72</v>
      </c>
      <c r="G66" s="113">
        <v>72</v>
      </c>
      <c r="H66" s="113">
        <v>72</v>
      </c>
      <c r="I66" s="113">
        <v>72</v>
      </c>
      <c r="J66" s="127">
        <f t="shared" si="0"/>
        <v>72</v>
      </c>
      <c r="K66" s="114">
        <v>80</v>
      </c>
      <c r="L66" s="114">
        <v>80</v>
      </c>
      <c r="M66" s="114">
        <v>80</v>
      </c>
      <c r="N66" s="114">
        <v>80</v>
      </c>
      <c r="O66" s="114">
        <v>82</v>
      </c>
      <c r="P66" s="128">
        <f t="shared" si="1"/>
        <v>81.199999999999989</v>
      </c>
      <c r="Q66" s="115">
        <v>78</v>
      </c>
      <c r="R66" s="115">
        <v>74</v>
      </c>
      <c r="S66" s="115">
        <v>82</v>
      </c>
      <c r="T66" s="115">
        <v>80</v>
      </c>
      <c r="U66" s="115">
        <v>84</v>
      </c>
      <c r="V66" s="129">
        <f t="shared" si="2"/>
        <v>81.900000000000006</v>
      </c>
      <c r="W66" s="116">
        <v>77</v>
      </c>
      <c r="X66" s="116">
        <v>77</v>
      </c>
      <c r="Y66" s="116">
        <v>77</v>
      </c>
      <c r="Z66" s="116">
        <v>77</v>
      </c>
      <c r="AA66" s="116">
        <v>74</v>
      </c>
      <c r="AB66" s="130">
        <f t="shared" si="3"/>
        <v>75.2</v>
      </c>
      <c r="AC66" s="131"/>
      <c r="AD66" s="134"/>
      <c r="AE66" s="134"/>
      <c r="AF66" s="134"/>
      <c r="AG66" s="134"/>
    </row>
    <row r="67" spans="1:33" ht="15.75" customHeight="1">
      <c r="A67" s="133"/>
      <c r="B67" s="125">
        <v>11318059</v>
      </c>
      <c r="C67" s="126" t="s">
        <v>259</v>
      </c>
      <c r="D67" s="179"/>
      <c r="E67" s="113">
        <v>72</v>
      </c>
      <c r="F67" s="113">
        <v>72</v>
      </c>
      <c r="G67" s="113">
        <v>72</v>
      </c>
      <c r="H67" s="113">
        <v>72</v>
      </c>
      <c r="I67" s="113">
        <v>72</v>
      </c>
      <c r="J67" s="127">
        <f t="shared" si="0"/>
        <v>72</v>
      </c>
      <c r="K67" s="114">
        <v>80</v>
      </c>
      <c r="L67" s="114">
        <v>80</v>
      </c>
      <c r="M67" s="114">
        <v>78</v>
      </c>
      <c r="N67" s="114">
        <v>75</v>
      </c>
      <c r="O67" s="114">
        <v>78</v>
      </c>
      <c r="P67" s="128">
        <f t="shared" si="1"/>
        <v>78.349999999999994</v>
      </c>
      <c r="Q67" s="115">
        <v>78</v>
      </c>
      <c r="R67" s="115">
        <v>74</v>
      </c>
      <c r="S67" s="115">
        <v>72</v>
      </c>
      <c r="T67" s="115">
        <v>80</v>
      </c>
      <c r="U67" s="115">
        <v>70</v>
      </c>
      <c r="V67" s="129">
        <f t="shared" si="2"/>
        <v>72.5</v>
      </c>
      <c r="W67" s="116">
        <v>77</v>
      </c>
      <c r="X67" s="116">
        <v>77</v>
      </c>
      <c r="Y67" s="116">
        <v>77</v>
      </c>
      <c r="Z67" s="116">
        <v>77</v>
      </c>
      <c r="AA67" s="116">
        <v>74</v>
      </c>
      <c r="AB67" s="130">
        <f t="shared" si="3"/>
        <v>75.2</v>
      </c>
      <c r="AC67" s="131"/>
      <c r="AD67" s="134"/>
      <c r="AE67" s="134"/>
      <c r="AF67" s="134"/>
      <c r="AG67" s="134"/>
    </row>
    <row r="68" spans="1:33" ht="15.75" customHeight="1">
      <c r="A68" s="135">
        <v>22</v>
      </c>
      <c r="B68" s="136">
        <v>11318002</v>
      </c>
      <c r="C68" s="137" t="s">
        <v>260</v>
      </c>
      <c r="D68" s="234" t="s">
        <v>261</v>
      </c>
      <c r="E68" s="137">
        <v>70</v>
      </c>
      <c r="F68" s="137">
        <v>75</v>
      </c>
      <c r="G68" s="137">
        <v>78</v>
      </c>
      <c r="H68" s="137">
        <v>80</v>
      </c>
      <c r="I68" s="138">
        <v>78</v>
      </c>
      <c r="J68" s="139">
        <f t="shared" si="0"/>
        <v>76.349999999999994</v>
      </c>
      <c r="K68" s="138">
        <v>75</v>
      </c>
      <c r="L68" s="137">
        <v>75</v>
      </c>
      <c r="M68" s="137">
        <v>75</v>
      </c>
      <c r="N68" s="137">
        <v>80</v>
      </c>
      <c r="O68" s="137">
        <v>80</v>
      </c>
      <c r="P68" s="140">
        <f t="shared" si="1"/>
        <v>78.25</v>
      </c>
      <c r="Q68" s="138">
        <v>74</v>
      </c>
      <c r="R68" s="138">
        <v>72</v>
      </c>
      <c r="S68" s="138">
        <v>74</v>
      </c>
      <c r="T68" s="138">
        <v>80</v>
      </c>
      <c r="U68" s="138">
        <v>74</v>
      </c>
      <c r="V68" s="139">
        <f t="shared" si="2"/>
        <v>74.2</v>
      </c>
      <c r="W68" s="138">
        <v>78</v>
      </c>
      <c r="X68" s="138">
        <v>78</v>
      </c>
      <c r="Y68" s="138">
        <v>78</v>
      </c>
      <c r="Z68" s="138">
        <v>78</v>
      </c>
      <c r="AA68" s="138">
        <v>78</v>
      </c>
      <c r="AB68" s="139">
        <f t="shared" si="3"/>
        <v>78</v>
      </c>
      <c r="AC68" s="141" t="s">
        <v>24</v>
      </c>
      <c r="AD68" s="145" t="s">
        <v>28</v>
      </c>
      <c r="AE68" s="143" t="s">
        <v>165</v>
      </c>
      <c r="AF68" s="40" t="s">
        <v>18</v>
      </c>
      <c r="AG68" s="40" t="s">
        <v>33</v>
      </c>
    </row>
    <row r="69" spans="1:33" ht="15.75" customHeight="1">
      <c r="A69" s="144"/>
      <c r="B69" s="136">
        <v>11318034</v>
      </c>
      <c r="C69" s="137" t="s">
        <v>262</v>
      </c>
      <c r="D69" s="178"/>
      <c r="E69" s="137">
        <v>70</v>
      </c>
      <c r="F69" s="137">
        <v>75</v>
      </c>
      <c r="G69" s="137">
        <v>85</v>
      </c>
      <c r="H69" s="137">
        <v>80</v>
      </c>
      <c r="I69" s="138">
        <v>80</v>
      </c>
      <c r="J69" s="139">
        <f t="shared" si="0"/>
        <v>78.25</v>
      </c>
      <c r="K69" s="138">
        <v>75</v>
      </c>
      <c r="L69" s="137">
        <v>75</v>
      </c>
      <c r="M69" s="137">
        <v>85</v>
      </c>
      <c r="N69" s="137">
        <v>80</v>
      </c>
      <c r="O69" s="137">
        <v>80</v>
      </c>
      <c r="P69" s="140">
        <f t="shared" si="1"/>
        <v>79.25</v>
      </c>
      <c r="Q69" s="138">
        <v>74</v>
      </c>
      <c r="R69" s="138">
        <v>72</v>
      </c>
      <c r="S69" s="138">
        <v>76</v>
      </c>
      <c r="T69" s="138">
        <v>80</v>
      </c>
      <c r="U69" s="138">
        <v>74</v>
      </c>
      <c r="V69" s="139">
        <f t="shared" si="2"/>
        <v>74.400000000000006</v>
      </c>
      <c r="W69" s="138">
        <v>78</v>
      </c>
      <c r="X69" s="138">
        <v>78</v>
      </c>
      <c r="Y69" s="138">
        <v>78</v>
      </c>
      <c r="Z69" s="138">
        <v>78</v>
      </c>
      <c r="AA69" s="138">
        <v>78</v>
      </c>
      <c r="AB69" s="139">
        <f t="shared" si="3"/>
        <v>78</v>
      </c>
      <c r="AC69" s="141"/>
      <c r="AD69" s="134"/>
      <c r="AE69" s="134"/>
      <c r="AF69" s="134"/>
      <c r="AG69" s="134"/>
    </row>
    <row r="70" spans="1:33" ht="15.75" customHeight="1">
      <c r="A70" s="144"/>
      <c r="B70" s="136">
        <v>11318066</v>
      </c>
      <c r="C70" s="137" t="s">
        <v>263</v>
      </c>
      <c r="D70" s="179"/>
      <c r="E70" s="137">
        <v>70</v>
      </c>
      <c r="F70" s="137">
        <v>75</v>
      </c>
      <c r="G70" s="137">
        <v>85</v>
      </c>
      <c r="H70" s="137">
        <v>80</v>
      </c>
      <c r="I70" s="138">
        <v>85</v>
      </c>
      <c r="J70" s="139">
        <f t="shared" si="0"/>
        <v>81.25</v>
      </c>
      <c r="K70" s="138">
        <v>75</v>
      </c>
      <c r="L70" s="137">
        <v>75</v>
      </c>
      <c r="M70" s="137">
        <v>85</v>
      </c>
      <c r="N70" s="137">
        <v>80</v>
      </c>
      <c r="O70" s="137">
        <v>80</v>
      </c>
      <c r="P70" s="140">
        <f t="shared" si="1"/>
        <v>79.25</v>
      </c>
      <c r="Q70" s="138">
        <v>74</v>
      </c>
      <c r="R70" s="138">
        <v>72</v>
      </c>
      <c r="S70" s="138">
        <v>78</v>
      </c>
      <c r="T70" s="138">
        <v>80</v>
      </c>
      <c r="U70" s="138">
        <v>78</v>
      </c>
      <c r="V70" s="139">
        <f t="shared" si="2"/>
        <v>77</v>
      </c>
      <c r="W70" s="138">
        <v>78</v>
      </c>
      <c r="X70" s="138">
        <v>78</v>
      </c>
      <c r="Y70" s="138">
        <v>78</v>
      </c>
      <c r="Z70" s="138">
        <v>78</v>
      </c>
      <c r="AA70" s="138">
        <v>78</v>
      </c>
      <c r="AB70" s="139">
        <f t="shared" si="3"/>
        <v>78</v>
      </c>
      <c r="AC70" s="141"/>
      <c r="AD70" s="134"/>
      <c r="AE70" s="134"/>
      <c r="AF70" s="134"/>
      <c r="AG70" s="134"/>
    </row>
    <row r="71" spans="1:33" ht="15.75" customHeight="1">
      <c r="A71" s="111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</row>
    <row r="72" spans="1:33" ht="15.75" customHeight="1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</row>
    <row r="73" spans="1:33" ht="15.75" customHeight="1">
      <c r="A73" s="111"/>
      <c r="B73" s="152" t="s">
        <v>100</v>
      </c>
      <c r="C73" s="153" t="s">
        <v>101</v>
      </c>
      <c r="D73" s="153" t="s">
        <v>102</v>
      </c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</row>
    <row r="74" spans="1:33" ht="15.75" customHeight="1">
      <c r="A74" s="111"/>
      <c r="B74" s="133" t="s">
        <v>9</v>
      </c>
      <c r="C74" s="154" t="s">
        <v>264</v>
      </c>
      <c r="D74" s="125">
        <v>20</v>
      </c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</row>
    <row r="75" spans="1:33" ht="15.75" customHeight="1">
      <c r="A75" s="111"/>
      <c r="B75" s="133" t="s">
        <v>10</v>
      </c>
      <c r="C75" s="154" t="s">
        <v>265</v>
      </c>
      <c r="D75" s="125">
        <v>5</v>
      </c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</row>
    <row r="76" spans="1:33" ht="15.75" customHeight="1">
      <c r="A76" s="111"/>
      <c r="B76" s="133" t="s">
        <v>11</v>
      </c>
      <c r="C76" s="154" t="s">
        <v>266</v>
      </c>
      <c r="D76" s="125">
        <v>10</v>
      </c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</row>
    <row r="77" spans="1:33" ht="15.75" customHeight="1">
      <c r="A77" s="111"/>
      <c r="B77" s="133" t="s">
        <v>12</v>
      </c>
      <c r="C77" s="154" t="s">
        <v>267</v>
      </c>
      <c r="D77" s="125">
        <v>5</v>
      </c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</row>
    <row r="78" spans="1:33" ht="15.75" customHeight="1">
      <c r="A78" s="111"/>
      <c r="B78" s="133" t="s">
        <v>13</v>
      </c>
      <c r="C78" s="154" t="s">
        <v>268</v>
      </c>
      <c r="D78" s="125">
        <v>60</v>
      </c>
      <c r="E78" s="155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</row>
    <row r="79" spans="1:33" ht="15.75" customHeight="1">
      <c r="A79" s="111"/>
      <c r="B79" s="235" t="s">
        <v>14</v>
      </c>
      <c r="C79" s="187"/>
      <c r="D79" s="125">
        <v>100</v>
      </c>
      <c r="E79" s="155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</row>
    <row r="80" spans="1:33" ht="15.75" customHeight="1">
      <c r="A80" s="111"/>
      <c r="B80" s="111"/>
      <c r="C80" s="111"/>
      <c r="D80" s="111"/>
      <c r="E80" s="155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</row>
    <row r="81" spans="1:33" ht="15.75" customHeight="1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</row>
    <row r="82" spans="1:33" ht="15.75" customHeight="1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</row>
    <row r="83" spans="1:33" ht="15.75" customHeight="1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</row>
    <row r="84" spans="1:33" ht="15.75" customHeight="1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</row>
    <row r="85" spans="1:33" ht="15.75" customHeight="1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</row>
    <row r="86" spans="1:33" ht="15.75" customHeight="1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</row>
    <row r="87" spans="1:33" ht="15.75" customHeight="1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</row>
    <row r="88" spans="1:33" ht="15.75" customHeight="1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</row>
    <row r="89" spans="1:33" ht="15.75" customHeight="1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</row>
    <row r="90" spans="1:33" ht="15.75" customHeight="1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</row>
    <row r="91" spans="1:33" ht="15.75" customHeight="1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</row>
    <row r="92" spans="1:33" ht="15.75" customHeight="1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</row>
    <row r="93" spans="1:33" ht="15.75" customHeight="1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</row>
    <row r="94" spans="1:33" ht="15.75" customHeight="1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</row>
    <row r="95" spans="1:33" ht="15.75" customHeight="1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</row>
    <row r="96" spans="1:33" ht="15.75" customHeight="1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</row>
    <row r="97" spans="1:33" ht="15.75" customHeight="1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</row>
    <row r="98" spans="1:33" ht="15.75" customHeight="1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</row>
    <row r="99" spans="1:33" ht="15.75" customHeight="1">
      <c r="A99" s="111"/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</row>
    <row r="100" spans="1:33" ht="15.75" customHeight="1">
      <c r="A100" s="111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</row>
    <row r="101" spans="1:33" ht="15.75" customHeight="1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</row>
    <row r="102" spans="1:33" ht="15.75" customHeight="1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</row>
    <row r="103" spans="1:33" ht="15.75" customHeight="1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</row>
    <row r="104" spans="1:33" ht="15.75" customHeight="1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</row>
    <row r="105" spans="1:33" ht="15.75" customHeight="1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</row>
    <row r="106" spans="1:33" ht="15.75" customHeight="1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</row>
    <row r="107" spans="1:33" ht="15.75" customHeight="1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</row>
    <row r="108" spans="1:33" ht="15.75" customHeight="1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</row>
    <row r="109" spans="1:33" ht="15.75" customHeight="1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</row>
    <row r="110" spans="1:33" ht="15.75" customHeight="1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</row>
    <row r="111" spans="1:33" ht="15.75" customHeight="1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</row>
    <row r="112" spans="1:33" ht="15.75" customHeight="1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</row>
    <row r="113" spans="1:33" ht="15.75" customHeight="1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</row>
    <row r="114" spans="1:33" ht="15.75" customHeight="1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</row>
    <row r="115" spans="1:33" ht="15.75" customHeight="1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</row>
    <row r="116" spans="1:33" ht="15.75" customHeight="1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</row>
    <row r="117" spans="1:33" ht="15.75" customHeight="1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</row>
    <row r="118" spans="1:33" ht="15.75" customHeight="1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</row>
    <row r="119" spans="1:33" ht="15.75" customHeight="1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</row>
    <row r="120" spans="1:33" ht="15.75" customHeight="1">
      <c r="A120" s="111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</row>
    <row r="121" spans="1:33" ht="15.75" customHeight="1">
      <c r="A121" s="111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</row>
    <row r="122" spans="1:33" ht="15.75" customHeight="1">
      <c r="A122" s="111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</row>
    <row r="123" spans="1:33" ht="15.75" customHeight="1">
      <c r="A123" s="111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</row>
    <row r="124" spans="1:33" ht="15.75" customHeight="1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</row>
    <row r="125" spans="1:33" ht="15.75" customHeight="1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</row>
    <row r="126" spans="1:33" ht="15.75" customHeight="1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</row>
    <row r="127" spans="1:33" ht="15.75" customHeight="1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</row>
    <row r="128" spans="1:33" ht="15.75" customHeight="1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</row>
    <row r="129" spans="1:33" ht="15.75" customHeight="1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</row>
    <row r="130" spans="1:33" ht="15.75" customHeight="1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</row>
    <row r="131" spans="1:33" ht="15.75" customHeight="1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</row>
    <row r="132" spans="1:33" ht="15.75" customHeight="1">
      <c r="A132" s="111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</row>
    <row r="133" spans="1:33" ht="15.75" customHeight="1">
      <c r="A133" s="111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</row>
    <row r="134" spans="1:33" ht="15.75" customHeight="1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</row>
    <row r="135" spans="1:33" ht="15.75" customHeight="1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</row>
    <row r="136" spans="1:33" ht="15.75" customHeight="1">
      <c r="A136" s="111"/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</row>
    <row r="137" spans="1:33" ht="15.75" customHeight="1">
      <c r="A137" s="111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</row>
    <row r="138" spans="1:33" ht="15.75" customHeight="1">
      <c r="A138" s="111"/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11"/>
      <c r="AF138" s="111"/>
      <c r="AG138" s="111"/>
    </row>
    <row r="139" spans="1:33" ht="15.75" customHeight="1">
      <c r="A139" s="111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11"/>
      <c r="AE139" s="111"/>
      <c r="AF139" s="111"/>
      <c r="AG139" s="111"/>
    </row>
    <row r="140" spans="1:33" ht="15.75" customHeight="1">
      <c r="A140" s="111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</row>
    <row r="141" spans="1:33" ht="15.75" customHeight="1">
      <c r="A141" s="111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11"/>
      <c r="AE141" s="111"/>
      <c r="AF141" s="111"/>
      <c r="AG141" s="111"/>
    </row>
    <row r="142" spans="1:33" ht="15.75" customHeight="1">
      <c r="A142" s="111"/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</row>
    <row r="143" spans="1:33" ht="15.75" customHeight="1">
      <c r="A143" s="111"/>
      <c r="B143" s="111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11"/>
      <c r="AF143" s="111"/>
      <c r="AG143" s="111"/>
    </row>
    <row r="144" spans="1:33" ht="15.75" customHeight="1">
      <c r="A144" s="111"/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</row>
    <row r="145" spans="1:33" ht="15.75" customHeight="1">
      <c r="A145" s="111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1"/>
    </row>
    <row r="146" spans="1:33" ht="15.75" customHeight="1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</row>
    <row r="147" spans="1:33" ht="15.75" customHeight="1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11"/>
      <c r="AE147" s="111"/>
      <c r="AF147" s="111"/>
      <c r="AG147" s="111"/>
    </row>
    <row r="148" spans="1:33" ht="15.75" customHeight="1">
      <c r="A148" s="111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</row>
    <row r="149" spans="1:33" ht="15.75" customHeight="1">
      <c r="A149" s="111"/>
      <c r="B149" s="111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</row>
    <row r="150" spans="1:33" ht="15.75" customHeight="1">
      <c r="A150" s="111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111"/>
      <c r="AE150" s="111"/>
      <c r="AF150" s="111"/>
      <c r="AG150" s="111"/>
    </row>
    <row r="151" spans="1:33" ht="15.75" customHeight="1">
      <c r="A151" s="111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  <c r="AC151" s="111"/>
      <c r="AD151" s="111"/>
      <c r="AE151" s="111"/>
      <c r="AF151" s="111"/>
      <c r="AG151" s="111"/>
    </row>
    <row r="152" spans="1:33" ht="15.75" customHeight="1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  <c r="AD152" s="111"/>
      <c r="AE152" s="111"/>
      <c r="AF152" s="111"/>
      <c r="AG152" s="111"/>
    </row>
    <row r="153" spans="1:33" ht="15.75" customHeight="1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  <c r="AE153" s="111"/>
      <c r="AF153" s="111"/>
      <c r="AG153" s="111"/>
    </row>
    <row r="154" spans="1:33" ht="15.75" customHeight="1">
      <c r="A154" s="111"/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  <c r="AC154" s="111"/>
      <c r="AD154" s="111"/>
      <c r="AE154" s="111"/>
      <c r="AF154" s="111"/>
      <c r="AG154" s="111"/>
    </row>
    <row r="155" spans="1:33" ht="15.75" customHeight="1">
      <c r="A155" s="111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11"/>
      <c r="AF155" s="111"/>
      <c r="AG155" s="111"/>
    </row>
    <row r="156" spans="1:33" ht="15.75" customHeight="1">
      <c r="A156" s="111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111"/>
      <c r="AE156" s="111"/>
      <c r="AF156" s="111"/>
      <c r="AG156" s="111"/>
    </row>
    <row r="157" spans="1:33" ht="15.75" customHeight="1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  <c r="AC157" s="111"/>
      <c r="AD157" s="111"/>
      <c r="AE157" s="111"/>
      <c r="AF157" s="111"/>
      <c r="AG157" s="111"/>
    </row>
    <row r="158" spans="1:33" ht="15.75" customHeight="1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11"/>
      <c r="AE158" s="111"/>
      <c r="AF158" s="111"/>
      <c r="AG158" s="111"/>
    </row>
    <row r="159" spans="1:33" ht="15.75" customHeight="1">
      <c r="A159" s="111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  <c r="AC159" s="111"/>
      <c r="AD159" s="111"/>
      <c r="AE159" s="111"/>
      <c r="AF159" s="111"/>
      <c r="AG159" s="111"/>
    </row>
    <row r="160" spans="1:33" ht="15.75" customHeight="1">
      <c r="A160" s="111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  <c r="AC160" s="111"/>
      <c r="AD160" s="111"/>
      <c r="AE160" s="111"/>
      <c r="AF160" s="111"/>
      <c r="AG160" s="111"/>
    </row>
    <row r="161" spans="1:33" ht="15.75" customHeight="1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111"/>
      <c r="AE161" s="111"/>
      <c r="AF161" s="111"/>
      <c r="AG161" s="111"/>
    </row>
    <row r="162" spans="1:33" ht="15.75" customHeight="1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  <c r="AC162" s="111"/>
      <c r="AD162" s="111"/>
      <c r="AE162" s="111"/>
      <c r="AF162" s="111"/>
      <c r="AG162" s="111"/>
    </row>
    <row r="163" spans="1:33" ht="15.75" customHeight="1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  <c r="AC163" s="111"/>
      <c r="AD163" s="111"/>
      <c r="AE163" s="111"/>
      <c r="AF163" s="111"/>
      <c r="AG163" s="111"/>
    </row>
    <row r="164" spans="1:33" ht="15.75" customHeight="1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11"/>
      <c r="AF164" s="111"/>
      <c r="AG164" s="111"/>
    </row>
    <row r="165" spans="1:33" ht="15.75" customHeight="1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111"/>
      <c r="AE165" s="111"/>
      <c r="AF165" s="111"/>
      <c r="AG165" s="111"/>
    </row>
    <row r="166" spans="1:33" ht="15.75" customHeight="1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11"/>
    </row>
    <row r="167" spans="1:33" ht="15.75" customHeight="1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11"/>
    </row>
    <row r="168" spans="1:33" ht="15.75" customHeight="1">
      <c r="A168" s="111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  <c r="AC168" s="111"/>
      <c r="AD168" s="111"/>
      <c r="AE168" s="111"/>
      <c r="AF168" s="111"/>
      <c r="AG168" s="111"/>
    </row>
    <row r="169" spans="1:33" ht="15.75" customHeight="1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  <c r="AD169" s="111"/>
      <c r="AE169" s="111"/>
      <c r="AF169" s="111"/>
      <c r="AG169" s="111"/>
    </row>
    <row r="170" spans="1:33" ht="15.75" customHeight="1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  <c r="AC170" s="111"/>
      <c r="AD170" s="111"/>
      <c r="AE170" s="111"/>
      <c r="AF170" s="111"/>
      <c r="AG170" s="111"/>
    </row>
    <row r="171" spans="1:33" ht="15.75" customHeight="1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  <c r="AC171" s="111"/>
      <c r="AD171" s="111"/>
      <c r="AE171" s="111"/>
      <c r="AF171" s="111"/>
      <c r="AG171" s="111"/>
    </row>
    <row r="172" spans="1:33" ht="15.75" customHeight="1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  <c r="AC172" s="111"/>
      <c r="AD172" s="111"/>
      <c r="AE172" s="111"/>
      <c r="AF172" s="111"/>
      <c r="AG172" s="111"/>
    </row>
    <row r="173" spans="1:33" ht="15.75" customHeight="1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  <c r="AC173" s="111"/>
      <c r="AD173" s="111"/>
      <c r="AE173" s="111"/>
      <c r="AF173" s="111"/>
      <c r="AG173" s="111"/>
    </row>
    <row r="174" spans="1:33" ht="15.75" customHeight="1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11"/>
      <c r="AF174" s="111"/>
      <c r="AG174" s="111"/>
    </row>
    <row r="175" spans="1:33" ht="15.75" customHeight="1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11"/>
      <c r="AF175" s="111"/>
      <c r="AG175" s="111"/>
    </row>
    <row r="176" spans="1:33" ht="15.75" customHeight="1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11"/>
      <c r="AE176" s="111"/>
      <c r="AF176" s="111"/>
      <c r="AG176" s="111"/>
    </row>
    <row r="177" spans="1:33" ht="15.75" customHeight="1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11"/>
      <c r="AE177" s="111"/>
      <c r="AF177" s="111"/>
      <c r="AG177" s="111"/>
    </row>
    <row r="178" spans="1:33" ht="15.75" customHeight="1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  <c r="AC178" s="111"/>
      <c r="AD178" s="111"/>
      <c r="AE178" s="111"/>
      <c r="AF178" s="111"/>
      <c r="AG178" s="111"/>
    </row>
    <row r="179" spans="1:33" ht="15.75" customHeight="1">
      <c r="A179" s="111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  <c r="AC179" s="111"/>
      <c r="AD179" s="111"/>
      <c r="AE179" s="111"/>
      <c r="AF179" s="111"/>
      <c r="AG179" s="111"/>
    </row>
    <row r="180" spans="1:33" ht="15.75" customHeight="1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11"/>
      <c r="AF180" s="111"/>
      <c r="AG180" s="111"/>
    </row>
    <row r="181" spans="1:33" ht="15.75" customHeight="1">
      <c r="A181" s="111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  <c r="AC181" s="111"/>
      <c r="AD181" s="111"/>
      <c r="AE181" s="111"/>
      <c r="AF181" s="111"/>
      <c r="AG181" s="111"/>
    </row>
    <row r="182" spans="1:33" ht="15.75" customHeight="1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111"/>
      <c r="AE182" s="111"/>
      <c r="AF182" s="111"/>
      <c r="AG182" s="111"/>
    </row>
    <row r="183" spans="1:33" ht="15.75" customHeight="1">
      <c r="A183" s="111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  <c r="AC183" s="111"/>
      <c r="AD183" s="111"/>
      <c r="AE183" s="111"/>
      <c r="AF183" s="111"/>
      <c r="AG183" s="111"/>
    </row>
    <row r="184" spans="1:33" ht="15.75" customHeight="1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  <c r="AC184" s="111"/>
      <c r="AD184" s="111"/>
      <c r="AE184" s="111"/>
      <c r="AF184" s="111"/>
      <c r="AG184" s="111"/>
    </row>
    <row r="185" spans="1:33" ht="15.75" customHeight="1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  <c r="AC185" s="111"/>
      <c r="AD185" s="111"/>
      <c r="AE185" s="111"/>
      <c r="AF185" s="111"/>
      <c r="AG185" s="111"/>
    </row>
    <row r="186" spans="1:33" ht="15.75" customHeight="1">
      <c r="A186" s="111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  <c r="AC186" s="111"/>
      <c r="AD186" s="111"/>
      <c r="AE186" s="111"/>
      <c r="AF186" s="111"/>
      <c r="AG186" s="111"/>
    </row>
    <row r="187" spans="1:33" ht="15.75" customHeight="1">
      <c r="A187" s="111"/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  <c r="AC187" s="111"/>
      <c r="AD187" s="111"/>
      <c r="AE187" s="111"/>
      <c r="AF187" s="111"/>
      <c r="AG187" s="111"/>
    </row>
    <row r="188" spans="1:33" ht="15.75" customHeight="1">
      <c r="A188" s="111"/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  <c r="AC188" s="111"/>
      <c r="AD188" s="111"/>
      <c r="AE188" s="111"/>
      <c r="AF188" s="111"/>
      <c r="AG188" s="111"/>
    </row>
    <row r="189" spans="1:33" ht="15.75" customHeight="1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  <c r="AC189" s="111"/>
      <c r="AD189" s="111"/>
      <c r="AE189" s="111"/>
      <c r="AF189" s="111"/>
      <c r="AG189" s="111"/>
    </row>
    <row r="190" spans="1:33" ht="15.75" customHeight="1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</row>
    <row r="191" spans="1:33" ht="15.75" customHeight="1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  <c r="AC191" s="111"/>
      <c r="AD191" s="111"/>
      <c r="AE191" s="111"/>
      <c r="AF191" s="111"/>
      <c r="AG191" s="111"/>
    </row>
    <row r="192" spans="1:33" ht="15.75" customHeight="1">
      <c r="A192" s="111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  <c r="AA192" s="111"/>
      <c r="AB192" s="111"/>
      <c r="AC192" s="111"/>
      <c r="AD192" s="111"/>
      <c r="AE192" s="111"/>
      <c r="AF192" s="111"/>
      <c r="AG192" s="111"/>
    </row>
    <row r="193" spans="1:33" ht="15.75" customHeight="1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  <c r="AC193" s="111"/>
      <c r="AD193" s="111"/>
      <c r="AE193" s="111"/>
      <c r="AF193" s="111"/>
      <c r="AG193" s="111"/>
    </row>
    <row r="194" spans="1:33" ht="15.75" customHeight="1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  <c r="AC194" s="111"/>
      <c r="AD194" s="111"/>
      <c r="AE194" s="111"/>
      <c r="AF194" s="111"/>
      <c r="AG194" s="111"/>
    </row>
    <row r="195" spans="1:33" ht="15.75" customHeight="1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  <c r="AC195" s="111"/>
      <c r="AD195" s="111"/>
      <c r="AE195" s="111"/>
      <c r="AF195" s="111"/>
      <c r="AG195" s="111"/>
    </row>
    <row r="196" spans="1:33" ht="15.75" customHeight="1">
      <c r="A196" s="111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111"/>
      <c r="AE196" s="111"/>
      <c r="AF196" s="111"/>
      <c r="AG196" s="111"/>
    </row>
    <row r="197" spans="1:33" ht="15.75" customHeight="1">
      <c r="A197" s="111"/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  <c r="AC197" s="111"/>
      <c r="AD197" s="111"/>
      <c r="AE197" s="111"/>
      <c r="AF197" s="111"/>
      <c r="AG197" s="111"/>
    </row>
    <row r="198" spans="1:33" ht="15.75" customHeight="1">
      <c r="A198" s="111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  <c r="AC198" s="111"/>
      <c r="AD198" s="111"/>
      <c r="AE198" s="111"/>
      <c r="AF198" s="111"/>
      <c r="AG198" s="111"/>
    </row>
    <row r="199" spans="1:33" ht="15.75" customHeight="1">
      <c r="A199" s="111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  <c r="AC199" s="111"/>
      <c r="AD199" s="111"/>
      <c r="AE199" s="111"/>
      <c r="AF199" s="111"/>
      <c r="AG199" s="111"/>
    </row>
    <row r="200" spans="1:33" ht="15.75" customHeight="1">
      <c r="A200" s="111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  <c r="AC200" s="111"/>
      <c r="AD200" s="111"/>
      <c r="AE200" s="111"/>
      <c r="AF200" s="111"/>
      <c r="AG200" s="111"/>
    </row>
    <row r="201" spans="1:33" ht="15.75" customHeight="1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  <c r="AC201" s="111"/>
      <c r="AD201" s="111"/>
      <c r="AE201" s="111"/>
      <c r="AF201" s="111"/>
      <c r="AG201" s="111"/>
    </row>
    <row r="202" spans="1:33" ht="15.75" customHeight="1">
      <c r="A202" s="111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111"/>
      <c r="AE202" s="111"/>
      <c r="AF202" s="111"/>
      <c r="AG202" s="111"/>
    </row>
    <row r="203" spans="1:33" ht="15.75" customHeight="1">
      <c r="A203" s="111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  <c r="AC203" s="111"/>
      <c r="AD203" s="111"/>
      <c r="AE203" s="111"/>
      <c r="AF203" s="111"/>
      <c r="AG203" s="111"/>
    </row>
    <row r="204" spans="1:33" ht="15.75" customHeight="1">
      <c r="A204" s="111"/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  <c r="AD204" s="111"/>
      <c r="AE204" s="111"/>
      <c r="AF204" s="111"/>
      <c r="AG204" s="111"/>
    </row>
    <row r="205" spans="1:33" ht="15.75" customHeight="1">
      <c r="A205" s="111"/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111"/>
      <c r="AE205" s="111"/>
      <c r="AF205" s="111"/>
      <c r="AG205" s="111"/>
    </row>
    <row r="206" spans="1:33" ht="15.75" customHeight="1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111"/>
      <c r="AE206" s="111"/>
      <c r="AF206" s="111"/>
      <c r="AG206" s="111"/>
    </row>
    <row r="207" spans="1:33" ht="15.75" customHeight="1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  <c r="AC207" s="111"/>
      <c r="AD207" s="111"/>
      <c r="AE207" s="111"/>
      <c r="AF207" s="111"/>
      <c r="AG207" s="111"/>
    </row>
    <row r="208" spans="1:33" ht="15.75" customHeight="1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  <c r="AC208" s="111"/>
      <c r="AD208" s="111"/>
      <c r="AE208" s="111"/>
      <c r="AF208" s="111"/>
      <c r="AG208" s="111"/>
    </row>
    <row r="209" spans="1:33" ht="15.75" customHeight="1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  <c r="AC209" s="111"/>
      <c r="AD209" s="111"/>
      <c r="AE209" s="111"/>
      <c r="AF209" s="111"/>
      <c r="AG209" s="111"/>
    </row>
    <row r="210" spans="1:33" ht="15.75" customHeight="1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  <c r="AC210" s="111"/>
      <c r="AD210" s="111"/>
      <c r="AE210" s="111"/>
      <c r="AF210" s="111"/>
      <c r="AG210" s="111"/>
    </row>
    <row r="211" spans="1:33" ht="15.75" customHeight="1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  <c r="AC211" s="111"/>
      <c r="AD211" s="111"/>
      <c r="AE211" s="111"/>
      <c r="AF211" s="111"/>
      <c r="AG211" s="111"/>
    </row>
    <row r="212" spans="1:33" ht="15.75" customHeight="1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  <c r="AC212" s="111"/>
      <c r="AD212" s="111"/>
      <c r="AE212" s="111"/>
      <c r="AF212" s="111"/>
      <c r="AG212" s="111"/>
    </row>
    <row r="213" spans="1:33" ht="15.75" customHeight="1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  <c r="AC213" s="111"/>
      <c r="AD213" s="111"/>
      <c r="AE213" s="111"/>
      <c r="AF213" s="111"/>
      <c r="AG213" s="111"/>
    </row>
    <row r="214" spans="1:33" ht="15.75" customHeight="1">
      <c r="A214" s="111"/>
      <c r="B214" s="111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1"/>
      <c r="AB214" s="111"/>
      <c r="AC214" s="111"/>
      <c r="AD214" s="111"/>
      <c r="AE214" s="111"/>
      <c r="AF214" s="111"/>
      <c r="AG214" s="111"/>
    </row>
    <row r="215" spans="1:33" ht="15.75" customHeight="1">
      <c r="A215" s="111"/>
      <c r="B215" s="111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  <c r="AC215" s="111"/>
      <c r="AD215" s="111"/>
      <c r="AE215" s="111"/>
      <c r="AF215" s="111"/>
      <c r="AG215" s="111"/>
    </row>
    <row r="216" spans="1:33" ht="15.75" customHeight="1">
      <c r="A216" s="111"/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  <c r="AC216" s="111"/>
      <c r="AD216" s="111"/>
      <c r="AE216" s="111"/>
      <c r="AF216" s="111"/>
      <c r="AG216" s="111"/>
    </row>
    <row r="217" spans="1:33" ht="15.75" customHeight="1">
      <c r="A217" s="111"/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  <c r="AC217" s="111"/>
      <c r="AD217" s="111"/>
      <c r="AE217" s="111"/>
      <c r="AF217" s="111"/>
      <c r="AG217" s="111"/>
    </row>
    <row r="218" spans="1:33" ht="15.75" customHeight="1">
      <c r="A218" s="111"/>
      <c r="B218" s="111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  <c r="AC218" s="111"/>
      <c r="AD218" s="111"/>
      <c r="AE218" s="111"/>
      <c r="AF218" s="111"/>
      <c r="AG218" s="111"/>
    </row>
    <row r="219" spans="1:33" ht="15.75" customHeight="1">
      <c r="A219" s="111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  <c r="AC219" s="111"/>
      <c r="AD219" s="111"/>
      <c r="AE219" s="111"/>
      <c r="AF219" s="111"/>
      <c r="AG219" s="111"/>
    </row>
    <row r="220" spans="1:33" ht="15.75" customHeight="1">
      <c r="A220" s="111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  <c r="AC220" s="111"/>
      <c r="AD220" s="111"/>
      <c r="AE220" s="111"/>
      <c r="AF220" s="111"/>
      <c r="AG220" s="111"/>
    </row>
    <row r="221" spans="1:33" ht="15.75" customHeight="1">
      <c r="A221" s="111"/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  <c r="AE221" s="111"/>
      <c r="AF221" s="111"/>
      <c r="AG221" s="111"/>
    </row>
    <row r="222" spans="1:33" ht="15.75" customHeight="1">
      <c r="A222" s="111"/>
      <c r="B222" s="111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  <c r="AC222" s="111"/>
      <c r="AD222" s="111"/>
      <c r="AE222" s="111"/>
      <c r="AF222" s="111"/>
      <c r="AG222" s="111"/>
    </row>
    <row r="223" spans="1:33" ht="15.75" customHeight="1">
      <c r="A223" s="111"/>
      <c r="B223" s="111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  <c r="AC223" s="111"/>
      <c r="AD223" s="111"/>
      <c r="AE223" s="111"/>
      <c r="AF223" s="111"/>
      <c r="AG223" s="111"/>
    </row>
    <row r="224" spans="1:33" ht="15.75" customHeight="1">
      <c r="A224" s="111"/>
      <c r="B224" s="111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  <c r="AC224" s="111"/>
      <c r="AD224" s="111"/>
      <c r="AE224" s="111"/>
      <c r="AF224" s="111"/>
      <c r="AG224" s="111"/>
    </row>
    <row r="225" spans="1:33" ht="15.75" customHeight="1">
      <c r="A225" s="111"/>
      <c r="B225" s="111"/>
      <c r="C225" s="111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  <c r="AC225" s="111"/>
      <c r="AD225" s="111"/>
      <c r="AE225" s="111"/>
      <c r="AF225" s="111"/>
      <c r="AG225" s="111"/>
    </row>
    <row r="226" spans="1:33" ht="15.75" customHeight="1">
      <c r="A226" s="111"/>
      <c r="B226" s="111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  <c r="AB226" s="111"/>
      <c r="AC226" s="111"/>
      <c r="AD226" s="111"/>
      <c r="AE226" s="111"/>
      <c r="AF226" s="111"/>
      <c r="AG226" s="111"/>
    </row>
    <row r="227" spans="1:33" ht="15.75" customHeight="1">
      <c r="A227" s="111"/>
      <c r="B227" s="111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  <c r="AA227" s="111"/>
      <c r="AB227" s="111"/>
      <c r="AC227" s="111"/>
      <c r="AD227" s="111"/>
      <c r="AE227" s="111"/>
      <c r="AF227" s="111"/>
      <c r="AG227" s="111"/>
    </row>
    <row r="228" spans="1:33" ht="15.75" customHeight="1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  <c r="AB228" s="111"/>
      <c r="AC228" s="111"/>
      <c r="AD228" s="111"/>
      <c r="AE228" s="111"/>
      <c r="AF228" s="111"/>
      <c r="AG228" s="111"/>
    </row>
    <row r="229" spans="1:33" ht="15.75" customHeight="1">
      <c r="A229" s="111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  <c r="AB229" s="111"/>
      <c r="AC229" s="111"/>
      <c r="AD229" s="111"/>
      <c r="AE229" s="111"/>
      <c r="AF229" s="111"/>
      <c r="AG229" s="111"/>
    </row>
    <row r="230" spans="1:33" ht="15.75" customHeight="1">
      <c r="A230" s="111"/>
      <c r="B230" s="111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  <c r="AB230" s="111"/>
      <c r="AC230" s="111"/>
      <c r="AD230" s="111"/>
      <c r="AE230" s="111"/>
      <c r="AF230" s="111"/>
      <c r="AG230" s="111"/>
    </row>
    <row r="231" spans="1:33" ht="15.75" customHeight="1">
      <c r="A231" s="111"/>
      <c r="B231" s="111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  <c r="AC231" s="111"/>
      <c r="AD231" s="111"/>
      <c r="AE231" s="111"/>
      <c r="AF231" s="111"/>
      <c r="AG231" s="111"/>
    </row>
    <row r="232" spans="1:33" ht="15.75" customHeight="1">
      <c r="A232" s="111"/>
      <c r="B232" s="111"/>
      <c r="C232" s="11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  <c r="AA232" s="111"/>
      <c r="AB232" s="111"/>
      <c r="AC232" s="111"/>
      <c r="AD232" s="111"/>
      <c r="AE232" s="111"/>
      <c r="AF232" s="111"/>
      <c r="AG232" s="111"/>
    </row>
    <row r="233" spans="1:33" ht="15.75" customHeight="1">
      <c r="A233" s="111"/>
      <c r="B233" s="111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  <c r="AA233" s="111"/>
      <c r="AB233" s="111"/>
      <c r="AC233" s="111"/>
      <c r="AD233" s="111"/>
      <c r="AE233" s="111"/>
      <c r="AF233" s="111"/>
      <c r="AG233" s="111"/>
    </row>
    <row r="234" spans="1:33" ht="15.75" customHeight="1">
      <c r="A234" s="111"/>
      <c r="B234" s="111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  <c r="AB234" s="111"/>
      <c r="AC234" s="111"/>
      <c r="AD234" s="111"/>
      <c r="AE234" s="111"/>
      <c r="AF234" s="111"/>
      <c r="AG234" s="111"/>
    </row>
    <row r="235" spans="1:33" ht="15.75" customHeight="1">
      <c r="A235" s="111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  <c r="AB235" s="111"/>
      <c r="AC235" s="111"/>
      <c r="AD235" s="111"/>
      <c r="AE235" s="111"/>
      <c r="AF235" s="111"/>
      <c r="AG235" s="111"/>
    </row>
    <row r="236" spans="1:33" ht="15.75" customHeight="1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  <c r="AB236" s="111"/>
      <c r="AC236" s="111"/>
      <c r="AD236" s="111"/>
      <c r="AE236" s="111"/>
      <c r="AF236" s="111"/>
      <c r="AG236" s="111"/>
    </row>
    <row r="237" spans="1:33" ht="15.75" customHeight="1">
      <c r="A237" s="111"/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  <c r="AC237" s="111"/>
      <c r="AD237" s="111"/>
      <c r="AE237" s="111"/>
      <c r="AF237" s="111"/>
      <c r="AG237" s="111"/>
    </row>
    <row r="238" spans="1:33" ht="15.75" customHeight="1">
      <c r="A238" s="111"/>
      <c r="B238" s="111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  <c r="AB238" s="111"/>
      <c r="AC238" s="111"/>
      <c r="AD238" s="111"/>
      <c r="AE238" s="111"/>
      <c r="AF238" s="111"/>
      <c r="AG238" s="111"/>
    </row>
    <row r="239" spans="1:33" ht="15.75" customHeight="1">
      <c r="A239" s="111"/>
      <c r="B239" s="111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  <c r="AA239" s="111"/>
      <c r="AB239" s="111"/>
      <c r="AC239" s="111"/>
      <c r="AD239" s="111"/>
      <c r="AE239" s="111"/>
      <c r="AF239" s="111"/>
      <c r="AG239" s="111"/>
    </row>
    <row r="240" spans="1:33" ht="15.75" customHeight="1">
      <c r="A240" s="111"/>
      <c r="B240" s="111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  <c r="AA240" s="111"/>
      <c r="AB240" s="111"/>
      <c r="AC240" s="111"/>
      <c r="AD240" s="111"/>
      <c r="AE240" s="111"/>
      <c r="AF240" s="111"/>
      <c r="AG240" s="111"/>
    </row>
    <row r="241" spans="1:33" ht="15.75" customHeight="1">
      <c r="A241" s="111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  <c r="AA241" s="111"/>
      <c r="AB241" s="111"/>
      <c r="AC241" s="111"/>
      <c r="AD241" s="111"/>
      <c r="AE241" s="111"/>
      <c r="AF241" s="111"/>
      <c r="AG241" s="111"/>
    </row>
    <row r="242" spans="1:33" ht="15.75" customHeight="1">
      <c r="A242" s="111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  <c r="AA242" s="111"/>
      <c r="AB242" s="111"/>
      <c r="AC242" s="111"/>
      <c r="AD242" s="111"/>
      <c r="AE242" s="111"/>
      <c r="AF242" s="111"/>
      <c r="AG242" s="111"/>
    </row>
    <row r="243" spans="1:33" ht="15.75" customHeight="1">
      <c r="A243" s="111"/>
      <c r="B243" s="111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  <c r="AA243" s="111"/>
      <c r="AB243" s="111"/>
      <c r="AC243" s="111"/>
      <c r="AD243" s="111"/>
      <c r="AE243" s="111"/>
      <c r="AF243" s="111"/>
      <c r="AG243" s="111"/>
    </row>
    <row r="244" spans="1:33" ht="15.75" customHeight="1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  <c r="AA244" s="111"/>
      <c r="AB244" s="111"/>
      <c r="AC244" s="111"/>
      <c r="AD244" s="111"/>
      <c r="AE244" s="111"/>
      <c r="AF244" s="111"/>
      <c r="AG244" s="111"/>
    </row>
    <row r="245" spans="1:33" ht="15.75" customHeight="1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  <c r="AA245" s="111"/>
      <c r="AB245" s="111"/>
      <c r="AC245" s="111"/>
      <c r="AD245" s="111"/>
      <c r="AE245" s="111"/>
      <c r="AF245" s="111"/>
      <c r="AG245" s="111"/>
    </row>
    <row r="246" spans="1:33" ht="15.75" customHeight="1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  <c r="AA246" s="111"/>
      <c r="AB246" s="111"/>
      <c r="AC246" s="111"/>
      <c r="AD246" s="111"/>
      <c r="AE246" s="111"/>
      <c r="AF246" s="111"/>
      <c r="AG246" s="111"/>
    </row>
    <row r="247" spans="1:33" ht="15.75" customHeight="1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  <c r="AA247" s="111"/>
      <c r="AB247" s="111"/>
      <c r="AC247" s="111"/>
      <c r="AD247" s="111"/>
      <c r="AE247" s="111"/>
      <c r="AF247" s="111"/>
      <c r="AG247" s="111"/>
    </row>
    <row r="248" spans="1:33" ht="15.75" customHeight="1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  <c r="AA248" s="111"/>
      <c r="AB248" s="111"/>
      <c r="AC248" s="111"/>
      <c r="AD248" s="111"/>
      <c r="AE248" s="111"/>
      <c r="AF248" s="111"/>
      <c r="AG248" s="111"/>
    </row>
    <row r="249" spans="1:33" ht="15.75" customHeight="1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  <c r="AB249" s="111"/>
      <c r="AC249" s="111"/>
      <c r="AD249" s="111"/>
      <c r="AE249" s="111"/>
      <c r="AF249" s="111"/>
      <c r="AG249" s="111"/>
    </row>
    <row r="250" spans="1:33" ht="15.75" customHeight="1">
      <c r="A250" s="111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  <c r="AB250" s="111"/>
      <c r="AC250" s="111"/>
      <c r="AD250" s="111"/>
      <c r="AE250" s="111"/>
      <c r="AF250" s="111"/>
      <c r="AG250" s="111"/>
    </row>
    <row r="251" spans="1:33" ht="15.75" customHeight="1">
      <c r="A251" s="111"/>
      <c r="B251" s="111"/>
      <c r="C251" s="111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  <c r="AC251" s="111"/>
      <c r="AD251" s="111"/>
      <c r="AE251" s="111"/>
      <c r="AF251" s="111"/>
      <c r="AG251" s="111"/>
    </row>
    <row r="252" spans="1:33" ht="15.75" customHeight="1">
      <c r="A252" s="111"/>
      <c r="B252" s="111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  <c r="AB252" s="111"/>
      <c r="AC252" s="111"/>
      <c r="AD252" s="111"/>
      <c r="AE252" s="111"/>
      <c r="AF252" s="111"/>
      <c r="AG252" s="111"/>
    </row>
    <row r="253" spans="1:33" ht="15.75" customHeight="1">
      <c r="A253" s="111"/>
      <c r="B253" s="111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  <c r="AC253" s="111"/>
      <c r="AD253" s="111"/>
      <c r="AE253" s="111"/>
      <c r="AF253" s="111"/>
      <c r="AG253" s="111"/>
    </row>
    <row r="254" spans="1:33" ht="15.75" customHeight="1">
      <c r="A254" s="111"/>
      <c r="B254" s="111"/>
      <c r="C254" s="111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  <c r="AB254" s="111"/>
      <c r="AC254" s="111"/>
      <c r="AD254" s="111"/>
      <c r="AE254" s="111"/>
      <c r="AF254" s="111"/>
      <c r="AG254" s="111"/>
    </row>
    <row r="255" spans="1:33" ht="15.75" customHeight="1">
      <c r="A255" s="111"/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</row>
    <row r="256" spans="1:33" ht="15.75" customHeight="1">
      <c r="A256" s="111"/>
      <c r="B256" s="111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  <c r="AB256" s="111"/>
      <c r="AC256" s="111"/>
      <c r="AD256" s="111"/>
      <c r="AE256" s="111"/>
      <c r="AF256" s="111"/>
      <c r="AG256" s="111"/>
    </row>
    <row r="257" spans="1:33" ht="15.75" customHeight="1">
      <c r="A257" s="111"/>
      <c r="B257" s="111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  <c r="AC257" s="111"/>
      <c r="AD257" s="111"/>
      <c r="AE257" s="111"/>
      <c r="AF257" s="111"/>
      <c r="AG257" s="111"/>
    </row>
    <row r="258" spans="1:33" ht="15.75" customHeight="1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  <c r="AC258" s="111"/>
      <c r="AD258" s="111"/>
      <c r="AE258" s="111"/>
      <c r="AF258" s="111"/>
      <c r="AG258" s="111"/>
    </row>
    <row r="259" spans="1:33" ht="15.75" customHeight="1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  <c r="AC259" s="111"/>
      <c r="AD259" s="111"/>
      <c r="AE259" s="111"/>
      <c r="AF259" s="111"/>
      <c r="AG259" s="111"/>
    </row>
    <row r="260" spans="1:33" ht="15.75" customHeight="1">
      <c r="A260" s="111"/>
      <c r="B260" s="111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  <c r="AA260" s="111"/>
      <c r="AB260" s="111"/>
      <c r="AC260" s="111"/>
      <c r="AD260" s="111"/>
      <c r="AE260" s="111"/>
      <c r="AF260" s="111"/>
      <c r="AG260" s="111"/>
    </row>
    <row r="261" spans="1:33" ht="15.75" customHeight="1">
      <c r="A261" s="111"/>
      <c r="B261" s="111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  <c r="AA261" s="111"/>
      <c r="AB261" s="111"/>
      <c r="AC261" s="111"/>
      <c r="AD261" s="111"/>
      <c r="AE261" s="111"/>
      <c r="AF261" s="111"/>
      <c r="AG261" s="111"/>
    </row>
    <row r="262" spans="1:33" ht="15.75" customHeight="1">
      <c r="A262" s="111"/>
      <c r="B262" s="111"/>
      <c r="C262" s="111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  <c r="AA262" s="111"/>
      <c r="AB262" s="111"/>
      <c r="AC262" s="111"/>
      <c r="AD262" s="111"/>
      <c r="AE262" s="111"/>
      <c r="AF262" s="111"/>
      <c r="AG262" s="111"/>
    </row>
    <row r="263" spans="1:33" ht="15.75" customHeight="1">
      <c r="A263" s="111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  <c r="AB263" s="111"/>
      <c r="AC263" s="111"/>
      <c r="AD263" s="111"/>
      <c r="AE263" s="111"/>
      <c r="AF263" s="111"/>
      <c r="AG263" s="111"/>
    </row>
    <row r="264" spans="1:33" ht="15.75" customHeight="1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  <c r="AA264" s="111"/>
      <c r="AB264" s="111"/>
      <c r="AC264" s="111"/>
      <c r="AD264" s="111"/>
      <c r="AE264" s="111"/>
      <c r="AF264" s="111"/>
      <c r="AG264" s="111"/>
    </row>
    <row r="265" spans="1:33" ht="15.75" customHeight="1">
      <c r="A265" s="111"/>
      <c r="B265" s="111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  <c r="AC265" s="111"/>
      <c r="AD265" s="111"/>
      <c r="AE265" s="111"/>
      <c r="AF265" s="111"/>
      <c r="AG265" s="111"/>
    </row>
    <row r="266" spans="1:33" ht="15.75" customHeight="1">
      <c r="A266" s="111"/>
      <c r="B266" s="111"/>
      <c r="C266" s="111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  <c r="AA266" s="111"/>
      <c r="AB266" s="111"/>
      <c r="AC266" s="111"/>
      <c r="AD266" s="111"/>
      <c r="AE266" s="111"/>
      <c r="AF266" s="111"/>
      <c r="AG266" s="111"/>
    </row>
    <row r="267" spans="1:33" ht="15.75" customHeight="1">
      <c r="A267" s="111"/>
      <c r="B267" s="111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  <c r="AA267" s="111"/>
      <c r="AB267" s="111"/>
      <c r="AC267" s="111"/>
      <c r="AD267" s="111"/>
      <c r="AE267" s="111"/>
      <c r="AF267" s="111"/>
      <c r="AG267" s="111"/>
    </row>
    <row r="268" spans="1:33" ht="15.75" customHeight="1">
      <c r="A268" s="111"/>
      <c r="B268" s="111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  <c r="AA268" s="111"/>
      <c r="AB268" s="111"/>
      <c r="AC268" s="111"/>
      <c r="AD268" s="111"/>
      <c r="AE268" s="111"/>
      <c r="AF268" s="111"/>
      <c r="AG268" s="111"/>
    </row>
    <row r="269" spans="1:33" ht="15.75" customHeight="1">
      <c r="A269" s="111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  <c r="AA269" s="111"/>
      <c r="AB269" s="111"/>
      <c r="AC269" s="111"/>
      <c r="AD269" s="111"/>
      <c r="AE269" s="111"/>
      <c r="AF269" s="111"/>
      <c r="AG269" s="111"/>
    </row>
    <row r="270" spans="1:33" ht="15.75" customHeight="1">
      <c r="A270" s="111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  <c r="AA270" s="111"/>
      <c r="AB270" s="111"/>
      <c r="AC270" s="111"/>
      <c r="AD270" s="111"/>
      <c r="AE270" s="111"/>
      <c r="AF270" s="111"/>
      <c r="AG270" s="111"/>
    </row>
    <row r="271" spans="1:33" ht="15.75" customHeight="1">
      <c r="A271" s="111"/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  <c r="AA271" s="111"/>
      <c r="AB271" s="111"/>
      <c r="AC271" s="111"/>
      <c r="AD271" s="111"/>
      <c r="AE271" s="111"/>
      <c r="AF271" s="111"/>
      <c r="AG271" s="111"/>
    </row>
    <row r="272" spans="1:33" ht="15.75" customHeight="1">
      <c r="A272" s="111"/>
      <c r="B272" s="111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  <c r="AA272" s="111"/>
      <c r="AB272" s="111"/>
      <c r="AC272" s="111"/>
      <c r="AD272" s="111"/>
      <c r="AE272" s="111"/>
      <c r="AF272" s="111"/>
      <c r="AG272" s="111"/>
    </row>
    <row r="273" spans="1:33" ht="15.75" customHeight="1">
      <c r="A273" s="111"/>
      <c r="B273" s="111"/>
      <c r="C273" s="111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  <c r="AC273" s="111"/>
      <c r="AD273" s="111"/>
      <c r="AE273" s="111"/>
      <c r="AF273" s="111"/>
      <c r="AG273" s="111"/>
    </row>
    <row r="274" spans="1:33" ht="15.75" customHeight="1">
      <c r="A274" s="111"/>
      <c r="B274" s="111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  <c r="AA274" s="111"/>
      <c r="AB274" s="111"/>
      <c r="AC274" s="111"/>
      <c r="AD274" s="111"/>
      <c r="AE274" s="111"/>
      <c r="AF274" s="111"/>
      <c r="AG274" s="111"/>
    </row>
    <row r="275" spans="1:33" ht="15.75" customHeight="1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  <c r="AA275" s="111"/>
      <c r="AB275" s="111"/>
      <c r="AC275" s="111"/>
      <c r="AD275" s="111"/>
      <c r="AE275" s="111"/>
      <c r="AF275" s="111"/>
      <c r="AG275" s="111"/>
    </row>
    <row r="276" spans="1:33" ht="15.75" customHeight="1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  <c r="AA276" s="111"/>
      <c r="AB276" s="111"/>
      <c r="AC276" s="111"/>
      <c r="AD276" s="111"/>
      <c r="AE276" s="111"/>
      <c r="AF276" s="111"/>
      <c r="AG276" s="111"/>
    </row>
    <row r="277" spans="1:33" ht="15.75" customHeight="1">
      <c r="A277" s="111"/>
      <c r="B277" s="111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  <c r="AA277" s="111"/>
      <c r="AB277" s="111"/>
      <c r="AC277" s="111"/>
      <c r="AD277" s="111"/>
      <c r="AE277" s="111"/>
      <c r="AF277" s="111"/>
      <c r="AG277" s="111"/>
    </row>
    <row r="278" spans="1:33" ht="15.75" customHeight="1">
      <c r="A278" s="111"/>
      <c r="B278" s="111"/>
      <c r="C278" s="111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  <c r="AA278" s="111"/>
      <c r="AB278" s="111"/>
      <c r="AC278" s="111"/>
      <c r="AD278" s="111"/>
      <c r="AE278" s="111"/>
      <c r="AF278" s="111"/>
      <c r="AG278" s="111"/>
    </row>
    <row r="279" spans="1:33" ht="15.75" customHeight="1">
      <c r="A279" s="111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  <c r="AA279" s="111"/>
      <c r="AB279" s="111"/>
      <c r="AC279" s="111"/>
      <c r="AD279" s="111"/>
      <c r="AE279" s="111"/>
      <c r="AF279" s="111"/>
      <c r="AG279" s="111"/>
    </row>
    <row r="280" spans="1:33" ht="15.75" customHeight="1"/>
    <row r="281" spans="1:33" ht="15.75" customHeight="1"/>
    <row r="282" spans="1:33" ht="15.75" customHeight="1"/>
    <row r="283" spans="1:33" ht="15.75" customHeight="1"/>
    <row r="284" spans="1:33" ht="15.75" customHeight="1"/>
    <row r="285" spans="1:33" ht="15.75" customHeight="1"/>
    <row r="286" spans="1:33" ht="15.75" customHeight="1"/>
    <row r="287" spans="1:33" ht="15.75" customHeight="1"/>
    <row r="288" spans="1:3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79:C79"/>
    <mergeCell ref="D47:D49"/>
    <mergeCell ref="D50:D52"/>
    <mergeCell ref="D53:D55"/>
    <mergeCell ref="D56:D58"/>
    <mergeCell ref="D59:D61"/>
    <mergeCell ref="D62:D64"/>
    <mergeCell ref="D65:D67"/>
    <mergeCell ref="D36:D38"/>
    <mergeCell ref="D39:D40"/>
    <mergeCell ref="D41:D43"/>
    <mergeCell ref="D44:D46"/>
    <mergeCell ref="D68:D70"/>
    <mergeCell ref="D21:D23"/>
    <mergeCell ref="D24:D26"/>
    <mergeCell ref="D27:D29"/>
    <mergeCell ref="D30:D32"/>
    <mergeCell ref="D33:D35"/>
    <mergeCell ref="D6:D8"/>
    <mergeCell ref="D9:D11"/>
    <mergeCell ref="D12:D14"/>
    <mergeCell ref="D15:D17"/>
    <mergeCell ref="D18:D20"/>
    <mergeCell ref="Q3:V3"/>
    <mergeCell ref="W3:AB3"/>
    <mergeCell ref="B1:P1"/>
    <mergeCell ref="A3:A5"/>
    <mergeCell ref="B3:B5"/>
    <mergeCell ref="C3:C5"/>
    <mergeCell ref="D3:D5"/>
    <mergeCell ref="E3:J3"/>
    <mergeCell ref="K3:P3"/>
  </mergeCells>
  <hyperlinks>
    <hyperlink ref="AD18" r:id="rId1" xr:uid="{00000000-0004-0000-0600-000000000000}"/>
    <hyperlink ref="AD21" r:id="rId2" xr:uid="{00000000-0004-0000-0600-000001000000}"/>
    <hyperlink ref="AE41" r:id="rId3" xr:uid="{00000000-0004-0000-0600-000002000000}"/>
    <hyperlink ref="AD47" r:id="rId4" xr:uid="{00000000-0004-0000-0600-000003000000}"/>
    <hyperlink ref="AD68" r:id="rId5" xr:uid="{00000000-0004-0000-0600-000004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C1000"/>
  <sheetViews>
    <sheetView workbookViewId="0"/>
  </sheetViews>
  <sheetFormatPr defaultColWidth="14.453125" defaultRowHeight="15" customHeight="1"/>
  <cols>
    <col min="1" max="1" width="9.81640625" customWidth="1"/>
    <col min="2" max="2" width="14.453125" customWidth="1"/>
    <col min="3" max="3" width="30.54296875" customWidth="1"/>
    <col min="4" max="4" width="46.54296875" customWidth="1"/>
    <col min="5" max="5" width="5" customWidth="1"/>
    <col min="6" max="7" width="4" customWidth="1"/>
    <col min="8" max="8" width="3.7265625" customWidth="1"/>
    <col min="9" max="9" width="4.08984375" customWidth="1"/>
    <col min="10" max="10" width="4.26953125" customWidth="1"/>
    <col min="11" max="11" width="4.54296875" customWidth="1"/>
    <col min="12" max="12" width="6" customWidth="1"/>
    <col min="13" max="13" width="4.7265625" customWidth="1"/>
    <col min="14" max="14" width="4.08984375" customWidth="1"/>
    <col min="15" max="15" width="4.453125" customWidth="1"/>
    <col min="16" max="16" width="3.81640625" customWidth="1"/>
    <col min="17" max="17" width="4" customWidth="1"/>
    <col min="18" max="18" width="4.453125" customWidth="1"/>
    <col min="19" max="19" width="4.26953125" customWidth="1"/>
    <col min="20" max="20" width="6.54296875" customWidth="1"/>
  </cols>
  <sheetData>
    <row r="1" spans="1:29" ht="14.5">
      <c r="A1" s="111"/>
      <c r="B1" s="229" t="s">
        <v>269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11"/>
      <c r="V1" s="111"/>
      <c r="W1" s="111"/>
      <c r="X1" s="111"/>
      <c r="Y1" s="111"/>
      <c r="Z1" s="111"/>
      <c r="AA1" s="111"/>
      <c r="AB1" s="111"/>
      <c r="AC1" s="111"/>
    </row>
    <row r="2" spans="1:29" ht="14.5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</row>
    <row r="3" spans="1:29" ht="14.5">
      <c r="A3" s="230" t="s">
        <v>1</v>
      </c>
      <c r="B3" s="230" t="s">
        <v>2</v>
      </c>
      <c r="C3" s="230" t="s">
        <v>3</v>
      </c>
      <c r="D3" s="236" t="s">
        <v>161</v>
      </c>
      <c r="E3" s="231" t="s">
        <v>5</v>
      </c>
      <c r="F3" s="189"/>
      <c r="G3" s="189"/>
      <c r="H3" s="189"/>
      <c r="I3" s="189"/>
      <c r="J3" s="189"/>
      <c r="K3" s="189"/>
      <c r="L3" s="187"/>
      <c r="M3" s="232" t="s">
        <v>6</v>
      </c>
      <c r="N3" s="189"/>
      <c r="O3" s="189"/>
      <c r="P3" s="189"/>
      <c r="Q3" s="189"/>
      <c r="R3" s="189"/>
      <c r="S3" s="189"/>
      <c r="T3" s="187"/>
      <c r="U3" s="111"/>
      <c r="V3" s="111"/>
      <c r="W3" s="111"/>
      <c r="X3" s="111"/>
      <c r="Y3" s="111"/>
      <c r="Z3" s="111"/>
      <c r="AA3" s="111"/>
      <c r="AB3" s="111"/>
      <c r="AC3" s="111"/>
    </row>
    <row r="4" spans="1:29" ht="14.5">
      <c r="A4" s="178"/>
      <c r="B4" s="178"/>
      <c r="C4" s="178"/>
      <c r="D4" s="178"/>
      <c r="E4" s="113" t="s">
        <v>9</v>
      </c>
      <c r="F4" s="113" t="s">
        <v>10</v>
      </c>
      <c r="G4" s="113" t="s">
        <v>11</v>
      </c>
      <c r="H4" s="113" t="s">
        <v>12</v>
      </c>
      <c r="I4" s="113" t="s">
        <v>13</v>
      </c>
      <c r="J4" s="113" t="s">
        <v>117</v>
      </c>
      <c r="K4" s="113" t="s">
        <v>118</v>
      </c>
      <c r="L4" s="113" t="s">
        <v>14</v>
      </c>
      <c r="M4" s="114" t="s">
        <v>9</v>
      </c>
      <c r="N4" s="114" t="s">
        <v>10</v>
      </c>
      <c r="O4" s="114" t="s">
        <v>11</v>
      </c>
      <c r="P4" s="114" t="s">
        <v>12</v>
      </c>
      <c r="Q4" s="114" t="s">
        <v>13</v>
      </c>
      <c r="R4" s="114" t="s">
        <v>117</v>
      </c>
      <c r="S4" s="114" t="s">
        <v>118</v>
      </c>
      <c r="T4" s="114" t="s">
        <v>14</v>
      </c>
      <c r="U4" s="111"/>
      <c r="V4" s="111"/>
      <c r="W4" s="111"/>
      <c r="X4" s="111"/>
      <c r="Y4" s="111"/>
      <c r="Z4" s="111"/>
      <c r="AA4" s="111"/>
      <c r="AB4" s="111"/>
      <c r="AC4" s="111"/>
    </row>
    <row r="5" spans="1:29" ht="14.5">
      <c r="A5" s="179"/>
      <c r="B5" s="179"/>
      <c r="C5" s="179"/>
      <c r="D5" s="179"/>
      <c r="E5" s="118">
        <v>0.05</v>
      </c>
      <c r="F5" s="118">
        <v>0.05</v>
      </c>
      <c r="G5" s="118">
        <v>0.1</v>
      </c>
      <c r="H5" s="118">
        <v>0.1</v>
      </c>
      <c r="I5" s="118">
        <v>0.25</v>
      </c>
      <c r="J5" s="118">
        <v>0.2</v>
      </c>
      <c r="K5" s="118">
        <v>0.25</v>
      </c>
      <c r="L5" s="118">
        <v>1</v>
      </c>
      <c r="M5" s="119">
        <v>0.05</v>
      </c>
      <c r="N5" s="119">
        <v>0.05</v>
      </c>
      <c r="O5" s="119">
        <v>0.1</v>
      </c>
      <c r="P5" s="119">
        <v>0.1</v>
      </c>
      <c r="Q5" s="119">
        <v>0.25</v>
      </c>
      <c r="R5" s="119">
        <v>0.2</v>
      </c>
      <c r="S5" s="119">
        <v>0.25</v>
      </c>
      <c r="T5" s="119">
        <v>1</v>
      </c>
      <c r="U5" s="111"/>
      <c r="V5" s="123" t="s">
        <v>5</v>
      </c>
      <c r="W5" s="123" t="s">
        <v>6</v>
      </c>
      <c r="X5" s="111"/>
      <c r="Y5" s="111"/>
      <c r="Z5" s="111"/>
      <c r="AA5" s="111"/>
      <c r="AB5" s="111"/>
      <c r="AC5" s="111"/>
    </row>
    <row r="6" spans="1:29" ht="14.5">
      <c r="A6" s="124">
        <v>1</v>
      </c>
      <c r="B6" s="125">
        <v>11318032</v>
      </c>
      <c r="C6" s="126" t="s">
        <v>162</v>
      </c>
      <c r="D6" s="233" t="s">
        <v>163</v>
      </c>
      <c r="E6" s="113">
        <v>79</v>
      </c>
      <c r="F6" s="113">
        <v>75</v>
      </c>
      <c r="G6" s="113">
        <v>80</v>
      </c>
      <c r="H6" s="113">
        <v>80</v>
      </c>
      <c r="I6" s="113">
        <v>77</v>
      </c>
      <c r="J6" s="113">
        <v>75</v>
      </c>
      <c r="K6" s="113">
        <v>80</v>
      </c>
      <c r="L6" s="156">
        <f t="shared" ref="L6:L70" si="0">(E6*0.05)+(F6*0.05)+(G6*0.1)+(H6*0.1)+(I6*0.25)+(J6*0.2)+(K6*0.25)</f>
        <v>77.95</v>
      </c>
      <c r="M6" s="114">
        <v>78</v>
      </c>
      <c r="N6" s="114">
        <v>80</v>
      </c>
      <c r="O6" s="114">
        <v>80</v>
      </c>
      <c r="P6" s="114">
        <v>80</v>
      </c>
      <c r="Q6" s="114">
        <v>78</v>
      </c>
      <c r="R6" s="114">
        <v>80</v>
      </c>
      <c r="S6" s="114">
        <v>80</v>
      </c>
      <c r="T6" s="128">
        <f t="shared" ref="T6:T70" si="1">(M6*0.05)+(N6*0.05)+(O6*0.1)+(P6*0.1)+(Q6*0.25)+(R6*0.2)+(S6*0.25)</f>
        <v>79.400000000000006</v>
      </c>
      <c r="U6" s="111" t="s">
        <v>24</v>
      </c>
      <c r="V6" s="40" t="s">
        <v>164</v>
      </c>
      <c r="W6" s="132" t="s">
        <v>27</v>
      </c>
      <c r="X6" s="111"/>
      <c r="Y6" s="111"/>
      <c r="Z6" s="111"/>
      <c r="AA6" s="111"/>
      <c r="AB6" s="111"/>
      <c r="AC6" s="111"/>
    </row>
    <row r="7" spans="1:29" ht="14.5">
      <c r="A7" s="133"/>
      <c r="B7" s="125">
        <v>11318037</v>
      </c>
      <c r="C7" s="126" t="s">
        <v>166</v>
      </c>
      <c r="D7" s="178"/>
      <c r="E7" s="113">
        <v>82</v>
      </c>
      <c r="F7" s="113">
        <v>75</v>
      </c>
      <c r="G7" s="113">
        <v>83</v>
      </c>
      <c r="H7" s="113">
        <v>80</v>
      </c>
      <c r="I7" s="113">
        <v>85</v>
      </c>
      <c r="J7" s="113">
        <v>80</v>
      </c>
      <c r="K7" s="113">
        <v>80</v>
      </c>
      <c r="L7" s="156">
        <f t="shared" si="0"/>
        <v>81.400000000000006</v>
      </c>
      <c r="M7" s="114">
        <v>80</v>
      </c>
      <c r="N7" s="114">
        <v>80</v>
      </c>
      <c r="O7" s="114">
        <v>80</v>
      </c>
      <c r="P7" s="114">
        <v>80</v>
      </c>
      <c r="Q7" s="114">
        <v>80</v>
      </c>
      <c r="R7" s="114">
        <v>80</v>
      </c>
      <c r="S7" s="114">
        <v>80</v>
      </c>
      <c r="T7" s="128">
        <f t="shared" si="1"/>
        <v>80</v>
      </c>
      <c r="U7" s="111"/>
      <c r="V7" s="134"/>
      <c r="W7" s="134"/>
      <c r="X7" s="111"/>
      <c r="Y7" s="111"/>
      <c r="Z7" s="111"/>
      <c r="AA7" s="111"/>
      <c r="AB7" s="111"/>
      <c r="AC7" s="111"/>
    </row>
    <row r="8" spans="1:29" ht="14.5">
      <c r="A8" s="133"/>
      <c r="B8" s="125">
        <v>11318061</v>
      </c>
      <c r="C8" s="126" t="s">
        <v>167</v>
      </c>
      <c r="D8" s="179"/>
      <c r="E8" s="113">
        <v>82</v>
      </c>
      <c r="F8" s="113">
        <v>75</v>
      </c>
      <c r="G8" s="113">
        <v>83</v>
      </c>
      <c r="H8" s="113">
        <v>80</v>
      </c>
      <c r="I8" s="113">
        <v>82</v>
      </c>
      <c r="J8" s="113">
        <v>80</v>
      </c>
      <c r="K8" s="113">
        <v>80</v>
      </c>
      <c r="L8" s="156">
        <f t="shared" si="0"/>
        <v>80.650000000000006</v>
      </c>
      <c r="M8" s="114">
        <v>80</v>
      </c>
      <c r="N8" s="114">
        <v>80</v>
      </c>
      <c r="O8" s="114">
        <v>80</v>
      </c>
      <c r="P8" s="114">
        <v>80</v>
      </c>
      <c r="Q8" s="114">
        <v>80</v>
      </c>
      <c r="R8" s="114">
        <v>80</v>
      </c>
      <c r="S8" s="114">
        <v>80</v>
      </c>
      <c r="T8" s="128">
        <f t="shared" si="1"/>
        <v>80</v>
      </c>
      <c r="U8" s="111"/>
      <c r="V8" s="134"/>
      <c r="W8" s="134"/>
      <c r="X8" s="111"/>
      <c r="Y8" s="111"/>
      <c r="Z8" s="111"/>
      <c r="AA8" s="111"/>
      <c r="AB8" s="111"/>
      <c r="AC8" s="111"/>
    </row>
    <row r="9" spans="1:29" ht="14.5">
      <c r="A9" s="135">
        <v>2</v>
      </c>
      <c r="B9" s="136">
        <v>11318006</v>
      </c>
      <c r="C9" s="137" t="s">
        <v>168</v>
      </c>
      <c r="D9" s="234" t="s">
        <v>169</v>
      </c>
      <c r="E9" s="137">
        <v>78</v>
      </c>
      <c r="F9" s="137">
        <v>78</v>
      </c>
      <c r="G9" s="126">
        <v>80</v>
      </c>
      <c r="H9" s="126">
        <v>80</v>
      </c>
      <c r="I9" s="137">
        <v>78</v>
      </c>
      <c r="J9" s="137">
        <v>80</v>
      </c>
      <c r="K9" s="137">
        <v>78</v>
      </c>
      <c r="L9" s="140">
        <f t="shared" si="0"/>
        <v>78.8</v>
      </c>
      <c r="M9" s="138">
        <v>79</v>
      </c>
      <c r="N9" s="126">
        <v>79</v>
      </c>
      <c r="O9" s="126">
        <v>80</v>
      </c>
      <c r="P9" s="126">
        <v>81</v>
      </c>
      <c r="Q9" s="126">
        <v>80</v>
      </c>
      <c r="R9" s="126">
        <v>81</v>
      </c>
      <c r="S9" s="126">
        <v>80</v>
      </c>
      <c r="T9" s="128">
        <f t="shared" si="1"/>
        <v>80.2</v>
      </c>
      <c r="U9" s="111" t="s">
        <v>24</v>
      </c>
      <c r="V9" s="142" t="s">
        <v>28</v>
      </c>
      <c r="W9" s="143" t="s">
        <v>21</v>
      </c>
      <c r="X9" s="111"/>
      <c r="Y9" s="111"/>
      <c r="Z9" s="111"/>
      <c r="AA9" s="111"/>
      <c r="AB9" s="111"/>
      <c r="AC9" s="111"/>
    </row>
    <row r="10" spans="1:29" ht="14.5">
      <c r="A10" s="144"/>
      <c r="B10" s="136">
        <v>11318011</v>
      </c>
      <c r="C10" s="137" t="s">
        <v>171</v>
      </c>
      <c r="D10" s="178"/>
      <c r="E10" s="137">
        <v>78</v>
      </c>
      <c r="F10" s="137">
        <v>78</v>
      </c>
      <c r="G10" s="126">
        <v>80</v>
      </c>
      <c r="H10" s="126">
        <v>80</v>
      </c>
      <c r="I10" s="137">
        <v>85</v>
      </c>
      <c r="J10" s="137">
        <v>85</v>
      </c>
      <c r="K10" s="137">
        <v>85</v>
      </c>
      <c r="L10" s="140">
        <f t="shared" si="0"/>
        <v>83.3</v>
      </c>
      <c r="M10" s="138">
        <v>79</v>
      </c>
      <c r="N10" s="126">
        <v>79</v>
      </c>
      <c r="O10" s="126">
        <v>80</v>
      </c>
      <c r="P10" s="126">
        <v>81</v>
      </c>
      <c r="Q10" s="126">
        <v>84</v>
      </c>
      <c r="R10" s="126">
        <v>81</v>
      </c>
      <c r="S10" s="126">
        <v>80</v>
      </c>
      <c r="T10" s="128">
        <f t="shared" si="1"/>
        <v>81.2</v>
      </c>
      <c r="U10" s="111"/>
      <c r="V10" s="134"/>
      <c r="W10" s="134"/>
      <c r="X10" s="111"/>
      <c r="Y10" s="111"/>
      <c r="Z10" s="111"/>
      <c r="AA10" s="111"/>
      <c r="AB10" s="111"/>
      <c r="AC10" s="111"/>
    </row>
    <row r="11" spans="1:29" ht="14.5">
      <c r="A11" s="144"/>
      <c r="B11" s="136">
        <v>11318024</v>
      </c>
      <c r="C11" s="137" t="s">
        <v>172</v>
      </c>
      <c r="D11" s="179"/>
      <c r="E11" s="137">
        <v>78</v>
      </c>
      <c r="F11" s="137">
        <v>78</v>
      </c>
      <c r="G11" s="126">
        <v>80</v>
      </c>
      <c r="H11" s="126">
        <v>80</v>
      </c>
      <c r="I11" s="137">
        <v>83</v>
      </c>
      <c r="J11" s="137">
        <v>83</v>
      </c>
      <c r="K11" s="137">
        <v>83</v>
      </c>
      <c r="L11" s="140">
        <f t="shared" si="0"/>
        <v>81.900000000000006</v>
      </c>
      <c r="M11" s="138">
        <v>79</v>
      </c>
      <c r="N11" s="126">
        <v>79</v>
      </c>
      <c r="O11" s="126">
        <v>80</v>
      </c>
      <c r="P11" s="126">
        <v>81</v>
      </c>
      <c r="Q11" s="126">
        <v>82</v>
      </c>
      <c r="R11" s="126">
        <v>81</v>
      </c>
      <c r="S11" s="126">
        <v>80</v>
      </c>
      <c r="T11" s="128">
        <f t="shared" si="1"/>
        <v>80.7</v>
      </c>
      <c r="U11" s="111"/>
      <c r="V11" s="134"/>
      <c r="W11" s="134"/>
      <c r="X11" s="111"/>
      <c r="Y11" s="111"/>
      <c r="Z11" s="111"/>
      <c r="AA11" s="111"/>
      <c r="AB11" s="111"/>
      <c r="AC11" s="111"/>
    </row>
    <row r="12" spans="1:29" ht="14.5">
      <c r="A12" s="124">
        <v>3</v>
      </c>
      <c r="B12" s="125">
        <v>11318045</v>
      </c>
      <c r="C12" s="126" t="s">
        <v>173</v>
      </c>
      <c r="D12" s="233" t="s">
        <v>174</v>
      </c>
      <c r="E12" s="113">
        <v>78</v>
      </c>
      <c r="F12" s="113">
        <v>78</v>
      </c>
      <c r="G12" s="113">
        <v>78</v>
      </c>
      <c r="H12" s="113">
        <v>78</v>
      </c>
      <c r="I12" s="113">
        <v>78</v>
      </c>
      <c r="J12" s="113">
        <v>78</v>
      </c>
      <c r="K12" s="113">
        <v>78</v>
      </c>
      <c r="L12" s="156">
        <f t="shared" si="0"/>
        <v>78</v>
      </c>
      <c r="M12" s="114">
        <v>78</v>
      </c>
      <c r="N12" s="114">
        <v>78</v>
      </c>
      <c r="O12" s="114">
        <v>78</v>
      </c>
      <c r="P12" s="114">
        <v>78</v>
      </c>
      <c r="Q12" s="114">
        <v>78</v>
      </c>
      <c r="R12" s="114">
        <v>78</v>
      </c>
      <c r="S12" s="114">
        <v>78</v>
      </c>
      <c r="T12" s="128">
        <f t="shared" si="1"/>
        <v>78</v>
      </c>
      <c r="U12" s="111" t="s">
        <v>24</v>
      </c>
      <c r="V12" s="143" t="s">
        <v>175</v>
      </c>
      <c r="W12" s="143" t="s">
        <v>33</v>
      </c>
      <c r="X12" s="111"/>
      <c r="Y12" s="111"/>
      <c r="Z12" s="111"/>
      <c r="AA12" s="111"/>
      <c r="AB12" s="111"/>
      <c r="AC12" s="111"/>
    </row>
    <row r="13" spans="1:29" ht="14.5">
      <c r="A13" s="133"/>
      <c r="B13" s="125">
        <v>11318050</v>
      </c>
      <c r="C13" s="126" t="s">
        <v>177</v>
      </c>
      <c r="D13" s="178"/>
      <c r="E13" s="113">
        <v>74</v>
      </c>
      <c r="F13" s="113">
        <v>74</v>
      </c>
      <c r="G13" s="113">
        <v>74</v>
      </c>
      <c r="H13" s="113">
        <v>74</v>
      </c>
      <c r="I13" s="113">
        <v>74</v>
      </c>
      <c r="J13" s="113">
        <v>74</v>
      </c>
      <c r="K13" s="113">
        <v>74</v>
      </c>
      <c r="L13" s="156">
        <f t="shared" si="0"/>
        <v>74</v>
      </c>
      <c r="M13" s="114">
        <v>74</v>
      </c>
      <c r="N13" s="114">
        <v>74</v>
      </c>
      <c r="O13" s="114">
        <v>74</v>
      </c>
      <c r="P13" s="114">
        <v>74</v>
      </c>
      <c r="Q13" s="114">
        <v>74</v>
      </c>
      <c r="R13" s="114">
        <v>74</v>
      </c>
      <c r="S13" s="114">
        <v>74</v>
      </c>
      <c r="T13" s="128">
        <f t="shared" si="1"/>
        <v>74</v>
      </c>
      <c r="U13" s="111"/>
      <c r="V13" s="134"/>
      <c r="W13" s="134"/>
      <c r="X13" s="111"/>
      <c r="Y13" s="111"/>
      <c r="Z13" s="111"/>
      <c r="AA13" s="111"/>
      <c r="AB13" s="111"/>
      <c r="AC13" s="111"/>
    </row>
    <row r="14" spans="1:29" ht="14.5">
      <c r="A14" s="133"/>
      <c r="B14" s="125">
        <v>11318053</v>
      </c>
      <c r="C14" s="126" t="s">
        <v>178</v>
      </c>
      <c r="D14" s="179"/>
      <c r="E14" s="113">
        <v>80</v>
      </c>
      <c r="F14" s="113">
        <v>80</v>
      </c>
      <c r="G14" s="113">
        <v>80</v>
      </c>
      <c r="H14" s="113">
        <v>80</v>
      </c>
      <c r="I14" s="113">
        <v>80</v>
      </c>
      <c r="J14" s="113">
        <v>80</v>
      </c>
      <c r="K14" s="113">
        <v>80</v>
      </c>
      <c r="L14" s="156">
        <f t="shared" si="0"/>
        <v>80</v>
      </c>
      <c r="M14" s="114">
        <v>80</v>
      </c>
      <c r="N14" s="114">
        <v>80</v>
      </c>
      <c r="O14" s="114">
        <v>80</v>
      </c>
      <c r="P14" s="114">
        <v>80</v>
      </c>
      <c r="Q14" s="114">
        <v>80</v>
      </c>
      <c r="R14" s="114">
        <v>80</v>
      </c>
      <c r="S14" s="114">
        <v>80</v>
      </c>
      <c r="T14" s="128">
        <f t="shared" si="1"/>
        <v>80</v>
      </c>
      <c r="U14" s="111"/>
      <c r="V14" s="134"/>
      <c r="W14" s="134"/>
      <c r="X14" s="111"/>
      <c r="Y14" s="111"/>
      <c r="Z14" s="111"/>
      <c r="AA14" s="111"/>
      <c r="AB14" s="111"/>
      <c r="AC14" s="111"/>
    </row>
    <row r="15" spans="1:29" ht="14.5">
      <c r="A15" s="135">
        <v>4</v>
      </c>
      <c r="B15" s="136">
        <v>11318010</v>
      </c>
      <c r="C15" s="137" t="s">
        <v>179</v>
      </c>
      <c r="D15" s="234" t="s">
        <v>180</v>
      </c>
      <c r="E15" s="137">
        <v>78</v>
      </c>
      <c r="F15" s="137">
        <v>78</v>
      </c>
      <c r="G15" s="137">
        <v>78</v>
      </c>
      <c r="H15" s="137">
        <v>78</v>
      </c>
      <c r="I15" s="137">
        <v>78</v>
      </c>
      <c r="J15" s="137">
        <v>78</v>
      </c>
      <c r="K15" s="138">
        <v>78</v>
      </c>
      <c r="L15" s="140">
        <f t="shared" si="0"/>
        <v>78</v>
      </c>
      <c r="M15" s="138"/>
      <c r="N15" s="138"/>
      <c r="O15" s="138"/>
      <c r="P15" s="138"/>
      <c r="Q15" s="138"/>
      <c r="R15" s="138"/>
      <c r="S15" s="138"/>
      <c r="T15" s="140">
        <f t="shared" si="1"/>
        <v>0</v>
      </c>
      <c r="U15" s="111" t="s">
        <v>24</v>
      </c>
      <c r="V15" s="142" t="s">
        <v>20</v>
      </c>
      <c r="W15" s="134"/>
      <c r="X15" s="111"/>
      <c r="Y15" s="111"/>
      <c r="Z15" s="111"/>
      <c r="AA15" s="111"/>
      <c r="AB15" s="111"/>
      <c r="AC15" s="111"/>
    </row>
    <row r="16" spans="1:29" ht="14.5">
      <c r="A16" s="144"/>
      <c r="B16" s="136">
        <v>11318012</v>
      </c>
      <c r="C16" s="137" t="s">
        <v>182</v>
      </c>
      <c r="D16" s="178"/>
      <c r="E16" s="137">
        <v>78</v>
      </c>
      <c r="F16" s="137">
        <v>78</v>
      </c>
      <c r="G16" s="137">
        <v>78</v>
      </c>
      <c r="H16" s="137">
        <v>78</v>
      </c>
      <c r="I16" s="137">
        <v>78</v>
      </c>
      <c r="J16" s="137">
        <v>78</v>
      </c>
      <c r="K16" s="138">
        <v>78</v>
      </c>
      <c r="L16" s="140">
        <f t="shared" si="0"/>
        <v>78</v>
      </c>
      <c r="M16" s="138"/>
      <c r="N16" s="138"/>
      <c r="O16" s="138"/>
      <c r="P16" s="138"/>
      <c r="Q16" s="138"/>
      <c r="R16" s="138"/>
      <c r="S16" s="138"/>
      <c r="T16" s="140">
        <f t="shared" si="1"/>
        <v>0</v>
      </c>
      <c r="U16" s="111"/>
      <c r="V16" s="134"/>
      <c r="W16" s="134"/>
      <c r="X16" s="111"/>
      <c r="Y16" s="111"/>
      <c r="Z16" s="111"/>
      <c r="AA16" s="111"/>
      <c r="AB16" s="111"/>
      <c r="AC16" s="111"/>
    </row>
    <row r="17" spans="1:29" ht="14.5">
      <c r="A17" s="144"/>
      <c r="B17" s="136">
        <v>11318042</v>
      </c>
      <c r="C17" s="137" t="s">
        <v>183</v>
      </c>
      <c r="D17" s="179"/>
      <c r="E17" s="137">
        <v>78</v>
      </c>
      <c r="F17" s="137">
        <v>78</v>
      </c>
      <c r="G17" s="137">
        <v>78</v>
      </c>
      <c r="H17" s="137">
        <v>78</v>
      </c>
      <c r="I17" s="137">
        <v>78</v>
      </c>
      <c r="J17" s="137">
        <v>78</v>
      </c>
      <c r="K17" s="138">
        <v>78</v>
      </c>
      <c r="L17" s="140">
        <f t="shared" si="0"/>
        <v>78</v>
      </c>
      <c r="M17" s="138"/>
      <c r="N17" s="138"/>
      <c r="O17" s="138"/>
      <c r="P17" s="138"/>
      <c r="Q17" s="138"/>
      <c r="R17" s="138"/>
      <c r="S17" s="138"/>
      <c r="T17" s="140">
        <f t="shared" si="1"/>
        <v>0</v>
      </c>
      <c r="U17" s="111"/>
      <c r="V17" s="146"/>
      <c r="W17" s="134"/>
      <c r="X17" s="111"/>
      <c r="Y17" s="111"/>
      <c r="Z17" s="111"/>
      <c r="AA17" s="111"/>
      <c r="AB17" s="111"/>
      <c r="AC17" s="111"/>
    </row>
    <row r="18" spans="1:29" ht="14.5">
      <c r="A18" s="124">
        <v>5</v>
      </c>
      <c r="B18" s="125">
        <v>11318033</v>
      </c>
      <c r="C18" s="126" t="s">
        <v>184</v>
      </c>
      <c r="D18" s="233" t="s">
        <v>185</v>
      </c>
      <c r="E18" s="113">
        <v>75</v>
      </c>
      <c r="F18" s="113">
        <v>70</v>
      </c>
      <c r="G18" s="113">
        <v>75</v>
      </c>
      <c r="H18" s="113">
        <v>75</v>
      </c>
      <c r="I18" s="113">
        <v>80</v>
      </c>
      <c r="J18" s="113">
        <v>75</v>
      </c>
      <c r="K18" s="113">
        <v>75</v>
      </c>
      <c r="L18" s="156">
        <f t="shared" si="0"/>
        <v>76</v>
      </c>
      <c r="M18" s="114"/>
      <c r="N18" s="114"/>
      <c r="O18" s="114"/>
      <c r="P18" s="114"/>
      <c r="Q18" s="114"/>
      <c r="R18" s="114"/>
      <c r="S18" s="114"/>
      <c r="T18" s="128">
        <f t="shared" si="1"/>
        <v>0</v>
      </c>
      <c r="U18" s="111" t="s">
        <v>24</v>
      </c>
      <c r="V18" s="145" t="s">
        <v>28</v>
      </c>
      <c r="W18" s="134"/>
      <c r="X18" s="111"/>
      <c r="Y18" s="111"/>
      <c r="Z18" s="111"/>
      <c r="AA18" s="111"/>
      <c r="AB18" s="111"/>
      <c r="AC18" s="111"/>
    </row>
    <row r="19" spans="1:29" ht="14.5">
      <c r="A19" s="133"/>
      <c r="B19" s="125">
        <v>11318043</v>
      </c>
      <c r="C19" s="126" t="s">
        <v>187</v>
      </c>
      <c r="D19" s="178"/>
      <c r="E19" s="113">
        <v>75</v>
      </c>
      <c r="F19" s="113">
        <v>70</v>
      </c>
      <c r="G19" s="113">
        <v>75</v>
      </c>
      <c r="H19" s="113">
        <v>75</v>
      </c>
      <c r="I19" s="113">
        <v>85</v>
      </c>
      <c r="J19" s="113">
        <v>85</v>
      </c>
      <c r="K19" s="113">
        <v>75</v>
      </c>
      <c r="L19" s="156">
        <f t="shared" si="0"/>
        <v>79.25</v>
      </c>
      <c r="M19" s="114"/>
      <c r="N19" s="114"/>
      <c r="O19" s="114"/>
      <c r="P19" s="114"/>
      <c r="Q19" s="114"/>
      <c r="R19" s="114"/>
      <c r="S19" s="114"/>
      <c r="T19" s="128">
        <f t="shared" si="1"/>
        <v>0</v>
      </c>
      <c r="U19" s="111"/>
      <c r="V19" s="146"/>
      <c r="W19" s="134"/>
      <c r="X19" s="111"/>
      <c r="Y19" s="111"/>
      <c r="Z19" s="111"/>
      <c r="AA19" s="111"/>
      <c r="AB19" s="111"/>
      <c r="AC19" s="111"/>
    </row>
    <row r="20" spans="1:29" ht="14.5">
      <c r="A20" s="133"/>
      <c r="B20" s="125">
        <v>11318060</v>
      </c>
      <c r="C20" s="126" t="s">
        <v>188</v>
      </c>
      <c r="D20" s="179"/>
      <c r="E20" s="113">
        <v>75</v>
      </c>
      <c r="F20" s="113">
        <v>70</v>
      </c>
      <c r="G20" s="113">
        <v>75</v>
      </c>
      <c r="H20" s="113">
        <v>75</v>
      </c>
      <c r="I20" s="113">
        <v>70</v>
      </c>
      <c r="J20" s="113">
        <v>70</v>
      </c>
      <c r="K20" s="113">
        <v>75</v>
      </c>
      <c r="L20" s="156">
        <f t="shared" si="0"/>
        <v>72.5</v>
      </c>
      <c r="M20" s="114"/>
      <c r="N20" s="114"/>
      <c r="O20" s="114"/>
      <c r="P20" s="114"/>
      <c r="Q20" s="114"/>
      <c r="R20" s="114"/>
      <c r="S20" s="114"/>
      <c r="T20" s="128">
        <f t="shared" si="1"/>
        <v>0</v>
      </c>
      <c r="U20" s="111"/>
      <c r="V20" s="146"/>
      <c r="W20" s="134"/>
      <c r="X20" s="111"/>
      <c r="Y20" s="111"/>
      <c r="Z20" s="111"/>
      <c r="AA20" s="111"/>
      <c r="AB20" s="111"/>
      <c r="AC20" s="111"/>
    </row>
    <row r="21" spans="1:29" ht="15.75" customHeight="1">
      <c r="A21" s="135">
        <v>6</v>
      </c>
      <c r="B21" s="136">
        <v>11318004</v>
      </c>
      <c r="C21" s="137" t="s">
        <v>189</v>
      </c>
      <c r="D21" s="234" t="s">
        <v>190</v>
      </c>
      <c r="E21" s="138">
        <v>76</v>
      </c>
      <c r="F21" s="137">
        <v>70</v>
      </c>
      <c r="G21" s="137">
        <v>76</v>
      </c>
      <c r="H21" s="137">
        <v>76</v>
      </c>
      <c r="I21" s="137">
        <v>85</v>
      </c>
      <c r="J21" s="137">
        <v>85</v>
      </c>
      <c r="K21" s="137">
        <v>80</v>
      </c>
      <c r="L21" s="140">
        <f t="shared" si="0"/>
        <v>80.75</v>
      </c>
      <c r="M21" s="138"/>
      <c r="N21" s="138"/>
      <c r="O21" s="138"/>
      <c r="P21" s="138"/>
      <c r="Q21" s="138"/>
      <c r="R21" s="138"/>
      <c r="S21" s="138"/>
      <c r="T21" s="140">
        <f t="shared" si="1"/>
        <v>0</v>
      </c>
      <c r="U21" s="111" t="s">
        <v>24</v>
      </c>
      <c r="V21" s="145" t="s">
        <v>28</v>
      </c>
      <c r="W21" s="134"/>
      <c r="X21" s="111"/>
      <c r="Y21" s="111"/>
      <c r="Z21" s="111"/>
      <c r="AA21" s="111"/>
      <c r="AB21" s="111"/>
      <c r="AC21" s="111"/>
    </row>
    <row r="22" spans="1:29" ht="15.75" customHeight="1">
      <c r="A22" s="144"/>
      <c r="B22" s="136">
        <v>11318022</v>
      </c>
      <c r="C22" s="137" t="s">
        <v>192</v>
      </c>
      <c r="D22" s="178"/>
      <c r="E22" s="137">
        <v>76</v>
      </c>
      <c r="F22" s="137">
        <v>70</v>
      </c>
      <c r="G22" s="137">
        <v>70</v>
      </c>
      <c r="H22" s="137">
        <v>70</v>
      </c>
      <c r="I22" s="137">
        <v>70</v>
      </c>
      <c r="J22" s="137">
        <v>75</v>
      </c>
      <c r="K22" s="137">
        <v>80</v>
      </c>
      <c r="L22" s="140">
        <f t="shared" si="0"/>
        <v>73.8</v>
      </c>
      <c r="M22" s="138"/>
      <c r="N22" s="138"/>
      <c r="O22" s="138"/>
      <c r="P22" s="138"/>
      <c r="Q22" s="138"/>
      <c r="R22" s="138"/>
      <c r="S22" s="138"/>
      <c r="T22" s="140">
        <f t="shared" si="1"/>
        <v>0</v>
      </c>
      <c r="U22" s="111"/>
      <c r="V22" s="146"/>
      <c r="W22" s="134"/>
      <c r="X22" s="111"/>
      <c r="Y22" s="111"/>
      <c r="Z22" s="111"/>
      <c r="AA22" s="111"/>
      <c r="AB22" s="111"/>
      <c r="AC22" s="111"/>
    </row>
    <row r="23" spans="1:29" ht="15.75" customHeight="1">
      <c r="A23" s="144"/>
      <c r="B23" s="136">
        <v>11318046</v>
      </c>
      <c r="C23" s="137" t="s">
        <v>193</v>
      </c>
      <c r="D23" s="179"/>
      <c r="E23" s="137">
        <v>76</v>
      </c>
      <c r="F23" s="137">
        <v>70</v>
      </c>
      <c r="G23" s="137">
        <v>76</v>
      </c>
      <c r="H23" s="137">
        <v>76</v>
      </c>
      <c r="I23" s="137">
        <v>85</v>
      </c>
      <c r="J23" s="137">
        <v>85</v>
      </c>
      <c r="K23" s="137">
        <v>80</v>
      </c>
      <c r="L23" s="140">
        <f t="shared" si="0"/>
        <v>80.75</v>
      </c>
      <c r="M23" s="138"/>
      <c r="N23" s="138"/>
      <c r="O23" s="138"/>
      <c r="P23" s="138"/>
      <c r="Q23" s="138"/>
      <c r="R23" s="138"/>
      <c r="S23" s="138"/>
      <c r="T23" s="140">
        <f t="shared" si="1"/>
        <v>0</v>
      </c>
      <c r="U23" s="111"/>
      <c r="V23" s="146"/>
      <c r="W23" s="134"/>
      <c r="X23" s="111"/>
      <c r="Y23" s="111"/>
      <c r="Z23" s="111"/>
      <c r="AA23" s="111"/>
      <c r="AB23" s="111"/>
      <c r="AC23" s="111"/>
    </row>
    <row r="24" spans="1:29" ht="15.75" customHeight="1">
      <c r="A24" s="124">
        <v>7</v>
      </c>
      <c r="B24" s="125">
        <v>11318035</v>
      </c>
      <c r="C24" s="126" t="s">
        <v>194</v>
      </c>
      <c r="D24" s="233" t="s">
        <v>195</v>
      </c>
      <c r="E24" s="113">
        <v>82</v>
      </c>
      <c r="F24" s="113">
        <v>82</v>
      </c>
      <c r="G24" s="113">
        <v>82</v>
      </c>
      <c r="H24" s="113">
        <v>82</v>
      </c>
      <c r="I24" s="113">
        <v>82</v>
      </c>
      <c r="J24" s="113">
        <v>82</v>
      </c>
      <c r="K24" s="113">
        <v>82</v>
      </c>
      <c r="L24" s="156">
        <f t="shared" si="0"/>
        <v>82</v>
      </c>
      <c r="M24" s="114"/>
      <c r="N24" s="114"/>
      <c r="O24" s="114"/>
      <c r="P24" s="114"/>
      <c r="Q24" s="114"/>
      <c r="R24" s="114"/>
      <c r="S24" s="114"/>
      <c r="T24" s="128">
        <f t="shared" si="1"/>
        <v>0</v>
      </c>
      <c r="U24" s="111" t="s">
        <v>24</v>
      </c>
      <c r="V24" s="143" t="s">
        <v>33</v>
      </c>
      <c r="W24" s="142" t="s">
        <v>196</v>
      </c>
      <c r="X24" s="111"/>
      <c r="Y24" s="111"/>
      <c r="Z24" s="111"/>
      <c r="AA24" s="111"/>
      <c r="AB24" s="111"/>
      <c r="AC24" s="111"/>
    </row>
    <row r="25" spans="1:29" ht="15.75" customHeight="1">
      <c r="A25" s="133"/>
      <c r="B25" s="125">
        <v>11318049</v>
      </c>
      <c r="C25" s="126" t="s">
        <v>198</v>
      </c>
      <c r="D25" s="178"/>
      <c r="E25" s="113">
        <v>82</v>
      </c>
      <c r="F25" s="113">
        <v>82</v>
      </c>
      <c r="G25" s="113">
        <v>82</v>
      </c>
      <c r="H25" s="113">
        <v>82</v>
      </c>
      <c r="I25" s="113">
        <v>82</v>
      </c>
      <c r="J25" s="113">
        <v>82</v>
      </c>
      <c r="K25" s="113">
        <v>82</v>
      </c>
      <c r="L25" s="156">
        <f t="shared" si="0"/>
        <v>82</v>
      </c>
      <c r="M25" s="114"/>
      <c r="N25" s="114"/>
      <c r="O25" s="114"/>
      <c r="P25" s="114"/>
      <c r="Q25" s="114"/>
      <c r="R25" s="114"/>
      <c r="S25" s="114"/>
      <c r="T25" s="128">
        <f t="shared" si="1"/>
        <v>0</v>
      </c>
      <c r="U25" s="111"/>
      <c r="V25" s="134"/>
      <c r="W25" s="134"/>
      <c r="X25" s="111"/>
      <c r="Y25" s="111"/>
      <c r="Z25" s="111"/>
      <c r="AA25" s="111"/>
      <c r="AB25" s="111"/>
      <c r="AC25" s="111"/>
    </row>
    <row r="26" spans="1:29" ht="15.75" customHeight="1">
      <c r="A26" s="133"/>
      <c r="B26" s="125">
        <v>11318064</v>
      </c>
      <c r="C26" s="126" t="s">
        <v>199</v>
      </c>
      <c r="D26" s="179"/>
      <c r="E26" s="113">
        <v>82</v>
      </c>
      <c r="F26" s="113">
        <v>82</v>
      </c>
      <c r="G26" s="113">
        <v>82</v>
      </c>
      <c r="H26" s="113">
        <v>82</v>
      </c>
      <c r="I26" s="113">
        <v>82</v>
      </c>
      <c r="J26" s="113">
        <v>82</v>
      </c>
      <c r="K26" s="113">
        <v>82</v>
      </c>
      <c r="L26" s="156">
        <f t="shared" si="0"/>
        <v>82</v>
      </c>
      <c r="M26" s="114"/>
      <c r="N26" s="114"/>
      <c r="O26" s="114"/>
      <c r="P26" s="114"/>
      <c r="Q26" s="114"/>
      <c r="R26" s="114"/>
      <c r="S26" s="114"/>
      <c r="T26" s="128">
        <f t="shared" si="1"/>
        <v>0</v>
      </c>
      <c r="U26" s="111"/>
      <c r="V26" s="134"/>
      <c r="W26" s="134"/>
      <c r="X26" s="111"/>
      <c r="Y26" s="111"/>
      <c r="Z26" s="111"/>
      <c r="AA26" s="111"/>
      <c r="AB26" s="111"/>
      <c r="AC26" s="111"/>
    </row>
    <row r="27" spans="1:29" ht="15.75" customHeight="1">
      <c r="A27" s="135">
        <v>8</v>
      </c>
      <c r="B27" s="136">
        <v>11318003</v>
      </c>
      <c r="C27" s="137" t="s">
        <v>200</v>
      </c>
      <c r="D27" s="234" t="s">
        <v>201</v>
      </c>
      <c r="E27" s="137">
        <v>78</v>
      </c>
      <c r="F27" s="137">
        <v>78</v>
      </c>
      <c r="G27" s="137">
        <v>78</v>
      </c>
      <c r="H27" s="137">
        <v>78</v>
      </c>
      <c r="I27" s="137">
        <v>78</v>
      </c>
      <c r="J27" s="137">
        <v>78</v>
      </c>
      <c r="K27" s="137">
        <v>78</v>
      </c>
      <c r="L27" s="140">
        <f t="shared" si="0"/>
        <v>78</v>
      </c>
      <c r="M27" s="138"/>
      <c r="N27" s="138"/>
      <c r="O27" s="138"/>
      <c r="P27" s="138"/>
      <c r="Q27" s="138"/>
      <c r="R27" s="138"/>
      <c r="S27" s="138"/>
      <c r="T27" s="140">
        <f t="shared" si="1"/>
        <v>0</v>
      </c>
      <c r="U27" s="111" t="s">
        <v>24</v>
      </c>
      <c r="V27" s="142" t="s">
        <v>20</v>
      </c>
      <c r="W27" s="142" t="s">
        <v>196</v>
      </c>
      <c r="X27" s="111"/>
      <c r="Y27" s="111"/>
      <c r="Z27" s="111"/>
      <c r="AA27" s="111"/>
      <c r="AB27" s="111"/>
      <c r="AC27" s="111"/>
    </row>
    <row r="28" spans="1:29" ht="15.75" customHeight="1">
      <c r="A28" s="144"/>
      <c r="B28" s="136">
        <v>11318009</v>
      </c>
      <c r="C28" s="137" t="s">
        <v>203</v>
      </c>
      <c r="D28" s="178"/>
      <c r="E28" s="137">
        <v>78</v>
      </c>
      <c r="F28" s="137">
        <v>78</v>
      </c>
      <c r="G28" s="137">
        <v>78</v>
      </c>
      <c r="H28" s="137">
        <v>78</v>
      </c>
      <c r="I28" s="137">
        <v>78</v>
      </c>
      <c r="J28" s="137">
        <v>78</v>
      </c>
      <c r="K28" s="137">
        <v>78</v>
      </c>
      <c r="L28" s="140">
        <f t="shared" si="0"/>
        <v>78</v>
      </c>
      <c r="M28" s="138"/>
      <c r="N28" s="138"/>
      <c r="O28" s="138"/>
      <c r="P28" s="138"/>
      <c r="Q28" s="138"/>
      <c r="R28" s="138"/>
      <c r="S28" s="138"/>
      <c r="T28" s="140">
        <f t="shared" si="1"/>
        <v>0</v>
      </c>
      <c r="U28" s="111"/>
      <c r="V28" s="134"/>
      <c r="W28" s="134"/>
      <c r="X28" s="111"/>
      <c r="Y28" s="111"/>
      <c r="Z28" s="111"/>
      <c r="AA28" s="111"/>
      <c r="AB28" s="111"/>
      <c r="AC28" s="111"/>
    </row>
    <row r="29" spans="1:29" ht="15.75" customHeight="1">
      <c r="A29" s="144"/>
      <c r="B29" s="136">
        <v>11318027</v>
      </c>
      <c r="C29" s="137" t="s">
        <v>204</v>
      </c>
      <c r="D29" s="179"/>
      <c r="E29" s="137">
        <v>78</v>
      </c>
      <c r="F29" s="137">
        <v>78</v>
      </c>
      <c r="G29" s="137">
        <v>78</v>
      </c>
      <c r="H29" s="137">
        <v>78</v>
      </c>
      <c r="I29" s="137">
        <v>78</v>
      </c>
      <c r="J29" s="137">
        <v>78</v>
      </c>
      <c r="K29" s="137">
        <v>78</v>
      </c>
      <c r="L29" s="140">
        <f t="shared" si="0"/>
        <v>78</v>
      </c>
      <c r="M29" s="138"/>
      <c r="N29" s="138"/>
      <c r="O29" s="138"/>
      <c r="P29" s="138"/>
      <c r="Q29" s="138"/>
      <c r="R29" s="138"/>
      <c r="S29" s="138"/>
      <c r="T29" s="140">
        <f t="shared" si="1"/>
        <v>0</v>
      </c>
      <c r="U29" s="111"/>
      <c r="V29" s="134"/>
      <c r="W29" s="134"/>
      <c r="X29" s="111"/>
      <c r="Y29" s="111"/>
      <c r="Z29" s="111"/>
      <c r="AA29" s="111"/>
      <c r="AB29" s="111"/>
      <c r="AC29" s="111"/>
    </row>
    <row r="30" spans="1:29" ht="15.75" customHeight="1">
      <c r="A30" s="124">
        <v>9</v>
      </c>
      <c r="B30" s="125">
        <v>11318013</v>
      </c>
      <c r="C30" s="126" t="s">
        <v>205</v>
      </c>
      <c r="D30" s="233" t="s">
        <v>206</v>
      </c>
      <c r="E30" s="113">
        <v>78</v>
      </c>
      <c r="F30" s="113">
        <v>78</v>
      </c>
      <c r="G30" s="113">
        <v>78</v>
      </c>
      <c r="H30" s="113">
        <v>78</v>
      </c>
      <c r="I30" s="113">
        <v>78</v>
      </c>
      <c r="J30" s="113">
        <v>78</v>
      </c>
      <c r="K30" s="113">
        <v>78</v>
      </c>
      <c r="L30" s="156">
        <f t="shared" si="0"/>
        <v>78</v>
      </c>
      <c r="M30" s="114">
        <v>74</v>
      </c>
      <c r="N30" s="114">
        <v>72</v>
      </c>
      <c r="O30" s="114">
        <v>76</v>
      </c>
      <c r="P30" s="114">
        <v>78</v>
      </c>
      <c r="Q30" s="114">
        <v>80</v>
      </c>
      <c r="R30" s="114">
        <v>82</v>
      </c>
      <c r="S30" s="114">
        <v>76</v>
      </c>
      <c r="T30" s="128">
        <f t="shared" si="1"/>
        <v>78.100000000000009</v>
      </c>
      <c r="U30" s="111" t="s">
        <v>24</v>
      </c>
      <c r="V30" s="143" t="s">
        <v>175</v>
      </c>
      <c r="W30" s="143" t="s">
        <v>207</v>
      </c>
      <c r="X30" s="111"/>
      <c r="Y30" s="111"/>
      <c r="Z30" s="111"/>
      <c r="AA30" s="111"/>
      <c r="AB30" s="111"/>
      <c r="AC30" s="111"/>
    </row>
    <row r="31" spans="1:29" ht="15.75" customHeight="1">
      <c r="A31" s="133"/>
      <c r="B31" s="125">
        <v>11318063</v>
      </c>
      <c r="C31" s="126" t="s">
        <v>208</v>
      </c>
      <c r="D31" s="178"/>
      <c r="E31" s="113">
        <v>78</v>
      </c>
      <c r="F31" s="113">
        <v>78</v>
      </c>
      <c r="G31" s="113">
        <v>78</v>
      </c>
      <c r="H31" s="113">
        <v>78</v>
      </c>
      <c r="I31" s="113">
        <v>78</v>
      </c>
      <c r="J31" s="113">
        <v>78</v>
      </c>
      <c r="K31" s="113">
        <v>78</v>
      </c>
      <c r="L31" s="156">
        <f t="shared" si="0"/>
        <v>78</v>
      </c>
      <c r="M31" s="114">
        <v>74</v>
      </c>
      <c r="N31" s="114">
        <v>72</v>
      </c>
      <c r="O31" s="114">
        <v>76</v>
      </c>
      <c r="P31" s="114">
        <v>78</v>
      </c>
      <c r="Q31" s="114">
        <v>80</v>
      </c>
      <c r="R31" s="114">
        <v>84</v>
      </c>
      <c r="S31" s="114">
        <v>76</v>
      </c>
      <c r="T31" s="128">
        <f t="shared" si="1"/>
        <v>78.5</v>
      </c>
      <c r="U31" s="111"/>
      <c r="V31" s="134"/>
      <c r="W31" s="134"/>
      <c r="X31" s="111"/>
      <c r="Y31" s="111"/>
      <c r="Z31" s="111"/>
      <c r="AA31" s="111"/>
      <c r="AB31" s="111"/>
      <c r="AC31" s="111"/>
    </row>
    <row r="32" spans="1:29" ht="21.75" customHeight="1">
      <c r="A32" s="133"/>
      <c r="B32" s="125">
        <v>11318067</v>
      </c>
      <c r="C32" s="126" t="s">
        <v>209</v>
      </c>
      <c r="D32" s="179"/>
      <c r="E32" s="113">
        <v>78</v>
      </c>
      <c r="F32" s="113">
        <v>78</v>
      </c>
      <c r="G32" s="113">
        <v>78</v>
      </c>
      <c r="H32" s="113">
        <v>78</v>
      </c>
      <c r="I32" s="113">
        <v>78</v>
      </c>
      <c r="J32" s="113">
        <v>78</v>
      </c>
      <c r="K32" s="113">
        <v>78</v>
      </c>
      <c r="L32" s="156">
        <f t="shared" si="0"/>
        <v>78</v>
      </c>
      <c r="M32" s="114">
        <v>74</v>
      </c>
      <c r="N32" s="114">
        <v>72</v>
      </c>
      <c r="O32" s="114">
        <v>76</v>
      </c>
      <c r="P32" s="114">
        <v>76</v>
      </c>
      <c r="Q32" s="114">
        <v>76</v>
      </c>
      <c r="R32" s="114">
        <v>89</v>
      </c>
      <c r="S32" s="114">
        <v>76</v>
      </c>
      <c r="T32" s="128">
        <f t="shared" si="1"/>
        <v>78.3</v>
      </c>
      <c r="U32" s="111"/>
      <c r="V32" s="134"/>
      <c r="W32" s="134"/>
      <c r="X32" s="111"/>
      <c r="Y32" s="111"/>
      <c r="Z32" s="111"/>
      <c r="AA32" s="111"/>
      <c r="AB32" s="111"/>
      <c r="AC32" s="111"/>
    </row>
    <row r="33" spans="1:29" ht="15.75" customHeight="1">
      <c r="A33" s="135">
        <v>10</v>
      </c>
      <c r="B33" s="136">
        <v>11317049</v>
      </c>
      <c r="C33" s="137" t="s">
        <v>210</v>
      </c>
      <c r="D33" s="234" t="s">
        <v>211</v>
      </c>
      <c r="E33" s="137">
        <v>76</v>
      </c>
      <c r="F33" s="137">
        <v>76</v>
      </c>
      <c r="G33" s="137">
        <v>76</v>
      </c>
      <c r="H33" s="137">
        <v>76</v>
      </c>
      <c r="I33" s="137">
        <v>76</v>
      </c>
      <c r="J33" s="137">
        <v>76</v>
      </c>
      <c r="K33" s="137">
        <v>76</v>
      </c>
      <c r="L33" s="140">
        <f t="shared" si="0"/>
        <v>76</v>
      </c>
      <c r="M33" s="138"/>
      <c r="N33" s="138"/>
      <c r="O33" s="138"/>
      <c r="P33" s="138"/>
      <c r="Q33" s="138"/>
      <c r="R33" s="138"/>
      <c r="S33" s="138"/>
      <c r="T33" s="140">
        <f t="shared" si="1"/>
        <v>0</v>
      </c>
      <c r="U33" s="111" t="s">
        <v>24</v>
      </c>
      <c r="V33" s="142" t="s">
        <v>20</v>
      </c>
      <c r="W33" s="134"/>
      <c r="X33" s="111"/>
      <c r="Y33" s="111"/>
      <c r="Z33" s="111"/>
      <c r="AA33" s="111"/>
      <c r="AB33" s="111"/>
      <c r="AC33" s="111"/>
    </row>
    <row r="34" spans="1:29" ht="15.75" customHeight="1">
      <c r="A34" s="144"/>
      <c r="B34" s="136">
        <v>11318048</v>
      </c>
      <c r="C34" s="137" t="s">
        <v>213</v>
      </c>
      <c r="D34" s="178"/>
      <c r="E34" s="137">
        <v>76</v>
      </c>
      <c r="F34" s="137">
        <v>76</v>
      </c>
      <c r="G34" s="137">
        <v>76</v>
      </c>
      <c r="H34" s="137">
        <v>76</v>
      </c>
      <c r="I34" s="137">
        <v>76</v>
      </c>
      <c r="J34" s="137">
        <v>76</v>
      </c>
      <c r="K34" s="137">
        <v>76</v>
      </c>
      <c r="L34" s="140">
        <f t="shared" si="0"/>
        <v>76</v>
      </c>
      <c r="M34" s="138"/>
      <c r="N34" s="138"/>
      <c r="O34" s="138"/>
      <c r="P34" s="138"/>
      <c r="Q34" s="138"/>
      <c r="R34" s="138"/>
      <c r="S34" s="138"/>
      <c r="T34" s="140">
        <f t="shared" si="1"/>
        <v>0</v>
      </c>
      <c r="U34" s="111"/>
      <c r="V34" s="134"/>
      <c r="W34" s="134"/>
      <c r="X34" s="111"/>
      <c r="Y34" s="111"/>
      <c r="Z34" s="111"/>
      <c r="AA34" s="111"/>
      <c r="AB34" s="111"/>
      <c r="AC34" s="111"/>
    </row>
    <row r="35" spans="1:29" ht="15.75" customHeight="1">
      <c r="A35" s="144"/>
      <c r="B35" s="136">
        <v>11318052</v>
      </c>
      <c r="C35" s="137" t="s">
        <v>214</v>
      </c>
      <c r="D35" s="179"/>
      <c r="E35" s="137">
        <v>76</v>
      </c>
      <c r="F35" s="137">
        <v>76</v>
      </c>
      <c r="G35" s="137">
        <v>76</v>
      </c>
      <c r="H35" s="137">
        <v>76</v>
      </c>
      <c r="I35" s="137">
        <v>76</v>
      </c>
      <c r="J35" s="137">
        <v>76</v>
      </c>
      <c r="K35" s="137">
        <v>76</v>
      </c>
      <c r="L35" s="140">
        <f t="shared" si="0"/>
        <v>76</v>
      </c>
      <c r="M35" s="138"/>
      <c r="N35" s="138"/>
      <c r="O35" s="138"/>
      <c r="P35" s="138"/>
      <c r="Q35" s="138"/>
      <c r="R35" s="138"/>
      <c r="S35" s="138"/>
      <c r="T35" s="140">
        <f t="shared" si="1"/>
        <v>0</v>
      </c>
      <c r="U35" s="111"/>
      <c r="V35" s="134"/>
      <c r="W35" s="134"/>
      <c r="X35" s="111"/>
      <c r="Y35" s="111"/>
      <c r="Z35" s="111"/>
      <c r="AA35" s="111"/>
      <c r="AB35" s="111"/>
      <c r="AC35" s="111"/>
    </row>
    <row r="36" spans="1:29" ht="15.75" customHeight="1">
      <c r="A36" s="124">
        <v>11</v>
      </c>
      <c r="B36" s="125">
        <v>11318036</v>
      </c>
      <c r="C36" s="126" t="s">
        <v>215</v>
      </c>
      <c r="D36" s="233" t="s">
        <v>216</v>
      </c>
      <c r="E36" s="113">
        <v>82</v>
      </c>
      <c r="F36" s="113">
        <v>80</v>
      </c>
      <c r="G36" s="113">
        <v>80</v>
      </c>
      <c r="H36" s="113">
        <v>78</v>
      </c>
      <c r="I36" s="113">
        <v>78</v>
      </c>
      <c r="J36" s="113">
        <v>80</v>
      </c>
      <c r="K36" s="113">
        <v>78</v>
      </c>
      <c r="L36" s="156">
        <f t="shared" si="0"/>
        <v>78.900000000000006</v>
      </c>
      <c r="M36" s="114">
        <v>80</v>
      </c>
      <c r="N36" s="114">
        <v>80</v>
      </c>
      <c r="O36" s="114">
        <v>78</v>
      </c>
      <c r="P36" s="114">
        <v>78</v>
      </c>
      <c r="Q36" s="114">
        <v>75</v>
      </c>
      <c r="R36" s="114">
        <v>75</v>
      </c>
      <c r="S36" s="114">
        <v>70</v>
      </c>
      <c r="T36" s="128">
        <f t="shared" si="1"/>
        <v>74.849999999999994</v>
      </c>
      <c r="U36" s="111" t="s">
        <v>24</v>
      </c>
      <c r="V36" s="142" t="s">
        <v>18</v>
      </c>
      <c r="W36" s="142" t="s">
        <v>19</v>
      </c>
      <c r="X36" s="111"/>
      <c r="Y36" s="111"/>
      <c r="Z36" s="111"/>
      <c r="AA36" s="111"/>
      <c r="AB36" s="111"/>
      <c r="AC36" s="111"/>
    </row>
    <row r="37" spans="1:29" ht="15.75" customHeight="1">
      <c r="A37" s="133"/>
      <c r="B37" s="125">
        <v>11318038</v>
      </c>
      <c r="C37" s="126" t="s">
        <v>217</v>
      </c>
      <c r="D37" s="178"/>
      <c r="E37" s="113">
        <v>78</v>
      </c>
      <c r="F37" s="113">
        <v>80</v>
      </c>
      <c r="G37" s="113">
        <v>80</v>
      </c>
      <c r="H37" s="113">
        <v>78</v>
      </c>
      <c r="I37" s="113">
        <v>78</v>
      </c>
      <c r="J37" s="113">
        <v>80</v>
      </c>
      <c r="K37" s="113">
        <v>78</v>
      </c>
      <c r="L37" s="156">
        <f t="shared" si="0"/>
        <v>78.7</v>
      </c>
      <c r="M37" s="114">
        <v>78</v>
      </c>
      <c r="N37" s="114">
        <v>78</v>
      </c>
      <c r="O37" s="114">
        <v>78</v>
      </c>
      <c r="P37" s="114">
        <v>78</v>
      </c>
      <c r="Q37" s="114">
        <v>75</v>
      </c>
      <c r="R37" s="114">
        <v>75</v>
      </c>
      <c r="S37" s="114">
        <v>70</v>
      </c>
      <c r="T37" s="128">
        <f t="shared" si="1"/>
        <v>74.650000000000006</v>
      </c>
      <c r="U37" s="111"/>
      <c r="V37" s="134"/>
      <c r="W37" s="134"/>
      <c r="X37" s="111"/>
      <c r="Y37" s="111"/>
      <c r="Z37" s="111"/>
      <c r="AA37" s="111"/>
      <c r="AB37" s="111"/>
      <c r="AC37" s="111"/>
    </row>
    <row r="38" spans="1:29" ht="15.75" customHeight="1">
      <c r="A38" s="133"/>
      <c r="B38" s="125">
        <v>11318039</v>
      </c>
      <c r="C38" s="126" t="s">
        <v>218</v>
      </c>
      <c r="D38" s="179"/>
      <c r="E38" s="113">
        <v>76</v>
      </c>
      <c r="F38" s="113">
        <v>80</v>
      </c>
      <c r="G38" s="113">
        <v>80</v>
      </c>
      <c r="H38" s="113">
        <v>78</v>
      </c>
      <c r="I38" s="113">
        <v>75</v>
      </c>
      <c r="J38" s="113">
        <v>75</v>
      </c>
      <c r="K38" s="113">
        <v>78</v>
      </c>
      <c r="L38" s="156">
        <f t="shared" si="0"/>
        <v>76.849999999999994</v>
      </c>
      <c r="M38" s="114">
        <v>75</v>
      </c>
      <c r="N38" s="114">
        <v>78</v>
      </c>
      <c r="O38" s="114">
        <v>78</v>
      </c>
      <c r="P38" s="114">
        <v>78</v>
      </c>
      <c r="Q38" s="114">
        <v>72</v>
      </c>
      <c r="R38" s="114">
        <v>70</v>
      </c>
      <c r="S38" s="114">
        <v>70</v>
      </c>
      <c r="T38" s="128">
        <f t="shared" si="1"/>
        <v>72.75</v>
      </c>
      <c r="U38" s="111"/>
      <c r="V38" s="134"/>
      <c r="W38" s="134"/>
      <c r="X38" s="111"/>
      <c r="Y38" s="111"/>
      <c r="Z38" s="111"/>
      <c r="AA38" s="111"/>
      <c r="AB38" s="111"/>
      <c r="AC38" s="111"/>
    </row>
    <row r="39" spans="1:29" ht="15.75" customHeight="1">
      <c r="A39" s="135">
        <v>12</v>
      </c>
      <c r="B39" s="136">
        <v>11318025</v>
      </c>
      <c r="C39" s="137" t="s">
        <v>219</v>
      </c>
      <c r="D39" s="234" t="s">
        <v>220</v>
      </c>
      <c r="E39" s="137">
        <v>85</v>
      </c>
      <c r="F39" s="137">
        <v>85</v>
      </c>
      <c r="G39" s="137">
        <v>85</v>
      </c>
      <c r="H39" s="137">
        <v>85</v>
      </c>
      <c r="I39" s="137">
        <v>85</v>
      </c>
      <c r="J39" s="137">
        <v>85</v>
      </c>
      <c r="K39" s="137">
        <v>85</v>
      </c>
      <c r="L39" s="140">
        <f t="shared" si="0"/>
        <v>85</v>
      </c>
      <c r="M39" s="137"/>
      <c r="N39" s="137"/>
      <c r="O39" s="137"/>
      <c r="P39" s="137"/>
      <c r="Q39" s="137"/>
      <c r="R39" s="137"/>
      <c r="S39" s="137"/>
      <c r="T39" s="140">
        <f t="shared" si="1"/>
        <v>0</v>
      </c>
      <c r="U39" s="111" t="s">
        <v>24</v>
      </c>
      <c r="V39" s="143" t="s">
        <v>197</v>
      </c>
      <c r="W39" s="134"/>
      <c r="X39" s="111"/>
      <c r="Y39" s="111"/>
      <c r="Z39" s="111"/>
      <c r="AA39" s="111"/>
      <c r="AB39" s="111"/>
      <c r="AC39" s="111"/>
    </row>
    <row r="40" spans="1:29" ht="15.75" customHeight="1">
      <c r="A40" s="144"/>
      <c r="B40" s="136">
        <v>11318054</v>
      </c>
      <c r="C40" s="137" t="s">
        <v>221</v>
      </c>
      <c r="D40" s="179"/>
      <c r="E40" s="137">
        <v>85</v>
      </c>
      <c r="F40" s="137">
        <v>85</v>
      </c>
      <c r="G40" s="137">
        <v>85</v>
      </c>
      <c r="H40" s="137">
        <v>85</v>
      </c>
      <c r="I40" s="137">
        <v>85</v>
      </c>
      <c r="J40" s="137">
        <v>85</v>
      </c>
      <c r="K40" s="137">
        <v>85</v>
      </c>
      <c r="L40" s="140">
        <f t="shared" si="0"/>
        <v>85</v>
      </c>
      <c r="M40" s="137"/>
      <c r="N40" s="137"/>
      <c r="O40" s="137"/>
      <c r="P40" s="137"/>
      <c r="Q40" s="137"/>
      <c r="R40" s="137"/>
      <c r="S40" s="137"/>
      <c r="T40" s="140">
        <f t="shared" si="1"/>
        <v>0</v>
      </c>
      <c r="U40" s="111"/>
      <c r="V40" s="134"/>
      <c r="W40" s="134"/>
      <c r="X40" s="111"/>
      <c r="Y40" s="111"/>
      <c r="Z40" s="111"/>
      <c r="AA40" s="111"/>
      <c r="AB40" s="111"/>
      <c r="AC40" s="111"/>
    </row>
    <row r="41" spans="1:29" ht="15.75" customHeight="1">
      <c r="A41" s="124">
        <v>13</v>
      </c>
      <c r="B41" s="125">
        <v>11318016</v>
      </c>
      <c r="C41" s="126" t="s">
        <v>222</v>
      </c>
      <c r="D41" s="233" t="s">
        <v>223</v>
      </c>
      <c r="E41" s="113">
        <v>85</v>
      </c>
      <c r="F41" s="113">
        <v>82</v>
      </c>
      <c r="G41" s="113">
        <v>80</v>
      </c>
      <c r="H41" s="113">
        <v>83</v>
      </c>
      <c r="I41" s="113">
        <v>84</v>
      </c>
      <c r="J41" s="113">
        <v>83</v>
      </c>
      <c r="K41" s="113">
        <v>85</v>
      </c>
      <c r="L41" s="156">
        <f t="shared" si="0"/>
        <v>83.5</v>
      </c>
      <c r="M41" s="114">
        <v>86</v>
      </c>
      <c r="N41" s="114">
        <v>83</v>
      </c>
      <c r="O41" s="114">
        <v>81</v>
      </c>
      <c r="P41" s="114">
        <v>82</v>
      </c>
      <c r="Q41" s="114">
        <v>84</v>
      </c>
      <c r="R41" s="114">
        <v>84</v>
      </c>
      <c r="S41" s="114">
        <v>85</v>
      </c>
      <c r="T41" s="128">
        <f t="shared" si="1"/>
        <v>83.8</v>
      </c>
      <c r="U41" s="111" t="s">
        <v>24</v>
      </c>
      <c r="V41" s="40" t="s">
        <v>21</v>
      </c>
      <c r="W41" s="145" t="s">
        <v>191</v>
      </c>
      <c r="X41" s="111"/>
      <c r="Y41" s="111"/>
      <c r="Z41" s="111"/>
      <c r="AA41" s="111"/>
      <c r="AB41" s="111"/>
      <c r="AC41" s="111"/>
    </row>
    <row r="42" spans="1:29" ht="15.75" customHeight="1">
      <c r="A42" s="133"/>
      <c r="B42" s="125">
        <v>11318031</v>
      </c>
      <c r="C42" s="126" t="s">
        <v>225</v>
      </c>
      <c r="D42" s="178"/>
      <c r="E42" s="113">
        <v>85</v>
      </c>
      <c r="F42" s="113">
        <v>82</v>
      </c>
      <c r="G42" s="113">
        <v>80</v>
      </c>
      <c r="H42" s="113">
        <v>83</v>
      </c>
      <c r="I42" s="113">
        <v>81</v>
      </c>
      <c r="J42" s="113">
        <v>85</v>
      </c>
      <c r="K42" s="113">
        <v>85</v>
      </c>
      <c r="L42" s="156">
        <f t="shared" si="0"/>
        <v>83.15</v>
      </c>
      <c r="M42" s="114">
        <v>86</v>
      </c>
      <c r="N42" s="114">
        <v>83</v>
      </c>
      <c r="O42" s="114">
        <v>81</v>
      </c>
      <c r="P42" s="114">
        <v>82</v>
      </c>
      <c r="Q42" s="114">
        <v>86</v>
      </c>
      <c r="R42" s="114">
        <v>86</v>
      </c>
      <c r="S42" s="114">
        <v>85</v>
      </c>
      <c r="T42" s="128">
        <f t="shared" si="1"/>
        <v>84.7</v>
      </c>
      <c r="U42" s="111"/>
      <c r="V42" s="134"/>
      <c r="W42" s="134"/>
      <c r="X42" s="111"/>
      <c r="Y42" s="111"/>
      <c r="Z42" s="111"/>
      <c r="AA42" s="111"/>
      <c r="AB42" s="111"/>
      <c r="AC42" s="111"/>
    </row>
    <row r="43" spans="1:29" ht="15.75" customHeight="1">
      <c r="A43" s="133"/>
      <c r="B43" s="125">
        <v>11318065</v>
      </c>
      <c r="C43" s="126" t="s">
        <v>226</v>
      </c>
      <c r="D43" s="179"/>
      <c r="E43" s="113">
        <v>85</v>
      </c>
      <c r="F43" s="113">
        <v>82</v>
      </c>
      <c r="G43" s="113">
        <v>80</v>
      </c>
      <c r="H43" s="113">
        <v>83</v>
      </c>
      <c r="I43" s="113">
        <v>86</v>
      </c>
      <c r="J43" s="113">
        <v>80</v>
      </c>
      <c r="K43" s="113">
        <v>85</v>
      </c>
      <c r="L43" s="156">
        <f t="shared" si="0"/>
        <v>83.4</v>
      </c>
      <c r="M43" s="114">
        <v>86</v>
      </c>
      <c r="N43" s="114">
        <v>83</v>
      </c>
      <c r="O43" s="114">
        <v>81</v>
      </c>
      <c r="P43" s="114">
        <v>82</v>
      </c>
      <c r="Q43" s="114">
        <v>84</v>
      </c>
      <c r="R43" s="114">
        <v>84</v>
      </c>
      <c r="S43" s="114">
        <v>85</v>
      </c>
      <c r="T43" s="128">
        <f t="shared" si="1"/>
        <v>83.8</v>
      </c>
      <c r="U43" s="111"/>
      <c r="V43" s="134"/>
      <c r="W43" s="134"/>
      <c r="X43" s="111"/>
      <c r="Y43" s="111"/>
      <c r="Z43" s="111"/>
      <c r="AA43" s="111"/>
      <c r="AB43" s="111"/>
      <c r="AC43" s="111"/>
    </row>
    <row r="44" spans="1:29" ht="15.75" customHeight="1">
      <c r="A44" s="135">
        <v>14</v>
      </c>
      <c r="B44" s="136">
        <v>11318014</v>
      </c>
      <c r="C44" s="137" t="s">
        <v>227</v>
      </c>
      <c r="D44" s="234" t="s">
        <v>228</v>
      </c>
      <c r="E44" s="137">
        <v>80</v>
      </c>
      <c r="F44" s="137">
        <v>80</v>
      </c>
      <c r="G44" s="137">
        <v>80</v>
      </c>
      <c r="H44" s="137">
        <v>80</v>
      </c>
      <c r="I44" s="137">
        <v>80</v>
      </c>
      <c r="J44" s="137">
        <v>80</v>
      </c>
      <c r="K44" s="137">
        <v>80</v>
      </c>
      <c r="L44" s="140">
        <f t="shared" si="0"/>
        <v>80</v>
      </c>
      <c r="M44" s="138"/>
      <c r="N44" s="138"/>
      <c r="O44" s="138"/>
      <c r="P44" s="138"/>
      <c r="Q44" s="138"/>
      <c r="R44" s="138"/>
      <c r="S44" s="138"/>
      <c r="T44" s="140">
        <f t="shared" si="1"/>
        <v>0</v>
      </c>
      <c r="U44" s="111" t="s">
        <v>24</v>
      </c>
      <c r="V44" s="142" t="s">
        <v>20</v>
      </c>
      <c r="W44" s="134"/>
      <c r="X44" s="111"/>
      <c r="Y44" s="111"/>
      <c r="Z44" s="111"/>
      <c r="AA44" s="111"/>
      <c r="AB44" s="111"/>
      <c r="AC44" s="111"/>
    </row>
    <row r="45" spans="1:29" ht="15.75" customHeight="1">
      <c r="A45" s="144"/>
      <c r="B45" s="136">
        <v>11318017</v>
      </c>
      <c r="C45" s="137" t="s">
        <v>229</v>
      </c>
      <c r="D45" s="178"/>
      <c r="E45" s="137">
        <v>80</v>
      </c>
      <c r="F45" s="137">
        <v>80</v>
      </c>
      <c r="G45" s="137">
        <v>80</v>
      </c>
      <c r="H45" s="137">
        <v>80</v>
      </c>
      <c r="I45" s="137">
        <v>80</v>
      </c>
      <c r="J45" s="137">
        <v>80</v>
      </c>
      <c r="K45" s="137">
        <v>80</v>
      </c>
      <c r="L45" s="140">
        <f t="shared" si="0"/>
        <v>80</v>
      </c>
      <c r="M45" s="138"/>
      <c r="N45" s="138"/>
      <c r="O45" s="138"/>
      <c r="P45" s="138"/>
      <c r="Q45" s="138"/>
      <c r="R45" s="138"/>
      <c r="S45" s="138"/>
      <c r="T45" s="140">
        <f t="shared" si="1"/>
        <v>0</v>
      </c>
      <c r="U45" s="111"/>
      <c r="V45" s="134"/>
      <c r="W45" s="134"/>
      <c r="X45" s="111"/>
      <c r="Y45" s="111"/>
      <c r="Z45" s="111"/>
      <c r="AA45" s="111"/>
      <c r="AB45" s="111"/>
      <c r="AC45" s="111"/>
    </row>
    <row r="46" spans="1:29" ht="15.75" customHeight="1">
      <c r="A46" s="144"/>
      <c r="B46" s="136">
        <v>11318055</v>
      </c>
      <c r="C46" s="137" t="s">
        <v>230</v>
      </c>
      <c r="D46" s="179"/>
      <c r="E46" s="137">
        <v>80</v>
      </c>
      <c r="F46" s="137">
        <v>80</v>
      </c>
      <c r="G46" s="137">
        <v>80</v>
      </c>
      <c r="H46" s="137">
        <v>80</v>
      </c>
      <c r="I46" s="137">
        <v>80</v>
      </c>
      <c r="J46" s="137">
        <v>80</v>
      </c>
      <c r="K46" s="137">
        <v>80</v>
      </c>
      <c r="L46" s="140">
        <f t="shared" si="0"/>
        <v>80</v>
      </c>
      <c r="M46" s="138"/>
      <c r="N46" s="138"/>
      <c r="O46" s="138"/>
      <c r="P46" s="138"/>
      <c r="Q46" s="138"/>
      <c r="R46" s="138"/>
      <c r="S46" s="138"/>
      <c r="T46" s="140">
        <f t="shared" si="1"/>
        <v>0</v>
      </c>
      <c r="U46" s="111"/>
      <c r="V46" s="134"/>
      <c r="W46" s="134"/>
      <c r="X46" s="111"/>
      <c r="Y46" s="111"/>
      <c r="Z46" s="111"/>
      <c r="AA46" s="111"/>
      <c r="AB46" s="111"/>
      <c r="AC46" s="111"/>
    </row>
    <row r="47" spans="1:29" ht="15.75" customHeight="1">
      <c r="A47" s="124">
        <v>15</v>
      </c>
      <c r="B47" s="125">
        <v>11318001</v>
      </c>
      <c r="C47" s="126" t="s">
        <v>231</v>
      </c>
      <c r="D47" s="233" t="s">
        <v>232</v>
      </c>
      <c r="E47" s="113">
        <v>76</v>
      </c>
      <c r="F47" s="113">
        <v>80</v>
      </c>
      <c r="G47" s="113">
        <v>80</v>
      </c>
      <c r="H47" s="113">
        <v>76</v>
      </c>
      <c r="I47" s="113">
        <v>76</v>
      </c>
      <c r="J47" s="113">
        <v>76</v>
      </c>
      <c r="K47" s="113">
        <v>76</v>
      </c>
      <c r="L47" s="156">
        <f t="shared" si="0"/>
        <v>76.600000000000009</v>
      </c>
      <c r="M47" s="114">
        <v>70</v>
      </c>
      <c r="N47" s="114">
        <v>70</v>
      </c>
      <c r="O47" s="114">
        <v>70</v>
      </c>
      <c r="P47" s="114">
        <v>70</v>
      </c>
      <c r="Q47" s="114">
        <v>70</v>
      </c>
      <c r="R47" s="114">
        <v>70</v>
      </c>
      <c r="S47" s="114">
        <v>70</v>
      </c>
      <c r="T47" s="128">
        <f t="shared" si="1"/>
        <v>70</v>
      </c>
      <c r="U47" s="111" t="s">
        <v>24</v>
      </c>
      <c r="V47" s="145" t="s">
        <v>18</v>
      </c>
      <c r="W47" s="142" t="s">
        <v>27</v>
      </c>
      <c r="X47" s="111"/>
      <c r="Y47" s="111"/>
      <c r="Z47" s="111"/>
      <c r="AA47" s="111"/>
      <c r="AB47" s="111"/>
      <c r="AC47" s="111"/>
    </row>
    <row r="48" spans="1:29" ht="15.75" customHeight="1">
      <c r="A48" s="133"/>
      <c r="B48" s="125">
        <v>11318023</v>
      </c>
      <c r="C48" s="126" t="s">
        <v>233</v>
      </c>
      <c r="D48" s="178"/>
      <c r="E48" s="113">
        <v>76</v>
      </c>
      <c r="F48" s="113">
        <v>80</v>
      </c>
      <c r="G48" s="113">
        <v>80</v>
      </c>
      <c r="H48" s="113">
        <v>76</v>
      </c>
      <c r="I48" s="113">
        <v>76</v>
      </c>
      <c r="J48" s="113">
        <v>76</v>
      </c>
      <c r="K48" s="113">
        <v>76</v>
      </c>
      <c r="L48" s="156">
        <f t="shared" si="0"/>
        <v>76.600000000000009</v>
      </c>
      <c r="M48" s="114">
        <v>80</v>
      </c>
      <c r="N48" s="114">
        <v>80</v>
      </c>
      <c r="O48" s="114">
        <v>80</v>
      </c>
      <c r="P48" s="114">
        <v>80</v>
      </c>
      <c r="Q48" s="114">
        <v>80</v>
      </c>
      <c r="R48" s="114">
        <v>80</v>
      </c>
      <c r="S48" s="114">
        <v>80</v>
      </c>
      <c r="T48" s="128">
        <f t="shared" si="1"/>
        <v>80</v>
      </c>
      <c r="U48" s="111"/>
      <c r="V48" s="134"/>
      <c r="W48" s="134"/>
      <c r="X48" s="111"/>
      <c r="Y48" s="111"/>
      <c r="Z48" s="111"/>
      <c r="AA48" s="111"/>
      <c r="AB48" s="111"/>
      <c r="AC48" s="111"/>
    </row>
    <row r="49" spans="1:29" ht="15.75" customHeight="1">
      <c r="A49" s="133"/>
      <c r="B49" s="125">
        <v>11318028</v>
      </c>
      <c r="C49" s="126" t="s">
        <v>234</v>
      </c>
      <c r="D49" s="179"/>
      <c r="E49" s="113">
        <v>76</v>
      </c>
      <c r="F49" s="113">
        <v>80</v>
      </c>
      <c r="G49" s="113">
        <v>80</v>
      </c>
      <c r="H49" s="113">
        <v>76</v>
      </c>
      <c r="I49" s="113">
        <v>76</v>
      </c>
      <c r="J49" s="113">
        <v>76</v>
      </c>
      <c r="K49" s="113">
        <v>76</v>
      </c>
      <c r="L49" s="156">
        <f t="shared" si="0"/>
        <v>76.600000000000009</v>
      </c>
      <c r="M49" s="114">
        <v>80</v>
      </c>
      <c r="N49" s="114">
        <v>80</v>
      </c>
      <c r="O49" s="114">
        <v>80</v>
      </c>
      <c r="P49" s="114">
        <v>80</v>
      </c>
      <c r="Q49" s="114">
        <v>80</v>
      </c>
      <c r="R49" s="114">
        <v>80</v>
      </c>
      <c r="S49" s="114">
        <v>80</v>
      </c>
      <c r="T49" s="128">
        <f t="shared" si="1"/>
        <v>80</v>
      </c>
      <c r="U49" s="111"/>
      <c r="V49" s="134"/>
      <c r="W49" s="134"/>
      <c r="X49" s="111"/>
      <c r="Y49" s="111"/>
      <c r="Z49" s="111"/>
      <c r="AA49" s="111"/>
      <c r="AB49" s="111"/>
      <c r="AC49" s="111"/>
    </row>
    <row r="50" spans="1:29" ht="15.75" customHeight="1">
      <c r="A50" s="135">
        <v>16</v>
      </c>
      <c r="B50" s="136">
        <v>11318020</v>
      </c>
      <c r="C50" s="137" t="s">
        <v>235</v>
      </c>
      <c r="D50" s="234" t="s">
        <v>236</v>
      </c>
      <c r="E50" s="137">
        <v>85</v>
      </c>
      <c r="F50" s="137">
        <v>85</v>
      </c>
      <c r="G50" s="137">
        <v>85</v>
      </c>
      <c r="H50" s="137">
        <v>80</v>
      </c>
      <c r="I50" s="137">
        <v>80</v>
      </c>
      <c r="J50" s="137">
        <v>85</v>
      </c>
      <c r="K50" s="137">
        <v>85</v>
      </c>
      <c r="L50" s="140">
        <f t="shared" si="0"/>
        <v>83.25</v>
      </c>
      <c r="M50" s="137">
        <v>85</v>
      </c>
      <c r="N50" s="137">
        <v>85</v>
      </c>
      <c r="O50" s="137">
        <v>85</v>
      </c>
      <c r="P50" s="137">
        <v>80</v>
      </c>
      <c r="Q50" s="137">
        <v>80</v>
      </c>
      <c r="R50" s="137">
        <v>85</v>
      </c>
      <c r="S50" s="137">
        <v>85</v>
      </c>
      <c r="T50" s="140">
        <f t="shared" si="1"/>
        <v>83.25</v>
      </c>
      <c r="U50" s="111" t="s">
        <v>24</v>
      </c>
      <c r="V50" s="143" t="s">
        <v>175</v>
      </c>
      <c r="W50" s="151" t="s">
        <v>33</v>
      </c>
      <c r="X50" s="111"/>
      <c r="Y50" s="111"/>
      <c r="Z50" s="111"/>
      <c r="AA50" s="111"/>
      <c r="AB50" s="111"/>
      <c r="AC50" s="111"/>
    </row>
    <row r="51" spans="1:29" ht="15.75" customHeight="1">
      <c r="A51" s="144"/>
      <c r="B51" s="136">
        <v>11318040</v>
      </c>
      <c r="C51" s="137" t="s">
        <v>238</v>
      </c>
      <c r="D51" s="178"/>
      <c r="E51" s="137">
        <v>85</v>
      </c>
      <c r="F51" s="137">
        <v>85</v>
      </c>
      <c r="G51" s="137">
        <v>85</v>
      </c>
      <c r="H51" s="137">
        <v>80</v>
      </c>
      <c r="I51" s="137">
        <v>80</v>
      </c>
      <c r="J51" s="137">
        <v>85</v>
      </c>
      <c r="K51" s="137">
        <v>85</v>
      </c>
      <c r="L51" s="140">
        <f t="shared" si="0"/>
        <v>83.25</v>
      </c>
      <c r="M51" s="137">
        <v>85</v>
      </c>
      <c r="N51" s="137">
        <v>85</v>
      </c>
      <c r="O51" s="137">
        <v>85</v>
      </c>
      <c r="P51" s="137">
        <v>80</v>
      </c>
      <c r="Q51" s="137">
        <v>80</v>
      </c>
      <c r="R51" s="137">
        <v>85</v>
      </c>
      <c r="S51" s="137">
        <v>85</v>
      </c>
      <c r="T51" s="140">
        <f t="shared" si="1"/>
        <v>83.25</v>
      </c>
      <c r="U51" s="111"/>
      <c r="V51" s="134"/>
      <c r="W51" s="134"/>
      <c r="X51" s="111"/>
      <c r="Y51" s="111"/>
      <c r="Z51" s="111"/>
      <c r="AA51" s="111"/>
      <c r="AB51" s="111"/>
      <c r="AC51" s="111"/>
    </row>
    <row r="52" spans="1:29" ht="15.75" customHeight="1">
      <c r="A52" s="144"/>
      <c r="B52" s="136">
        <v>11318058</v>
      </c>
      <c r="C52" s="137" t="s">
        <v>239</v>
      </c>
      <c r="D52" s="179"/>
      <c r="E52" s="137">
        <v>85</v>
      </c>
      <c r="F52" s="137">
        <v>85</v>
      </c>
      <c r="G52" s="137">
        <v>85</v>
      </c>
      <c r="H52" s="137">
        <v>80</v>
      </c>
      <c r="I52" s="137">
        <v>80</v>
      </c>
      <c r="J52" s="137">
        <v>85</v>
      </c>
      <c r="K52" s="137">
        <v>85</v>
      </c>
      <c r="L52" s="140">
        <f t="shared" si="0"/>
        <v>83.25</v>
      </c>
      <c r="M52" s="137">
        <v>85</v>
      </c>
      <c r="N52" s="137">
        <v>85</v>
      </c>
      <c r="O52" s="137">
        <v>85</v>
      </c>
      <c r="P52" s="137">
        <v>80</v>
      </c>
      <c r="Q52" s="137">
        <v>80</v>
      </c>
      <c r="R52" s="137">
        <v>85</v>
      </c>
      <c r="S52" s="137">
        <v>85</v>
      </c>
      <c r="T52" s="140">
        <f t="shared" si="1"/>
        <v>83.25</v>
      </c>
      <c r="U52" s="111"/>
      <c r="V52" s="134"/>
      <c r="W52" s="134"/>
      <c r="X52" s="111"/>
      <c r="Y52" s="111"/>
      <c r="Z52" s="111"/>
      <c r="AA52" s="111"/>
      <c r="AB52" s="111"/>
      <c r="AC52" s="111"/>
    </row>
    <row r="53" spans="1:29" ht="15.75" customHeight="1">
      <c r="A53" s="124">
        <v>17</v>
      </c>
      <c r="B53" s="125">
        <v>11318007</v>
      </c>
      <c r="C53" s="126" t="s">
        <v>240</v>
      </c>
      <c r="D53" s="233" t="s">
        <v>241</v>
      </c>
      <c r="E53" s="113">
        <v>75</v>
      </c>
      <c r="F53" s="113">
        <v>70</v>
      </c>
      <c r="G53" s="113">
        <v>70</v>
      </c>
      <c r="H53" s="113">
        <v>75</v>
      </c>
      <c r="I53" s="113">
        <v>75</v>
      </c>
      <c r="J53" s="113">
        <v>75</v>
      </c>
      <c r="K53" s="113">
        <v>75</v>
      </c>
      <c r="L53" s="156">
        <f t="shared" si="0"/>
        <v>74.25</v>
      </c>
      <c r="M53" s="114">
        <v>77</v>
      </c>
      <c r="N53" s="114">
        <v>70</v>
      </c>
      <c r="O53" s="114">
        <v>72</v>
      </c>
      <c r="P53" s="114">
        <v>72</v>
      </c>
      <c r="Q53" s="114">
        <v>72</v>
      </c>
      <c r="R53" s="114">
        <v>78</v>
      </c>
      <c r="S53" s="114">
        <v>76</v>
      </c>
      <c r="T53" s="128">
        <f t="shared" si="1"/>
        <v>74.349999999999994</v>
      </c>
      <c r="U53" s="111" t="s">
        <v>24</v>
      </c>
      <c r="V53" s="142" t="s">
        <v>28</v>
      </c>
      <c r="W53" s="142" t="s">
        <v>19</v>
      </c>
      <c r="X53" s="111"/>
      <c r="Y53" s="111"/>
      <c r="Z53" s="111"/>
      <c r="AA53" s="111"/>
      <c r="AB53" s="111"/>
      <c r="AC53" s="111"/>
    </row>
    <row r="54" spans="1:29" ht="15.75" customHeight="1">
      <c r="A54" s="133"/>
      <c r="B54" s="125">
        <v>11318015</v>
      </c>
      <c r="C54" s="126" t="s">
        <v>242</v>
      </c>
      <c r="D54" s="178"/>
      <c r="E54" s="113">
        <v>75</v>
      </c>
      <c r="F54" s="113">
        <v>70</v>
      </c>
      <c r="G54" s="113">
        <v>70</v>
      </c>
      <c r="H54" s="113">
        <v>75</v>
      </c>
      <c r="I54" s="113">
        <v>78</v>
      </c>
      <c r="J54" s="113">
        <v>78</v>
      </c>
      <c r="K54" s="113">
        <v>75</v>
      </c>
      <c r="L54" s="156">
        <f t="shared" si="0"/>
        <v>75.599999999999994</v>
      </c>
      <c r="M54" s="114">
        <v>80</v>
      </c>
      <c r="N54" s="114">
        <v>70</v>
      </c>
      <c r="O54" s="114">
        <v>75</v>
      </c>
      <c r="P54" s="114">
        <v>75</v>
      </c>
      <c r="Q54" s="114">
        <v>72</v>
      </c>
      <c r="R54" s="114">
        <v>78</v>
      </c>
      <c r="S54" s="114">
        <v>76</v>
      </c>
      <c r="T54" s="128">
        <f t="shared" si="1"/>
        <v>75.099999999999994</v>
      </c>
      <c r="U54" s="111"/>
      <c r="V54" s="134"/>
      <c r="W54" s="134"/>
      <c r="X54" s="111"/>
      <c r="Y54" s="111"/>
      <c r="Z54" s="111"/>
      <c r="AA54" s="111"/>
      <c r="AB54" s="111"/>
      <c r="AC54" s="111"/>
    </row>
    <row r="55" spans="1:29" ht="15.75" customHeight="1">
      <c r="A55" s="133"/>
      <c r="B55" s="125">
        <v>11318051</v>
      </c>
      <c r="C55" s="126" t="s">
        <v>243</v>
      </c>
      <c r="D55" s="179"/>
      <c r="E55" s="113">
        <v>75</v>
      </c>
      <c r="F55" s="113">
        <v>70</v>
      </c>
      <c r="G55" s="113">
        <v>70</v>
      </c>
      <c r="H55" s="113">
        <v>75</v>
      </c>
      <c r="I55" s="113">
        <v>70</v>
      </c>
      <c r="J55" s="113">
        <v>70</v>
      </c>
      <c r="K55" s="113">
        <v>75</v>
      </c>
      <c r="L55" s="156">
        <f t="shared" si="0"/>
        <v>72</v>
      </c>
      <c r="M55" s="114">
        <v>75</v>
      </c>
      <c r="N55" s="114">
        <v>70</v>
      </c>
      <c r="O55" s="114">
        <v>72</v>
      </c>
      <c r="P55" s="114">
        <v>72</v>
      </c>
      <c r="Q55" s="114">
        <v>72</v>
      </c>
      <c r="R55" s="114">
        <v>78</v>
      </c>
      <c r="S55" s="114">
        <v>76</v>
      </c>
      <c r="T55" s="128">
        <f t="shared" si="1"/>
        <v>74.25</v>
      </c>
      <c r="U55" s="111"/>
      <c r="V55" s="134"/>
      <c r="W55" s="134"/>
      <c r="X55" s="111"/>
      <c r="Y55" s="111"/>
      <c r="Z55" s="111"/>
      <c r="AA55" s="111"/>
      <c r="AB55" s="111"/>
      <c r="AC55" s="111"/>
    </row>
    <row r="56" spans="1:29" ht="15.75" customHeight="1">
      <c r="A56" s="135">
        <v>18</v>
      </c>
      <c r="B56" s="136">
        <v>11318019</v>
      </c>
      <c r="C56" s="137" t="s">
        <v>244</v>
      </c>
      <c r="D56" s="234" t="s">
        <v>245</v>
      </c>
      <c r="E56" s="137">
        <v>80</v>
      </c>
      <c r="F56" s="137">
        <v>78</v>
      </c>
      <c r="G56" s="137">
        <v>80</v>
      </c>
      <c r="H56" s="137">
        <v>80</v>
      </c>
      <c r="I56" s="137">
        <v>80</v>
      </c>
      <c r="J56" s="137">
        <v>80</v>
      </c>
      <c r="K56" s="137">
        <v>80</v>
      </c>
      <c r="L56" s="140">
        <f t="shared" si="0"/>
        <v>79.900000000000006</v>
      </c>
      <c r="M56" s="138"/>
      <c r="N56" s="138"/>
      <c r="O56" s="138"/>
      <c r="P56" s="138"/>
      <c r="Q56" s="138"/>
      <c r="R56" s="138"/>
      <c r="S56" s="138"/>
      <c r="T56" s="140">
        <f t="shared" si="1"/>
        <v>0</v>
      </c>
      <c r="U56" s="111" t="s">
        <v>24</v>
      </c>
      <c r="V56" s="142" t="s">
        <v>18</v>
      </c>
      <c r="W56" s="134"/>
      <c r="X56" s="111"/>
      <c r="Y56" s="111"/>
      <c r="Z56" s="111"/>
      <c r="AA56" s="111"/>
      <c r="AB56" s="111"/>
      <c r="AC56" s="111"/>
    </row>
    <row r="57" spans="1:29" ht="15.75" customHeight="1">
      <c r="A57" s="144"/>
      <c r="B57" s="136">
        <v>11318029</v>
      </c>
      <c r="C57" s="137" t="s">
        <v>246</v>
      </c>
      <c r="D57" s="178"/>
      <c r="E57" s="137">
        <v>80</v>
      </c>
      <c r="F57" s="137">
        <v>78</v>
      </c>
      <c r="G57" s="137">
        <v>80</v>
      </c>
      <c r="H57" s="137">
        <v>80</v>
      </c>
      <c r="I57" s="137">
        <v>76</v>
      </c>
      <c r="J57" s="137">
        <v>80</v>
      </c>
      <c r="K57" s="137">
        <v>80</v>
      </c>
      <c r="L57" s="140">
        <f t="shared" si="0"/>
        <v>78.900000000000006</v>
      </c>
      <c r="M57" s="138"/>
      <c r="N57" s="138"/>
      <c r="O57" s="138"/>
      <c r="P57" s="138"/>
      <c r="Q57" s="138"/>
      <c r="R57" s="138"/>
      <c r="S57" s="138"/>
      <c r="T57" s="140">
        <f t="shared" si="1"/>
        <v>0</v>
      </c>
      <c r="U57" s="111"/>
      <c r="V57" s="134"/>
      <c r="W57" s="134"/>
      <c r="X57" s="111"/>
      <c r="Y57" s="111"/>
      <c r="Z57" s="111"/>
      <c r="AA57" s="111"/>
      <c r="AB57" s="111"/>
      <c r="AC57" s="111"/>
    </row>
    <row r="58" spans="1:29" ht="15.75" customHeight="1">
      <c r="A58" s="144"/>
      <c r="B58" s="136">
        <v>11318057</v>
      </c>
      <c r="C58" s="137" t="s">
        <v>247</v>
      </c>
      <c r="D58" s="179"/>
      <c r="E58" s="137">
        <v>80</v>
      </c>
      <c r="F58" s="137">
        <v>78</v>
      </c>
      <c r="G58" s="137">
        <v>80</v>
      </c>
      <c r="H58" s="137">
        <v>80</v>
      </c>
      <c r="I58" s="137">
        <v>76</v>
      </c>
      <c r="J58" s="137">
        <v>80</v>
      </c>
      <c r="K58" s="137">
        <v>80</v>
      </c>
      <c r="L58" s="140">
        <f t="shared" si="0"/>
        <v>78.900000000000006</v>
      </c>
      <c r="M58" s="138"/>
      <c r="N58" s="138"/>
      <c r="O58" s="138"/>
      <c r="P58" s="138"/>
      <c r="Q58" s="138"/>
      <c r="R58" s="138"/>
      <c r="S58" s="138"/>
      <c r="T58" s="140">
        <f t="shared" si="1"/>
        <v>0</v>
      </c>
      <c r="U58" s="111"/>
      <c r="V58" s="134"/>
      <c r="W58" s="134"/>
      <c r="X58" s="111"/>
      <c r="Y58" s="111"/>
      <c r="Z58" s="111"/>
      <c r="AA58" s="111"/>
      <c r="AB58" s="111"/>
      <c r="AC58" s="111"/>
    </row>
    <row r="59" spans="1:29" ht="15.75" customHeight="1">
      <c r="A59" s="124">
        <v>19</v>
      </c>
      <c r="B59" s="125">
        <v>11318005</v>
      </c>
      <c r="C59" s="126" t="s">
        <v>248</v>
      </c>
      <c r="D59" s="233" t="s">
        <v>249</v>
      </c>
      <c r="E59" s="113">
        <v>78</v>
      </c>
      <c r="F59" s="113">
        <v>78</v>
      </c>
      <c r="G59" s="113">
        <v>78</v>
      </c>
      <c r="H59" s="113">
        <v>78</v>
      </c>
      <c r="I59" s="113">
        <v>78</v>
      </c>
      <c r="J59" s="113">
        <v>78</v>
      </c>
      <c r="K59" s="113">
        <v>78</v>
      </c>
      <c r="L59" s="156">
        <f t="shared" si="0"/>
        <v>78</v>
      </c>
      <c r="M59" s="114">
        <v>80</v>
      </c>
      <c r="N59" s="114">
        <v>80</v>
      </c>
      <c r="O59" s="114">
        <v>80</v>
      </c>
      <c r="P59" s="114">
        <v>80</v>
      </c>
      <c r="Q59" s="114">
        <v>80</v>
      </c>
      <c r="R59" s="114">
        <v>80</v>
      </c>
      <c r="S59" s="114">
        <v>80</v>
      </c>
      <c r="T59" s="128">
        <f t="shared" si="1"/>
        <v>80</v>
      </c>
      <c r="U59" s="111" t="s">
        <v>24</v>
      </c>
      <c r="V59" s="143" t="s">
        <v>175</v>
      </c>
      <c r="W59" s="142" t="s">
        <v>27</v>
      </c>
      <c r="X59" s="111"/>
      <c r="Y59" s="111"/>
      <c r="Z59" s="111"/>
      <c r="AA59" s="111"/>
      <c r="AB59" s="111"/>
      <c r="AC59" s="111"/>
    </row>
    <row r="60" spans="1:29" ht="15.75" customHeight="1">
      <c r="A60" s="133"/>
      <c r="B60" s="125">
        <v>11318008</v>
      </c>
      <c r="C60" s="126" t="s">
        <v>250</v>
      </c>
      <c r="D60" s="178"/>
      <c r="E60" s="113">
        <v>78</v>
      </c>
      <c r="F60" s="113">
        <v>78</v>
      </c>
      <c r="G60" s="113">
        <v>78</v>
      </c>
      <c r="H60" s="113">
        <v>78</v>
      </c>
      <c r="I60" s="113">
        <v>78</v>
      </c>
      <c r="J60" s="113">
        <v>78</v>
      </c>
      <c r="K60" s="113">
        <v>78</v>
      </c>
      <c r="L60" s="156">
        <f t="shared" si="0"/>
        <v>78</v>
      </c>
      <c r="M60" s="114">
        <v>80</v>
      </c>
      <c r="N60" s="114">
        <v>80</v>
      </c>
      <c r="O60" s="114">
        <v>80</v>
      </c>
      <c r="P60" s="114">
        <v>80</v>
      </c>
      <c r="Q60" s="114">
        <v>80</v>
      </c>
      <c r="R60" s="114">
        <v>80</v>
      </c>
      <c r="S60" s="114">
        <v>80</v>
      </c>
      <c r="T60" s="128">
        <f t="shared" si="1"/>
        <v>80</v>
      </c>
      <c r="U60" s="111"/>
      <c r="V60" s="134"/>
      <c r="W60" s="134"/>
      <c r="X60" s="111"/>
      <c r="Y60" s="111"/>
      <c r="Z60" s="111"/>
      <c r="AA60" s="111"/>
      <c r="AB60" s="111"/>
      <c r="AC60" s="111"/>
    </row>
    <row r="61" spans="1:29" ht="15.75" customHeight="1">
      <c r="A61" s="133"/>
      <c r="B61" s="125">
        <v>11318021</v>
      </c>
      <c r="C61" s="126" t="s">
        <v>251</v>
      </c>
      <c r="D61" s="179"/>
      <c r="E61" s="113">
        <v>78</v>
      </c>
      <c r="F61" s="113">
        <v>78</v>
      </c>
      <c r="G61" s="113">
        <v>78</v>
      </c>
      <c r="H61" s="113">
        <v>78</v>
      </c>
      <c r="I61" s="113">
        <v>78</v>
      </c>
      <c r="J61" s="113">
        <v>78</v>
      </c>
      <c r="K61" s="113">
        <v>78</v>
      </c>
      <c r="L61" s="156">
        <f t="shared" si="0"/>
        <v>78</v>
      </c>
      <c r="M61" s="114">
        <v>80</v>
      </c>
      <c r="N61" s="114">
        <v>80</v>
      </c>
      <c r="O61" s="114">
        <v>80</v>
      </c>
      <c r="P61" s="114">
        <v>80</v>
      </c>
      <c r="Q61" s="114">
        <v>80</v>
      </c>
      <c r="R61" s="114">
        <v>80</v>
      </c>
      <c r="S61" s="114">
        <v>80</v>
      </c>
      <c r="T61" s="128">
        <f t="shared" si="1"/>
        <v>80</v>
      </c>
      <c r="U61" s="111"/>
      <c r="V61" s="134"/>
      <c r="W61" s="134"/>
      <c r="X61" s="111"/>
      <c r="Y61" s="111"/>
      <c r="Z61" s="111"/>
      <c r="AA61" s="111"/>
      <c r="AB61" s="111"/>
      <c r="AC61" s="111"/>
    </row>
    <row r="62" spans="1:29" ht="15.75" customHeight="1">
      <c r="A62" s="135">
        <v>20</v>
      </c>
      <c r="B62" s="136">
        <v>11318041</v>
      </c>
      <c r="C62" s="137" t="s">
        <v>252</v>
      </c>
      <c r="D62" s="234" t="s">
        <v>253</v>
      </c>
      <c r="E62" s="137">
        <v>70</v>
      </c>
      <c r="F62" s="137">
        <v>70</v>
      </c>
      <c r="G62" s="137">
        <v>70</v>
      </c>
      <c r="H62" s="137">
        <v>70</v>
      </c>
      <c r="I62" s="137">
        <v>70</v>
      </c>
      <c r="J62" s="137">
        <v>80</v>
      </c>
      <c r="K62" s="137">
        <v>80</v>
      </c>
      <c r="L62" s="140">
        <f t="shared" si="0"/>
        <v>74.5</v>
      </c>
      <c r="M62" s="138">
        <v>76</v>
      </c>
      <c r="N62" s="138">
        <v>76</v>
      </c>
      <c r="O62" s="138">
        <v>76</v>
      </c>
      <c r="P62" s="138">
        <v>76</v>
      </c>
      <c r="Q62" s="138">
        <v>70</v>
      </c>
      <c r="R62" s="138">
        <v>78</v>
      </c>
      <c r="S62" s="138">
        <v>79</v>
      </c>
      <c r="T62" s="140">
        <f t="shared" si="1"/>
        <v>75.650000000000006</v>
      </c>
      <c r="U62" s="111" t="s">
        <v>24</v>
      </c>
      <c r="V62" s="143" t="s">
        <v>33</v>
      </c>
      <c r="W62" s="143" t="s">
        <v>21</v>
      </c>
      <c r="X62" s="111"/>
      <c r="Y62" s="111"/>
      <c r="Z62" s="111"/>
      <c r="AA62" s="111"/>
      <c r="AB62" s="111"/>
      <c r="AC62" s="111"/>
    </row>
    <row r="63" spans="1:29" ht="15.75" customHeight="1">
      <c r="A63" s="144"/>
      <c r="B63" s="136">
        <v>11318047</v>
      </c>
      <c r="C63" s="137" t="s">
        <v>254</v>
      </c>
      <c r="D63" s="178"/>
      <c r="E63" s="137">
        <v>80</v>
      </c>
      <c r="F63" s="137">
        <v>80</v>
      </c>
      <c r="G63" s="137">
        <v>80</v>
      </c>
      <c r="H63" s="137">
        <v>80</v>
      </c>
      <c r="I63" s="137">
        <v>80</v>
      </c>
      <c r="J63" s="137">
        <v>80</v>
      </c>
      <c r="K63" s="137">
        <v>80</v>
      </c>
      <c r="L63" s="140">
        <f t="shared" si="0"/>
        <v>80</v>
      </c>
      <c r="M63" s="138">
        <v>78</v>
      </c>
      <c r="N63" s="138">
        <v>78</v>
      </c>
      <c r="O63" s="138">
        <v>80</v>
      </c>
      <c r="P63" s="138">
        <v>79</v>
      </c>
      <c r="Q63" s="138">
        <v>79</v>
      </c>
      <c r="R63" s="138">
        <v>78</v>
      </c>
      <c r="S63" s="138">
        <v>79</v>
      </c>
      <c r="T63" s="140">
        <f t="shared" si="1"/>
        <v>78.800000000000011</v>
      </c>
      <c r="U63" s="111"/>
      <c r="V63" s="134"/>
      <c r="W63" s="134"/>
      <c r="X63" s="111"/>
      <c r="Y63" s="111"/>
      <c r="Z63" s="111"/>
      <c r="AA63" s="111"/>
      <c r="AB63" s="111"/>
      <c r="AC63" s="111"/>
    </row>
    <row r="64" spans="1:29" ht="15.75" customHeight="1">
      <c r="A64" s="144"/>
      <c r="B64" s="136">
        <v>11318062</v>
      </c>
      <c r="C64" s="137" t="s">
        <v>255</v>
      </c>
      <c r="D64" s="179"/>
      <c r="E64" s="137">
        <v>80</v>
      </c>
      <c r="F64" s="137">
        <v>80</v>
      </c>
      <c r="G64" s="137">
        <v>80</v>
      </c>
      <c r="H64" s="137">
        <v>80</v>
      </c>
      <c r="I64" s="137">
        <v>80</v>
      </c>
      <c r="J64" s="137">
        <v>80</v>
      </c>
      <c r="K64" s="137">
        <v>80</v>
      </c>
      <c r="L64" s="140">
        <f t="shared" si="0"/>
        <v>80</v>
      </c>
      <c r="M64" s="138">
        <v>82</v>
      </c>
      <c r="N64" s="138">
        <v>78</v>
      </c>
      <c r="O64" s="138">
        <v>80</v>
      </c>
      <c r="P64" s="138">
        <v>82</v>
      </c>
      <c r="Q64" s="138">
        <v>82</v>
      </c>
      <c r="R64" s="138">
        <v>78</v>
      </c>
      <c r="S64" s="138">
        <v>80</v>
      </c>
      <c r="T64" s="140">
        <f t="shared" si="1"/>
        <v>80.300000000000011</v>
      </c>
      <c r="U64" s="111"/>
      <c r="V64" s="134"/>
      <c r="W64" s="134"/>
      <c r="X64" s="111"/>
      <c r="Y64" s="111"/>
      <c r="Z64" s="111"/>
      <c r="AA64" s="111"/>
      <c r="AB64" s="111"/>
      <c r="AC64" s="111"/>
    </row>
    <row r="65" spans="1:29" ht="15.75" customHeight="1">
      <c r="A65" s="124">
        <v>21</v>
      </c>
      <c r="B65" s="125">
        <v>11318030</v>
      </c>
      <c r="C65" s="126" t="s">
        <v>256</v>
      </c>
      <c r="D65" s="233" t="s">
        <v>257</v>
      </c>
      <c r="E65" s="113">
        <v>72</v>
      </c>
      <c r="F65" s="113">
        <v>72</v>
      </c>
      <c r="G65" s="113">
        <v>72</v>
      </c>
      <c r="H65" s="113">
        <v>72</v>
      </c>
      <c r="I65" s="113">
        <v>72</v>
      </c>
      <c r="J65" s="113">
        <v>72</v>
      </c>
      <c r="K65" s="113">
        <v>72</v>
      </c>
      <c r="L65" s="156">
        <f t="shared" si="0"/>
        <v>72</v>
      </c>
      <c r="M65" s="114">
        <v>80</v>
      </c>
      <c r="N65" s="114">
        <v>80</v>
      </c>
      <c r="O65" s="114">
        <v>78</v>
      </c>
      <c r="P65" s="114">
        <v>80</v>
      </c>
      <c r="Q65" s="114">
        <v>75</v>
      </c>
      <c r="R65" s="114">
        <v>75</v>
      </c>
      <c r="S65" s="114">
        <v>78</v>
      </c>
      <c r="T65" s="128">
        <f t="shared" si="1"/>
        <v>77.05</v>
      </c>
      <c r="U65" s="111" t="s">
        <v>24</v>
      </c>
      <c r="V65" s="143" t="s">
        <v>175</v>
      </c>
      <c r="W65" s="143" t="s">
        <v>19</v>
      </c>
      <c r="X65" s="111"/>
      <c r="Y65" s="111"/>
      <c r="Z65" s="111"/>
      <c r="AA65" s="111"/>
      <c r="AB65" s="111"/>
      <c r="AC65" s="111"/>
    </row>
    <row r="66" spans="1:29" ht="15.75" customHeight="1">
      <c r="A66" s="133"/>
      <c r="B66" s="125">
        <v>11318044</v>
      </c>
      <c r="C66" s="126" t="s">
        <v>258</v>
      </c>
      <c r="D66" s="178"/>
      <c r="E66" s="113">
        <v>72</v>
      </c>
      <c r="F66" s="113">
        <v>72</v>
      </c>
      <c r="G66" s="113">
        <v>72</v>
      </c>
      <c r="H66" s="113">
        <v>72</v>
      </c>
      <c r="I66" s="113">
        <v>72</v>
      </c>
      <c r="J66" s="113">
        <v>72</v>
      </c>
      <c r="K66" s="113">
        <v>72</v>
      </c>
      <c r="L66" s="156">
        <f t="shared" si="0"/>
        <v>72</v>
      </c>
      <c r="M66" s="114">
        <v>85</v>
      </c>
      <c r="N66" s="114">
        <v>85</v>
      </c>
      <c r="O66" s="114">
        <v>80</v>
      </c>
      <c r="P66" s="114">
        <v>80</v>
      </c>
      <c r="Q66" s="114">
        <v>80</v>
      </c>
      <c r="R66" s="114">
        <v>80</v>
      </c>
      <c r="S66" s="114">
        <v>82</v>
      </c>
      <c r="T66" s="128">
        <f t="shared" si="1"/>
        <v>81</v>
      </c>
      <c r="U66" s="111"/>
      <c r="V66" s="134"/>
      <c r="W66" s="134"/>
      <c r="X66" s="111"/>
      <c r="Y66" s="111"/>
      <c r="Z66" s="111"/>
      <c r="AA66" s="111"/>
      <c r="AB66" s="111"/>
      <c r="AC66" s="111"/>
    </row>
    <row r="67" spans="1:29" ht="15.75" customHeight="1">
      <c r="A67" s="133"/>
      <c r="B67" s="125">
        <v>11318059</v>
      </c>
      <c r="C67" s="126" t="s">
        <v>259</v>
      </c>
      <c r="D67" s="179"/>
      <c r="E67" s="113">
        <v>72</v>
      </c>
      <c r="F67" s="113">
        <v>72</v>
      </c>
      <c r="G67" s="113">
        <v>72</v>
      </c>
      <c r="H67" s="113">
        <v>72</v>
      </c>
      <c r="I67" s="113">
        <v>72</v>
      </c>
      <c r="J67" s="113">
        <v>72</v>
      </c>
      <c r="K67" s="113">
        <v>72</v>
      </c>
      <c r="L67" s="156">
        <f t="shared" si="0"/>
        <v>72</v>
      </c>
      <c r="M67" s="114">
        <v>80</v>
      </c>
      <c r="N67" s="114">
        <v>78</v>
      </c>
      <c r="O67" s="114">
        <v>78</v>
      </c>
      <c r="P67" s="114">
        <v>80</v>
      </c>
      <c r="Q67" s="114">
        <v>75</v>
      </c>
      <c r="R67" s="114">
        <v>70</v>
      </c>
      <c r="S67" s="114">
        <v>78</v>
      </c>
      <c r="T67" s="128">
        <f t="shared" si="1"/>
        <v>75.95</v>
      </c>
      <c r="U67" s="111"/>
      <c r="V67" s="134"/>
      <c r="W67" s="134"/>
      <c r="X67" s="111"/>
      <c r="Y67" s="111"/>
      <c r="Z67" s="111"/>
      <c r="AA67" s="111"/>
      <c r="AB67" s="111"/>
      <c r="AC67" s="111"/>
    </row>
    <row r="68" spans="1:29" ht="15.75" customHeight="1">
      <c r="A68" s="135">
        <v>22</v>
      </c>
      <c r="B68" s="136">
        <v>11318002</v>
      </c>
      <c r="C68" s="137" t="s">
        <v>260</v>
      </c>
      <c r="D68" s="234" t="s">
        <v>261</v>
      </c>
      <c r="E68" s="137">
        <v>72</v>
      </c>
      <c r="F68" s="137">
        <v>70</v>
      </c>
      <c r="G68" s="137">
        <v>75</v>
      </c>
      <c r="H68" s="137">
        <v>80</v>
      </c>
      <c r="I68" s="137">
        <v>70</v>
      </c>
      <c r="J68" s="137">
        <v>80</v>
      </c>
      <c r="K68" s="137">
        <v>75</v>
      </c>
      <c r="L68" s="140">
        <f t="shared" si="0"/>
        <v>74.849999999999994</v>
      </c>
      <c r="M68" s="138">
        <v>80</v>
      </c>
      <c r="N68" s="138">
        <v>75</v>
      </c>
      <c r="O68" s="138">
        <v>90</v>
      </c>
      <c r="P68" s="138">
        <v>90</v>
      </c>
      <c r="Q68" s="138">
        <v>75</v>
      </c>
      <c r="R68" s="138">
        <v>80</v>
      </c>
      <c r="S68" s="138">
        <v>75</v>
      </c>
      <c r="T68" s="140">
        <f t="shared" si="1"/>
        <v>79.25</v>
      </c>
      <c r="U68" s="111" t="s">
        <v>24</v>
      </c>
      <c r="V68" s="147" t="s">
        <v>28</v>
      </c>
      <c r="W68" s="143" t="s">
        <v>165</v>
      </c>
      <c r="X68" s="111"/>
      <c r="Y68" s="111"/>
      <c r="Z68" s="111"/>
      <c r="AA68" s="111"/>
      <c r="AB68" s="111"/>
      <c r="AC68" s="111"/>
    </row>
    <row r="69" spans="1:29" ht="15.75" customHeight="1">
      <c r="A69" s="144"/>
      <c r="B69" s="136">
        <v>11318034</v>
      </c>
      <c r="C69" s="137" t="s">
        <v>262</v>
      </c>
      <c r="D69" s="178"/>
      <c r="E69" s="137">
        <v>72</v>
      </c>
      <c r="F69" s="137">
        <v>70</v>
      </c>
      <c r="G69" s="137">
        <v>75</v>
      </c>
      <c r="H69" s="137">
        <v>80</v>
      </c>
      <c r="I69" s="137">
        <v>80</v>
      </c>
      <c r="J69" s="137">
        <v>80</v>
      </c>
      <c r="K69" s="137">
        <v>75</v>
      </c>
      <c r="L69" s="140">
        <f t="shared" si="0"/>
        <v>77.349999999999994</v>
      </c>
      <c r="M69" s="138">
        <v>80</v>
      </c>
      <c r="N69" s="138">
        <v>75</v>
      </c>
      <c r="O69" s="138">
        <v>90</v>
      </c>
      <c r="P69" s="138">
        <v>90</v>
      </c>
      <c r="Q69" s="138">
        <v>80</v>
      </c>
      <c r="R69" s="138">
        <v>80</v>
      </c>
      <c r="S69" s="138">
        <v>75</v>
      </c>
      <c r="T69" s="140">
        <f t="shared" si="1"/>
        <v>80.5</v>
      </c>
      <c r="U69" s="111"/>
      <c r="V69" s="134"/>
      <c r="W69" s="134"/>
      <c r="X69" s="111"/>
      <c r="Y69" s="111"/>
      <c r="Z69" s="111"/>
      <c r="AA69" s="111"/>
      <c r="AB69" s="111"/>
      <c r="AC69" s="111"/>
    </row>
    <row r="70" spans="1:29" ht="15.75" customHeight="1">
      <c r="A70" s="144"/>
      <c r="B70" s="136">
        <v>11318066</v>
      </c>
      <c r="C70" s="137" t="s">
        <v>263</v>
      </c>
      <c r="D70" s="179"/>
      <c r="E70" s="137">
        <v>72</v>
      </c>
      <c r="F70" s="137">
        <v>70</v>
      </c>
      <c r="G70" s="137">
        <v>75</v>
      </c>
      <c r="H70" s="137">
        <v>80</v>
      </c>
      <c r="I70" s="137">
        <v>85</v>
      </c>
      <c r="J70" s="137">
        <v>85</v>
      </c>
      <c r="K70" s="137">
        <v>75</v>
      </c>
      <c r="L70" s="140">
        <f t="shared" si="0"/>
        <v>79.599999999999994</v>
      </c>
      <c r="M70" s="138">
        <v>80</v>
      </c>
      <c r="N70" s="138">
        <v>75</v>
      </c>
      <c r="O70" s="138">
        <v>90</v>
      </c>
      <c r="P70" s="138">
        <v>90</v>
      </c>
      <c r="Q70" s="138">
        <v>85</v>
      </c>
      <c r="R70" s="138">
        <v>90</v>
      </c>
      <c r="S70" s="138">
        <v>75</v>
      </c>
      <c r="T70" s="140">
        <f t="shared" si="1"/>
        <v>83.75</v>
      </c>
      <c r="U70" s="111"/>
      <c r="V70" s="134"/>
      <c r="W70" s="134"/>
      <c r="X70" s="111"/>
      <c r="Y70" s="111"/>
      <c r="Z70" s="111"/>
      <c r="AA70" s="111"/>
      <c r="AB70" s="111"/>
      <c r="AC70" s="111"/>
    </row>
    <row r="71" spans="1:29" ht="15.75" customHeight="1">
      <c r="A71" s="111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</row>
    <row r="72" spans="1:29" ht="15.75" customHeight="1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</row>
    <row r="73" spans="1:29" ht="15.75" customHeight="1">
      <c r="A73" s="111"/>
      <c r="B73" s="152" t="s">
        <v>101</v>
      </c>
      <c r="C73" s="153" t="s">
        <v>120</v>
      </c>
      <c r="D73" s="153" t="s">
        <v>102</v>
      </c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</row>
    <row r="74" spans="1:29" ht="15.75" customHeight="1">
      <c r="A74" s="111"/>
      <c r="B74" s="133" t="s">
        <v>9</v>
      </c>
      <c r="C74" s="157" t="s">
        <v>270</v>
      </c>
      <c r="D74" s="125">
        <v>5</v>
      </c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</row>
    <row r="75" spans="1:29" ht="15.75" customHeight="1">
      <c r="A75" s="111"/>
      <c r="B75" s="133" t="s">
        <v>10</v>
      </c>
      <c r="C75" s="157" t="s">
        <v>271</v>
      </c>
      <c r="D75" s="125">
        <v>5</v>
      </c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</row>
    <row r="76" spans="1:29" ht="15.75" customHeight="1">
      <c r="A76" s="111"/>
      <c r="B76" s="133" t="s">
        <v>11</v>
      </c>
      <c r="C76" s="157" t="s">
        <v>272</v>
      </c>
      <c r="D76" s="125">
        <v>10</v>
      </c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</row>
    <row r="77" spans="1:29" ht="15.75" customHeight="1">
      <c r="A77" s="111"/>
      <c r="B77" s="133" t="s">
        <v>12</v>
      </c>
      <c r="C77" s="157" t="s">
        <v>273</v>
      </c>
      <c r="D77" s="125">
        <v>10</v>
      </c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</row>
    <row r="78" spans="1:29" ht="15.75" customHeight="1">
      <c r="A78" s="111"/>
      <c r="B78" s="133" t="s">
        <v>13</v>
      </c>
      <c r="C78" s="157" t="s">
        <v>274</v>
      </c>
      <c r="D78" s="125">
        <v>25</v>
      </c>
      <c r="E78" s="155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</row>
    <row r="79" spans="1:29" ht="15.75" customHeight="1">
      <c r="A79" s="111"/>
      <c r="B79" s="158" t="s">
        <v>117</v>
      </c>
      <c r="C79" s="159" t="s">
        <v>275</v>
      </c>
      <c r="D79" s="160">
        <v>20</v>
      </c>
      <c r="E79" s="155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</row>
    <row r="80" spans="1:29" ht="15.75" customHeight="1">
      <c r="A80" s="111"/>
      <c r="B80" s="161" t="s">
        <v>118</v>
      </c>
      <c r="C80" s="159" t="s">
        <v>276</v>
      </c>
      <c r="D80" s="160">
        <v>25</v>
      </c>
      <c r="E80" s="155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</row>
    <row r="81" spans="1:29" ht="15.75" customHeight="1">
      <c r="A81" s="111"/>
      <c r="B81" s="133" t="s">
        <v>14</v>
      </c>
      <c r="C81" s="126"/>
      <c r="D81" s="125">
        <v>100</v>
      </c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</row>
    <row r="82" spans="1:29" ht="15.75" customHeight="1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</row>
    <row r="83" spans="1:29" ht="15.75" customHeight="1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</row>
    <row r="84" spans="1:29" ht="15.75" customHeight="1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</row>
    <row r="85" spans="1:29" ht="15.75" customHeight="1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9" ht="15.75" customHeight="1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</row>
    <row r="87" spans="1:29" ht="15.75" customHeight="1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</row>
    <row r="88" spans="1:29" ht="15.75" customHeight="1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</row>
    <row r="89" spans="1:29" ht="15.75" customHeight="1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</row>
    <row r="90" spans="1:29" ht="15.75" customHeight="1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</row>
    <row r="91" spans="1:29" ht="15.75" customHeight="1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</row>
    <row r="92" spans="1:29" ht="15.75" customHeight="1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</row>
    <row r="93" spans="1:29" ht="15.75" customHeight="1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</row>
    <row r="94" spans="1:29" ht="15.75" customHeight="1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</row>
    <row r="95" spans="1:29" ht="15.75" customHeight="1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</row>
    <row r="96" spans="1:29" ht="15.75" customHeight="1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</row>
    <row r="97" spans="1:29" ht="15.75" customHeight="1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</row>
    <row r="98" spans="1:29" ht="15.75" customHeight="1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</row>
    <row r="99" spans="1:29" ht="15.75" customHeight="1">
      <c r="A99" s="111"/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</row>
    <row r="100" spans="1:29" ht="15.75" customHeight="1">
      <c r="A100" s="111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</row>
    <row r="101" spans="1:29" ht="15.75" customHeight="1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</row>
    <row r="102" spans="1:29" ht="15.75" customHeight="1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</row>
    <row r="103" spans="1:29" ht="15.75" customHeight="1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</row>
    <row r="104" spans="1:29" ht="15.75" customHeight="1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</row>
    <row r="105" spans="1:29" ht="15.75" customHeight="1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</row>
    <row r="106" spans="1:29" ht="15.75" customHeight="1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</row>
    <row r="107" spans="1:29" ht="15.75" customHeight="1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</row>
    <row r="108" spans="1:29" ht="15.75" customHeight="1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</row>
    <row r="109" spans="1:29" ht="15.75" customHeight="1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</row>
    <row r="110" spans="1:29" ht="15.75" customHeight="1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</row>
    <row r="111" spans="1:29" ht="15.75" customHeight="1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</row>
    <row r="112" spans="1:29" ht="15.75" customHeight="1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</row>
    <row r="113" spans="1:29" ht="15.75" customHeight="1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</row>
    <row r="114" spans="1:29" ht="15.75" customHeight="1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</row>
    <row r="115" spans="1:29" ht="15.75" customHeight="1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</row>
    <row r="116" spans="1:29" ht="15.75" customHeight="1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</row>
    <row r="117" spans="1:29" ht="15.75" customHeight="1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</row>
    <row r="118" spans="1:29" ht="15.75" customHeight="1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</row>
    <row r="119" spans="1:29" ht="15.75" customHeight="1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</row>
    <row r="120" spans="1:29" ht="15.75" customHeight="1">
      <c r="A120" s="111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</row>
    <row r="121" spans="1:29" ht="15.75" customHeight="1">
      <c r="A121" s="111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</row>
    <row r="122" spans="1:29" ht="15.75" customHeight="1">
      <c r="A122" s="111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</row>
    <row r="123" spans="1:29" ht="15.75" customHeight="1">
      <c r="A123" s="111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111"/>
    </row>
    <row r="124" spans="1:29" ht="15.75" customHeight="1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</row>
    <row r="125" spans="1:29" ht="15.75" customHeight="1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</row>
    <row r="126" spans="1:29" ht="15.75" customHeight="1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</row>
    <row r="127" spans="1:29" ht="15.75" customHeight="1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</row>
    <row r="128" spans="1:29" ht="15.75" customHeight="1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</row>
    <row r="129" spans="1:29" ht="15.75" customHeight="1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</row>
    <row r="130" spans="1:29" ht="15.75" customHeight="1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</row>
    <row r="131" spans="1:29" ht="15.75" customHeight="1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</row>
    <row r="132" spans="1:29" ht="15.75" customHeight="1">
      <c r="A132" s="111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</row>
    <row r="133" spans="1:29" ht="15.75" customHeight="1">
      <c r="A133" s="111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</row>
    <row r="134" spans="1:29" ht="15.75" customHeight="1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</row>
    <row r="135" spans="1:29" ht="15.75" customHeight="1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</row>
    <row r="136" spans="1:29" ht="15.75" customHeight="1">
      <c r="A136" s="111"/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</row>
    <row r="137" spans="1:29" ht="15.75" customHeight="1">
      <c r="A137" s="111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</row>
    <row r="138" spans="1:29" ht="15.75" customHeight="1">
      <c r="A138" s="111"/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</row>
    <row r="139" spans="1:29" ht="15.75" customHeight="1">
      <c r="A139" s="111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</row>
    <row r="140" spans="1:29" ht="15.75" customHeight="1">
      <c r="A140" s="111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</row>
    <row r="141" spans="1:29" ht="15.75" customHeight="1">
      <c r="A141" s="111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</row>
    <row r="142" spans="1:29" ht="15.75" customHeight="1">
      <c r="A142" s="111"/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</row>
    <row r="143" spans="1:29" ht="15.75" customHeight="1">
      <c r="A143" s="111"/>
      <c r="B143" s="111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</row>
    <row r="144" spans="1:29" ht="15.75" customHeight="1">
      <c r="A144" s="111"/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</row>
    <row r="145" spans="1:29" ht="15.75" customHeight="1">
      <c r="A145" s="111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</row>
    <row r="146" spans="1:29" ht="15.75" customHeight="1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  <c r="AC146" s="111"/>
    </row>
    <row r="147" spans="1:29" ht="15.75" customHeight="1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</row>
    <row r="148" spans="1:29" ht="15.75" customHeight="1">
      <c r="A148" s="111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</row>
    <row r="149" spans="1:29" ht="15.75" customHeight="1">
      <c r="A149" s="111"/>
      <c r="B149" s="111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</row>
    <row r="150" spans="1:29" ht="15.75" customHeight="1">
      <c r="A150" s="111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</row>
    <row r="151" spans="1:29" ht="15.75" customHeight="1">
      <c r="A151" s="111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  <c r="AC151" s="111"/>
    </row>
    <row r="152" spans="1:29" ht="15.75" customHeight="1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</row>
    <row r="153" spans="1:29" ht="15.75" customHeight="1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</row>
    <row r="154" spans="1:29" ht="15.75" customHeight="1">
      <c r="A154" s="111"/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  <c r="AC154" s="111"/>
    </row>
    <row r="155" spans="1:29" ht="15.75" customHeight="1">
      <c r="A155" s="111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</row>
    <row r="156" spans="1:29" ht="15.75" customHeight="1">
      <c r="A156" s="111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</row>
    <row r="157" spans="1:29" ht="15.75" customHeight="1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  <c r="AC157" s="111"/>
    </row>
    <row r="158" spans="1:29" ht="15.75" customHeight="1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</row>
    <row r="159" spans="1:29" ht="15.75" customHeight="1">
      <c r="A159" s="111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  <c r="AC159" s="111"/>
    </row>
    <row r="160" spans="1:29" ht="15.75" customHeight="1">
      <c r="A160" s="111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  <c r="AC160" s="111"/>
    </row>
    <row r="161" spans="1:29" ht="15.75" customHeight="1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</row>
    <row r="162" spans="1:29" ht="15.75" customHeight="1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  <c r="AC162" s="111"/>
    </row>
    <row r="163" spans="1:29" ht="15.75" customHeight="1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  <c r="AC163" s="111"/>
    </row>
    <row r="164" spans="1:29" ht="15.75" customHeight="1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</row>
    <row r="165" spans="1:29" ht="15.75" customHeight="1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/>
    </row>
    <row r="166" spans="1:29" ht="15.75" customHeight="1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</row>
    <row r="167" spans="1:29" ht="15.75" customHeight="1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</row>
    <row r="168" spans="1:29" ht="15.75" customHeight="1">
      <c r="A168" s="111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  <c r="AC168" s="111"/>
    </row>
    <row r="169" spans="1:29" ht="15.75" customHeight="1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</row>
    <row r="170" spans="1:29" ht="15.75" customHeight="1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  <c r="AC170" s="111"/>
    </row>
    <row r="171" spans="1:29" ht="15.75" customHeight="1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  <c r="AC171" s="111"/>
    </row>
    <row r="172" spans="1:29" ht="15.75" customHeight="1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  <c r="AC172" s="111"/>
    </row>
    <row r="173" spans="1:29" ht="15.75" customHeight="1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  <c r="AC173" s="111"/>
    </row>
    <row r="174" spans="1:29" ht="15.75" customHeight="1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</row>
    <row r="175" spans="1:29" ht="15.75" customHeight="1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</row>
    <row r="176" spans="1:29" ht="15.75" customHeight="1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</row>
    <row r="177" spans="1:29" ht="15.75" customHeight="1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</row>
    <row r="178" spans="1:29" ht="15.75" customHeight="1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  <c r="AC178" s="111"/>
    </row>
    <row r="179" spans="1:29" ht="15.75" customHeight="1">
      <c r="A179" s="111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  <c r="AC179" s="111"/>
    </row>
    <row r="180" spans="1:29" ht="15.75" customHeight="1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</row>
    <row r="181" spans="1:29" ht="15.75" customHeight="1">
      <c r="A181" s="111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  <c r="AC181" s="111"/>
    </row>
    <row r="182" spans="1:29" ht="15.75" customHeight="1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  <c r="AC182" s="111"/>
    </row>
    <row r="183" spans="1:29" ht="15.75" customHeight="1">
      <c r="A183" s="111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  <c r="AC183" s="111"/>
    </row>
    <row r="184" spans="1:29" ht="15.75" customHeight="1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  <c r="AC184" s="111"/>
    </row>
    <row r="185" spans="1:29" ht="15.75" customHeight="1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  <c r="AC185" s="111"/>
    </row>
    <row r="186" spans="1:29" ht="15.75" customHeight="1">
      <c r="A186" s="111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  <c r="AC186" s="111"/>
    </row>
    <row r="187" spans="1:29" ht="15.75" customHeight="1">
      <c r="A187" s="111"/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  <c r="AC187" s="111"/>
    </row>
    <row r="188" spans="1:29" ht="15.75" customHeight="1">
      <c r="A188" s="111"/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  <c r="AC188" s="111"/>
    </row>
    <row r="189" spans="1:29" ht="15.75" customHeight="1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  <c r="AC189" s="111"/>
    </row>
    <row r="190" spans="1:29" ht="15.75" customHeight="1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</row>
    <row r="191" spans="1:29" ht="15.75" customHeight="1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  <c r="AC191" s="111"/>
    </row>
    <row r="192" spans="1:29" ht="15.75" customHeight="1">
      <c r="A192" s="111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  <c r="AA192" s="111"/>
      <c r="AB192" s="111"/>
      <c r="AC192" s="111"/>
    </row>
    <row r="193" spans="1:29" ht="15.75" customHeight="1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  <c r="AC193" s="111"/>
    </row>
    <row r="194" spans="1:29" ht="15.75" customHeight="1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  <c r="AC194" s="111"/>
    </row>
    <row r="195" spans="1:29" ht="15.75" customHeight="1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  <c r="AC195" s="111"/>
    </row>
    <row r="196" spans="1:29" ht="15.75" customHeight="1">
      <c r="A196" s="111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</row>
    <row r="197" spans="1:29" ht="15.75" customHeight="1">
      <c r="A197" s="111"/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  <c r="AC197" s="111"/>
    </row>
    <row r="198" spans="1:29" ht="15.75" customHeight="1">
      <c r="A198" s="111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  <c r="AC198" s="111"/>
    </row>
    <row r="199" spans="1:29" ht="15.75" customHeight="1">
      <c r="A199" s="111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  <c r="AC199" s="111"/>
    </row>
    <row r="200" spans="1:29" ht="15.75" customHeight="1">
      <c r="A200" s="111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  <c r="AC200" s="111"/>
    </row>
    <row r="201" spans="1:29" ht="15.75" customHeight="1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  <c r="AC201" s="111"/>
    </row>
    <row r="202" spans="1:29" ht="15.75" customHeight="1">
      <c r="A202" s="111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  <c r="AC202" s="111"/>
    </row>
    <row r="203" spans="1:29" ht="15.75" customHeight="1">
      <c r="A203" s="111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  <c r="AC203" s="111"/>
    </row>
    <row r="204" spans="1:29" ht="15.75" customHeight="1">
      <c r="A204" s="111"/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</row>
    <row r="205" spans="1:29" ht="15.75" customHeight="1">
      <c r="A205" s="111"/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</row>
    <row r="206" spans="1:29" ht="15.75" customHeight="1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</row>
    <row r="207" spans="1:29" ht="15.75" customHeight="1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  <c r="AC207" s="111"/>
    </row>
    <row r="208" spans="1:29" ht="15.75" customHeight="1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  <c r="AC208" s="111"/>
    </row>
    <row r="209" spans="1:29" ht="15.75" customHeight="1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  <c r="AC209" s="111"/>
    </row>
    <row r="210" spans="1:29" ht="15.75" customHeight="1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  <c r="AC210" s="111"/>
    </row>
    <row r="211" spans="1:29" ht="15.75" customHeight="1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  <c r="AC211" s="111"/>
    </row>
    <row r="212" spans="1:29" ht="15.75" customHeight="1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  <c r="AC212" s="111"/>
    </row>
    <row r="213" spans="1:29" ht="15.75" customHeight="1">
      <c r="A213" s="111"/>
      <c r="B213" s="111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  <c r="AC213" s="111"/>
    </row>
    <row r="214" spans="1:29" ht="15.75" customHeight="1">
      <c r="A214" s="111"/>
      <c r="B214" s="111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1"/>
      <c r="AB214" s="111"/>
      <c r="AC214" s="111"/>
    </row>
    <row r="215" spans="1:29" ht="15.75" customHeight="1">
      <c r="A215" s="111"/>
      <c r="B215" s="111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  <c r="AC215" s="111"/>
    </row>
    <row r="216" spans="1:29" ht="15.75" customHeight="1">
      <c r="A216" s="111"/>
      <c r="B216" s="111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  <c r="AC216" s="111"/>
    </row>
    <row r="217" spans="1:29" ht="15.75" customHeight="1">
      <c r="A217" s="111"/>
      <c r="B217" s="111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  <c r="AC217" s="111"/>
    </row>
    <row r="218" spans="1:29" ht="15.75" customHeight="1">
      <c r="A218" s="111"/>
      <c r="B218" s="111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  <c r="AC218" s="111"/>
    </row>
    <row r="219" spans="1:29" ht="15.75" customHeight="1">
      <c r="A219" s="111"/>
      <c r="B219" s="111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  <c r="AC219" s="111"/>
    </row>
    <row r="220" spans="1:29" ht="15.75" customHeight="1">
      <c r="A220" s="111"/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  <c r="AC220" s="111"/>
    </row>
    <row r="221" spans="1:29" ht="15.75" customHeight="1">
      <c r="A221" s="111"/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  <c r="AC221" s="111"/>
    </row>
    <row r="222" spans="1:29" ht="15.75" customHeight="1">
      <c r="A222" s="111"/>
      <c r="B222" s="111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  <c r="AC222" s="111"/>
    </row>
    <row r="223" spans="1:29" ht="15.75" customHeight="1">
      <c r="A223" s="111"/>
      <c r="B223" s="111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  <c r="AC223" s="111"/>
    </row>
    <row r="224" spans="1:29" ht="15.75" customHeight="1">
      <c r="A224" s="111"/>
      <c r="B224" s="111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  <c r="AC224" s="111"/>
    </row>
    <row r="225" spans="1:29" ht="15.75" customHeight="1">
      <c r="A225" s="111"/>
      <c r="B225" s="111"/>
      <c r="C225" s="111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  <c r="AC225" s="111"/>
    </row>
    <row r="226" spans="1:29" ht="15.75" customHeight="1">
      <c r="A226" s="111"/>
      <c r="B226" s="111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  <c r="AB226" s="111"/>
      <c r="AC226" s="111"/>
    </row>
    <row r="227" spans="1:29" ht="15.75" customHeight="1">
      <c r="A227" s="111"/>
      <c r="B227" s="111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  <c r="AA227" s="111"/>
      <c r="AB227" s="111"/>
      <c r="AC227" s="111"/>
    </row>
    <row r="228" spans="1:29" ht="15.75" customHeight="1">
      <c r="A228" s="111"/>
      <c r="B228" s="111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  <c r="AB228" s="111"/>
      <c r="AC228" s="111"/>
    </row>
    <row r="229" spans="1:29" ht="15.75" customHeight="1">
      <c r="A229" s="111"/>
      <c r="B229" s="111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  <c r="AB229" s="111"/>
      <c r="AC229" s="111"/>
    </row>
    <row r="230" spans="1:29" ht="15.75" customHeight="1">
      <c r="A230" s="111"/>
      <c r="B230" s="111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  <c r="AB230" s="111"/>
      <c r="AC230" s="111"/>
    </row>
    <row r="231" spans="1:29" ht="15.75" customHeight="1">
      <c r="A231" s="111"/>
      <c r="B231" s="111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  <c r="AC231" s="111"/>
    </row>
    <row r="232" spans="1:29" ht="15.75" customHeight="1">
      <c r="A232" s="111"/>
      <c r="B232" s="111"/>
      <c r="C232" s="11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  <c r="AA232" s="111"/>
      <c r="AB232" s="111"/>
      <c r="AC232" s="111"/>
    </row>
    <row r="233" spans="1:29" ht="15.75" customHeight="1">
      <c r="A233" s="111"/>
      <c r="B233" s="111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  <c r="AA233" s="111"/>
      <c r="AB233" s="111"/>
      <c r="AC233" s="111"/>
    </row>
    <row r="234" spans="1:29" ht="15.75" customHeight="1">
      <c r="A234" s="111"/>
      <c r="B234" s="111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  <c r="AB234" s="111"/>
      <c r="AC234" s="111"/>
    </row>
    <row r="235" spans="1:29" ht="15.75" customHeight="1">
      <c r="A235" s="111"/>
      <c r="B235" s="111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  <c r="AB235" s="111"/>
      <c r="AC235" s="111"/>
    </row>
    <row r="236" spans="1:29" ht="15.75" customHeight="1">
      <c r="A236" s="111"/>
      <c r="B236" s="111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  <c r="AB236" s="111"/>
      <c r="AC236" s="111"/>
    </row>
    <row r="237" spans="1:29" ht="15.75" customHeight="1">
      <c r="A237" s="111"/>
      <c r="B237" s="111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  <c r="AC237" s="111"/>
    </row>
    <row r="238" spans="1:29" ht="15.75" customHeight="1">
      <c r="A238" s="111"/>
      <c r="B238" s="111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  <c r="AB238" s="111"/>
      <c r="AC238" s="111"/>
    </row>
    <row r="239" spans="1:29" ht="15.75" customHeight="1">
      <c r="A239" s="111"/>
      <c r="B239" s="111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  <c r="AA239" s="111"/>
      <c r="AB239" s="111"/>
      <c r="AC239" s="111"/>
    </row>
    <row r="240" spans="1:29" ht="15.75" customHeight="1">
      <c r="A240" s="111"/>
      <c r="B240" s="111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  <c r="AA240" s="111"/>
      <c r="AB240" s="111"/>
      <c r="AC240" s="111"/>
    </row>
    <row r="241" spans="1:29" ht="15.75" customHeight="1">
      <c r="A241" s="111"/>
      <c r="B241" s="111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  <c r="AA241" s="111"/>
      <c r="AB241" s="111"/>
      <c r="AC241" s="111"/>
    </row>
    <row r="242" spans="1:29" ht="15.75" customHeight="1">
      <c r="A242" s="111"/>
      <c r="B242" s="111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  <c r="AA242" s="111"/>
      <c r="AB242" s="111"/>
      <c r="AC242" s="111"/>
    </row>
    <row r="243" spans="1:29" ht="15.75" customHeight="1">
      <c r="A243" s="111"/>
      <c r="B243" s="111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  <c r="AA243" s="111"/>
      <c r="AB243" s="111"/>
      <c r="AC243" s="111"/>
    </row>
    <row r="244" spans="1:29" ht="15.75" customHeight="1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  <c r="AA244" s="111"/>
      <c r="AB244" s="111"/>
      <c r="AC244" s="111"/>
    </row>
    <row r="245" spans="1:29" ht="15.75" customHeight="1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  <c r="AA245" s="111"/>
      <c r="AB245" s="111"/>
      <c r="AC245" s="111"/>
    </row>
    <row r="246" spans="1:29" ht="15.75" customHeight="1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  <c r="AA246" s="111"/>
      <c r="AB246" s="111"/>
      <c r="AC246" s="111"/>
    </row>
    <row r="247" spans="1:29" ht="15.75" customHeight="1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  <c r="AA247" s="111"/>
      <c r="AB247" s="111"/>
      <c r="AC247" s="111"/>
    </row>
    <row r="248" spans="1:29" ht="15.75" customHeight="1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  <c r="AA248" s="111"/>
      <c r="AB248" s="111"/>
      <c r="AC248" s="111"/>
    </row>
    <row r="249" spans="1:29" ht="15.75" customHeight="1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  <c r="AB249" s="111"/>
      <c r="AC249" s="111"/>
    </row>
    <row r="250" spans="1:29" ht="15.75" customHeight="1">
      <c r="A250" s="111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  <c r="AB250" s="111"/>
      <c r="AC250" s="111"/>
    </row>
    <row r="251" spans="1:29" ht="15.75" customHeight="1">
      <c r="A251" s="111"/>
      <c r="B251" s="111"/>
      <c r="C251" s="111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  <c r="AC251" s="111"/>
    </row>
    <row r="252" spans="1:29" ht="15.75" customHeight="1">
      <c r="A252" s="111"/>
      <c r="B252" s="111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  <c r="AB252" s="111"/>
      <c r="AC252" s="111"/>
    </row>
    <row r="253" spans="1:29" ht="15.75" customHeight="1">
      <c r="A253" s="111"/>
      <c r="B253" s="111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  <c r="AC253" s="111"/>
    </row>
    <row r="254" spans="1:29" ht="15.75" customHeight="1">
      <c r="A254" s="111"/>
      <c r="B254" s="111"/>
      <c r="C254" s="111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  <c r="AB254" s="111"/>
      <c r="AC254" s="111"/>
    </row>
    <row r="255" spans="1:29" ht="15.75" customHeight="1">
      <c r="A255" s="111"/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</row>
    <row r="256" spans="1:29" ht="15.75" customHeight="1">
      <c r="A256" s="111"/>
      <c r="B256" s="111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  <c r="AB256" s="111"/>
      <c r="AC256" s="111"/>
    </row>
    <row r="257" spans="1:29" ht="15.75" customHeight="1">
      <c r="A257" s="111"/>
      <c r="B257" s="111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  <c r="AC257" s="111"/>
    </row>
    <row r="258" spans="1:29" ht="15.75" customHeight="1">
      <c r="A258" s="111"/>
      <c r="B258" s="111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  <c r="AC258" s="111"/>
    </row>
    <row r="259" spans="1:29" ht="15.75" customHeight="1">
      <c r="A259" s="111"/>
      <c r="B259" s="111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  <c r="AC259" s="111"/>
    </row>
    <row r="260" spans="1:29" ht="15.75" customHeight="1">
      <c r="A260" s="111"/>
      <c r="B260" s="111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  <c r="AA260" s="111"/>
      <c r="AB260" s="111"/>
      <c r="AC260" s="111"/>
    </row>
    <row r="261" spans="1:29" ht="15.75" customHeight="1">
      <c r="A261" s="111"/>
      <c r="B261" s="111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  <c r="AA261" s="111"/>
      <c r="AB261" s="111"/>
      <c r="AC261" s="111"/>
    </row>
    <row r="262" spans="1:29" ht="15.75" customHeight="1">
      <c r="A262" s="111"/>
      <c r="B262" s="111"/>
      <c r="C262" s="111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  <c r="AA262" s="111"/>
      <c r="AB262" s="111"/>
      <c r="AC262" s="111"/>
    </row>
    <row r="263" spans="1:29" ht="15.75" customHeight="1">
      <c r="A263" s="111"/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  <c r="AB263" s="111"/>
      <c r="AC263" s="111"/>
    </row>
    <row r="264" spans="1:29" ht="15.75" customHeight="1">
      <c r="A264" s="111"/>
      <c r="B264" s="111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  <c r="AA264" s="111"/>
      <c r="AB264" s="111"/>
      <c r="AC264" s="111"/>
    </row>
    <row r="265" spans="1:29" ht="15.75" customHeight="1">
      <c r="A265" s="111"/>
      <c r="B265" s="111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  <c r="AC265" s="111"/>
    </row>
    <row r="266" spans="1:29" ht="15.75" customHeight="1">
      <c r="A266" s="111"/>
      <c r="B266" s="111"/>
      <c r="C266" s="111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  <c r="AA266" s="111"/>
      <c r="AB266" s="111"/>
      <c r="AC266" s="111"/>
    </row>
    <row r="267" spans="1:29" ht="15.75" customHeight="1">
      <c r="A267" s="111"/>
      <c r="B267" s="111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  <c r="AA267" s="111"/>
      <c r="AB267" s="111"/>
      <c r="AC267" s="111"/>
    </row>
    <row r="268" spans="1:29" ht="15.75" customHeight="1">
      <c r="A268" s="111"/>
      <c r="B268" s="111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  <c r="AA268" s="111"/>
      <c r="AB268" s="111"/>
      <c r="AC268" s="111"/>
    </row>
    <row r="269" spans="1:29" ht="15.75" customHeight="1">
      <c r="A269" s="111"/>
      <c r="B269" s="111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  <c r="AA269" s="111"/>
      <c r="AB269" s="111"/>
      <c r="AC269" s="111"/>
    </row>
    <row r="270" spans="1:29" ht="15.75" customHeight="1">
      <c r="A270" s="111"/>
      <c r="B270" s="111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  <c r="AA270" s="111"/>
      <c r="AB270" s="111"/>
      <c r="AC270" s="111"/>
    </row>
    <row r="271" spans="1:29" ht="15.75" customHeight="1">
      <c r="A271" s="111"/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  <c r="AA271" s="111"/>
      <c r="AB271" s="111"/>
      <c r="AC271" s="111"/>
    </row>
    <row r="272" spans="1:29" ht="15.75" customHeight="1">
      <c r="A272" s="111"/>
      <c r="B272" s="111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  <c r="AA272" s="111"/>
      <c r="AB272" s="111"/>
      <c r="AC272" s="111"/>
    </row>
    <row r="273" spans="1:29" ht="15.75" customHeight="1">
      <c r="A273" s="111"/>
      <c r="B273" s="111"/>
      <c r="C273" s="111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  <c r="AC273" s="111"/>
    </row>
    <row r="274" spans="1:29" ht="15.75" customHeight="1">
      <c r="A274" s="111"/>
      <c r="B274" s="111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  <c r="AA274" s="111"/>
      <c r="AB274" s="111"/>
      <c r="AC274" s="111"/>
    </row>
    <row r="275" spans="1:29" ht="15.75" customHeight="1">
      <c r="A275" s="111"/>
      <c r="B275" s="111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  <c r="AA275" s="111"/>
      <c r="AB275" s="111"/>
      <c r="AC275" s="111"/>
    </row>
    <row r="276" spans="1:29" ht="15.75" customHeight="1">
      <c r="A276" s="111"/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  <c r="AA276" s="111"/>
      <c r="AB276" s="111"/>
      <c r="AC276" s="111"/>
    </row>
    <row r="277" spans="1:29" ht="15.75" customHeight="1">
      <c r="A277" s="111"/>
      <c r="B277" s="111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  <c r="AA277" s="111"/>
      <c r="AB277" s="111"/>
      <c r="AC277" s="111"/>
    </row>
    <row r="278" spans="1:29" ht="15.75" customHeight="1">
      <c r="A278" s="111"/>
      <c r="B278" s="111"/>
      <c r="C278" s="111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  <c r="AA278" s="111"/>
      <c r="AB278" s="111"/>
      <c r="AC278" s="111"/>
    </row>
    <row r="279" spans="1:29" ht="15.75" customHeight="1">
      <c r="A279" s="111"/>
      <c r="B279" s="111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  <c r="AA279" s="111"/>
      <c r="AB279" s="111"/>
      <c r="AC279" s="111"/>
    </row>
    <row r="280" spans="1:29" ht="15.75" customHeight="1">
      <c r="A280" s="111"/>
      <c r="B280" s="111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  <c r="AA280" s="111"/>
      <c r="AB280" s="111"/>
      <c r="AC280" s="111"/>
    </row>
    <row r="281" spans="1:29" ht="15.75" customHeight="1">
      <c r="A281" s="111"/>
      <c r="B281" s="111"/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  <c r="AA281" s="111"/>
      <c r="AB281" s="111"/>
      <c r="AC281" s="111"/>
    </row>
    <row r="282" spans="1:29" ht="15.75" customHeight="1"/>
    <row r="283" spans="1:29" ht="15.75" customHeight="1"/>
    <row r="284" spans="1:29" ht="15.75" customHeight="1"/>
    <row r="285" spans="1:29" ht="15.75" customHeight="1"/>
    <row r="286" spans="1:29" ht="15.75" customHeight="1"/>
    <row r="287" spans="1:29" ht="15.75" customHeight="1"/>
    <row r="288" spans="1:29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D56:D58"/>
    <mergeCell ref="D59:D61"/>
    <mergeCell ref="D62:D64"/>
    <mergeCell ref="D65:D67"/>
    <mergeCell ref="D68:D70"/>
    <mergeCell ref="D21:D23"/>
    <mergeCell ref="D24:D26"/>
    <mergeCell ref="D47:D49"/>
    <mergeCell ref="D50:D52"/>
    <mergeCell ref="D53:D55"/>
    <mergeCell ref="D27:D29"/>
    <mergeCell ref="D30:D32"/>
    <mergeCell ref="D33:D35"/>
    <mergeCell ref="D36:D38"/>
    <mergeCell ref="D39:D40"/>
    <mergeCell ref="D41:D43"/>
    <mergeCell ref="D44:D46"/>
    <mergeCell ref="D6:D8"/>
    <mergeCell ref="D9:D11"/>
    <mergeCell ref="D12:D14"/>
    <mergeCell ref="D15:D17"/>
    <mergeCell ref="D18:D20"/>
    <mergeCell ref="B1:T1"/>
    <mergeCell ref="A3:A5"/>
    <mergeCell ref="B3:B5"/>
    <mergeCell ref="C3:C5"/>
    <mergeCell ref="D3:D5"/>
    <mergeCell ref="E3:L3"/>
    <mergeCell ref="M3:T3"/>
  </mergeCells>
  <hyperlinks>
    <hyperlink ref="V18" r:id="rId1" xr:uid="{00000000-0004-0000-0700-000000000000}"/>
    <hyperlink ref="V21" r:id="rId2" xr:uid="{00000000-0004-0000-0700-000001000000}"/>
    <hyperlink ref="W41" r:id="rId3" xr:uid="{00000000-0004-0000-0700-000002000000}"/>
    <hyperlink ref="V47" r:id="rId4" xr:uid="{00000000-0004-0000-0700-000003000000}"/>
    <hyperlink ref="V68" r:id="rId5" xr:uid="{00000000-0004-0000-0700-000004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C5:L1000"/>
  <sheetViews>
    <sheetView workbookViewId="0"/>
  </sheetViews>
  <sheetFormatPr defaultColWidth="14.453125" defaultRowHeight="15" customHeight="1"/>
  <cols>
    <col min="1" max="5" width="14.453125" customWidth="1"/>
    <col min="6" max="6" width="34.08984375" customWidth="1"/>
  </cols>
  <sheetData>
    <row r="5" spans="3:12" ht="14.5">
      <c r="C5" s="230" t="s">
        <v>1</v>
      </c>
      <c r="D5" s="237" t="s">
        <v>2</v>
      </c>
      <c r="E5" s="237" t="s">
        <v>3</v>
      </c>
      <c r="F5" s="238" t="s">
        <v>161</v>
      </c>
      <c r="G5" s="162"/>
      <c r="H5" s="162"/>
      <c r="I5" s="162"/>
      <c r="J5" s="162"/>
      <c r="K5" s="162"/>
      <c r="L5" s="162"/>
    </row>
    <row r="6" spans="3:12" ht="14.5">
      <c r="C6" s="178"/>
      <c r="D6" s="178"/>
      <c r="E6" s="178"/>
      <c r="F6" s="178"/>
      <c r="G6" s="163" t="s">
        <v>277</v>
      </c>
      <c r="H6" s="163" t="s">
        <v>126</v>
      </c>
      <c r="I6" s="163" t="s">
        <v>278</v>
      </c>
      <c r="J6" s="163" t="s">
        <v>279</v>
      </c>
      <c r="K6" s="163" t="s">
        <v>280</v>
      </c>
      <c r="L6" s="164"/>
    </row>
    <row r="7" spans="3:12" ht="14.5">
      <c r="C7" s="179"/>
      <c r="D7" s="179"/>
      <c r="E7" s="179"/>
      <c r="F7" s="179"/>
      <c r="G7" s="165">
        <v>0.15</v>
      </c>
      <c r="H7" s="165">
        <v>0.2</v>
      </c>
      <c r="I7" s="165">
        <v>0.35</v>
      </c>
      <c r="J7" s="165">
        <v>0.3</v>
      </c>
      <c r="K7" s="163"/>
      <c r="L7" s="164"/>
    </row>
    <row r="8" spans="3:12" ht="14.5">
      <c r="C8" s="124">
        <v>1</v>
      </c>
      <c r="D8" s="125">
        <v>11318032</v>
      </c>
      <c r="E8" s="126" t="s">
        <v>162</v>
      </c>
      <c r="F8" s="233" t="s">
        <v>163</v>
      </c>
      <c r="G8" s="166">
        <v>90</v>
      </c>
      <c r="H8" s="103">
        <v>77.48</v>
      </c>
      <c r="I8" s="103">
        <v>78.31</v>
      </c>
      <c r="J8" s="103">
        <v>78.680000000000007</v>
      </c>
      <c r="K8" s="103">
        <v>80.010000000000005</v>
      </c>
      <c r="L8" s="109" t="s">
        <v>159</v>
      </c>
    </row>
    <row r="9" spans="3:12" ht="14.5">
      <c r="C9" s="133"/>
      <c r="D9" s="125">
        <v>11318037</v>
      </c>
      <c r="E9" s="126" t="s">
        <v>166</v>
      </c>
      <c r="F9" s="178"/>
      <c r="G9" s="166">
        <v>90</v>
      </c>
      <c r="H9" s="103">
        <v>79.3</v>
      </c>
      <c r="I9" s="103">
        <v>80.41</v>
      </c>
      <c r="J9" s="103">
        <v>80.7</v>
      </c>
      <c r="K9" s="103">
        <v>81.709999999999994</v>
      </c>
      <c r="L9" s="109" t="s">
        <v>159</v>
      </c>
    </row>
    <row r="10" spans="3:12" ht="14.5">
      <c r="C10" s="133"/>
      <c r="D10" s="125">
        <v>11318061</v>
      </c>
      <c r="E10" s="126" t="s">
        <v>167</v>
      </c>
      <c r="F10" s="179"/>
      <c r="G10" s="166">
        <v>90</v>
      </c>
      <c r="H10" s="103">
        <v>77.83</v>
      </c>
      <c r="I10" s="103">
        <v>79.66</v>
      </c>
      <c r="J10" s="103">
        <v>80.33</v>
      </c>
      <c r="K10" s="103">
        <v>81.040000000000006</v>
      </c>
      <c r="L10" s="109" t="s">
        <v>159</v>
      </c>
    </row>
    <row r="11" spans="3:12" ht="14.5">
      <c r="C11" s="135">
        <v>2</v>
      </c>
      <c r="D11" s="136">
        <v>11318006</v>
      </c>
      <c r="E11" s="137" t="s">
        <v>168</v>
      </c>
      <c r="F11" s="234" t="s">
        <v>169</v>
      </c>
      <c r="G11" s="166">
        <v>90</v>
      </c>
      <c r="H11" s="103">
        <v>76.7</v>
      </c>
      <c r="I11" s="103">
        <v>73.75</v>
      </c>
      <c r="J11" s="103">
        <v>79.5</v>
      </c>
      <c r="K11" s="103">
        <v>78.5</v>
      </c>
      <c r="L11" s="109" t="s">
        <v>157</v>
      </c>
    </row>
    <row r="12" spans="3:12" ht="14.5">
      <c r="C12" s="144"/>
      <c r="D12" s="136">
        <v>11318011</v>
      </c>
      <c r="E12" s="137" t="s">
        <v>171</v>
      </c>
      <c r="F12" s="178"/>
      <c r="G12" s="166">
        <v>90</v>
      </c>
      <c r="H12" s="103">
        <v>77.2</v>
      </c>
      <c r="I12" s="103">
        <v>79.23</v>
      </c>
      <c r="J12" s="103">
        <v>82.25</v>
      </c>
      <c r="K12" s="103">
        <v>81.34</v>
      </c>
      <c r="L12" s="109" t="s">
        <v>159</v>
      </c>
    </row>
    <row r="13" spans="3:12" ht="14.5">
      <c r="C13" s="144"/>
      <c r="D13" s="136">
        <v>11318024</v>
      </c>
      <c r="E13" s="137" t="s">
        <v>172</v>
      </c>
      <c r="F13" s="179"/>
      <c r="G13" s="166">
        <v>90</v>
      </c>
      <c r="H13" s="103">
        <v>77.2</v>
      </c>
      <c r="I13" s="103">
        <v>78.08</v>
      </c>
      <c r="J13" s="103">
        <v>81.3</v>
      </c>
      <c r="K13" s="103">
        <v>80.66</v>
      </c>
      <c r="L13" s="109" t="s">
        <v>159</v>
      </c>
    </row>
    <row r="14" spans="3:12" ht="14.5">
      <c r="C14" s="124">
        <v>3</v>
      </c>
      <c r="D14" s="125">
        <v>11318045</v>
      </c>
      <c r="E14" s="126" t="s">
        <v>173</v>
      </c>
      <c r="F14" s="233" t="s">
        <v>174</v>
      </c>
      <c r="G14" s="166">
        <v>40</v>
      </c>
      <c r="H14" s="103">
        <v>72.05</v>
      </c>
      <c r="I14" s="103">
        <v>75.86</v>
      </c>
      <c r="J14" s="103">
        <v>78</v>
      </c>
      <c r="K14" s="103">
        <v>70.36</v>
      </c>
      <c r="L14" s="109" t="s">
        <v>155</v>
      </c>
    </row>
    <row r="15" spans="3:12" ht="14.5">
      <c r="C15" s="133"/>
      <c r="D15" s="125">
        <v>11318050</v>
      </c>
      <c r="E15" s="126" t="s">
        <v>177</v>
      </c>
      <c r="F15" s="178"/>
      <c r="G15" s="166">
        <v>40</v>
      </c>
      <c r="H15" s="103">
        <v>72.25</v>
      </c>
      <c r="I15" s="103">
        <v>73.91</v>
      </c>
      <c r="J15" s="103">
        <v>74</v>
      </c>
      <c r="K15" s="103">
        <v>68.52</v>
      </c>
      <c r="L15" s="109" t="s">
        <v>155</v>
      </c>
    </row>
    <row r="16" spans="3:12" ht="14.5">
      <c r="C16" s="133"/>
      <c r="D16" s="125">
        <v>11318053</v>
      </c>
      <c r="E16" s="126" t="s">
        <v>178</v>
      </c>
      <c r="F16" s="179"/>
      <c r="G16" s="166">
        <v>40</v>
      </c>
      <c r="H16" s="103">
        <v>72.25</v>
      </c>
      <c r="I16" s="103">
        <v>80</v>
      </c>
      <c r="J16" s="103">
        <v>80</v>
      </c>
      <c r="K16" s="103">
        <v>72.45</v>
      </c>
      <c r="L16" s="109" t="s">
        <v>157</v>
      </c>
    </row>
    <row r="17" spans="3:12" ht="14.5">
      <c r="C17" s="135">
        <v>4</v>
      </c>
      <c r="D17" s="136">
        <v>11318010</v>
      </c>
      <c r="E17" s="137" t="s">
        <v>179</v>
      </c>
      <c r="F17" s="234" t="s">
        <v>180</v>
      </c>
      <c r="G17" s="166">
        <v>90</v>
      </c>
      <c r="H17" s="103">
        <v>78.25</v>
      </c>
      <c r="I17" s="103">
        <v>72.38</v>
      </c>
      <c r="J17" s="103">
        <v>78</v>
      </c>
      <c r="K17" s="103">
        <v>77.88</v>
      </c>
      <c r="L17" s="109" t="s">
        <v>157</v>
      </c>
    </row>
    <row r="18" spans="3:12" ht="14.5">
      <c r="C18" s="144"/>
      <c r="D18" s="136">
        <v>11318012</v>
      </c>
      <c r="E18" s="137" t="s">
        <v>182</v>
      </c>
      <c r="F18" s="178"/>
      <c r="G18" s="166">
        <v>90</v>
      </c>
      <c r="H18" s="103">
        <v>78.25</v>
      </c>
      <c r="I18" s="103">
        <v>77.88</v>
      </c>
      <c r="J18" s="103">
        <v>78</v>
      </c>
      <c r="K18" s="103">
        <v>79.81</v>
      </c>
      <c r="L18" s="109" t="s">
        <v>159</v>
      </c>
    </row>
    <row r="19" spans="3:12" ht="14.5">
      <c r="C19" s="144"/>
      <c r="D19" s="136">
        <v>11318042</v>
      </c>
      <c r="E19" s="137" t="s">
        <v>183</v>
      </c>
      <c r="F19" s="179"/>
      <c r="G19" s="166">
        <v>90</v>
      </c>
      <c r="H19" s="103">
        <v>78.25</v>
      </c>
      <c r="I19" s="103">
        <v>77.319999999999993</v>
      </c>
      <c r="J19" s="103">
        <v>78</v>
      </c>
      <c r="K19" s="103">
        <v>79.61</v>
      </c>
      <c r="L19" s="109" t="s">
        <v>159</v>
      </c>
    </row>
    <row r="20" spans="3:12" ht="14.5">
      <c r="C20" s="124">
        <v>5</v>
      </c>
      <c r="D20" s="125">
        <v>11318033</v>
      </c>
      <c r="E20" s="126" t="s">
        <v>184</v>
      </c>
      <c r="F20" s="233" t="s">
        <v>185</v>
      </c>
      <c r="G20" s="166">
        <v>75</v>
      </c>
      <c r="H20" s="103">
        <v>74.95</v>
      </c>
      <c r="I20" s="103">
        <v>72.349999999999994</v>
      </c>
      <c r="J20" s="103">
        <v>76</v>
      </c>
      <c r="K20" s="103">
        <v>74.36</v>
      </c>
      <c r="L20" s="109" t="s">
        <v>157</v>
      </c>
    </row>
    <row r="21" spans="3:12" ht="15.75" customHeight="1">
      <c r="C21" s="133"/>
      <c r="D21" s="125">
        <v>11318043</v>
      </c>
      <c r="E21" s="126" t="s">
        <v>187</v>
      </c>
      <c r="F21" s="178"/>
      <c r="G21" s="166">
        <v>75</v>
      </c>
      <c r="H21" s="103">
        <v>76.400000000000006</v>
      </c>
      <c r="I21" s="103">
        <v>75.95</v>
      </c>
      <c r="J21" s="103">
        <v>79.25</v>
      </c>
      <c r="K21" s="103">
        <v>76.89</v>
      </c>
      <c r="L21" s="109" t="s">
        <v>157</v>
      </c>
    </row>
    <row r="22" spans="3:12" ht="15.75" customHeight="1">
      <c r="C22" s="133"/>
      <c r="D22" s="125">
        <v>11318060</v>
      </c>
      <c r="E22" s="126" t="s">
        <v>188</v>
      </c>
      <c r="F22" s="179"/>
      <c r="G22" s="166">
        <v>75</v>
      </c>
      <c r="H22" s="103">
        <v>74.95</v>
      </c>
      <c r="I22" s="103">
        <v>71.180000000000007</v>
      </c>
      <c r="J22" s="103">
        <v>72.5</v>
      </c>
      <c r="K22" s="103">
        <v>72.900000000000006</v>
      </c>
      <c r="L22" s="109" t="s">
        <v>157</v>
      </c>
    </row>
    <row r="23" spans="3:12" ht="15.75" customHeight="1">
      <c r="C23" s="135">
        <v>6</v>
      </c>
      <c r="D23" s="136">
        <v>11318004</v>
      </c>
      <c r="E23" s="137" t="s">
        <v>189</v>
      </c>
      <c r="F23" s="234" t="s">
        <v>190</v>
      </c>
      <c r="G23" s="166">
        <v>90</v>
      </c>
      <c r="H23" s="103">
        <v>77.55</v>
      </c>
      <c r="I23" s="103">
        <v>79.78</v>
      </c>
      <c r="J23" s="103">
        <v>80.75</v>
      </c>
      <c r="K23" s="103">
        <v>81.16</v>
      </c>
      <c r="L23" s="109" t="s">
        <v>159</v>
      </c>
    </row>
    <row r="24" spans="3:12" ht="15.75" customHeight="1">
      <c r="C24" s="144"/>
      <c r="D24" s="136">
        <v>11318022</v>
      </c>
      <c r="E24" s="137" t="s">
        <v>192</v>
      </c>
      <c r="F24" s="178"/>
      <c r="G24" s="166">
        <v>90</v>
      </c>
      <c r="H24" s="103">
        <v>74.05</v>
      </c>
      <c r="I24" s="103">
        <v>75.92</v>
      </c>
      <c r="J24" s="103">
        <v>73.8</v>
      </c>
      <c r="K24" s="103">
        <v>77.02</v>
      </c>
      <c r="L24" s="109" t="s">
        <v>157</v>
      </c>
    </row>
    <row r="25" spans="3:12" ht="15.75" customHeight="1">
      <c r="C25" s="144"/>
      <c r="D25" s="136">
        <v>11318046</v>
      </c>
      <c r="E25" s="137" t="s">
        <v>193</v>
      </c>
      <c r="F25" s="179"/>
      <c r="G25" s="166">
        <v>90</v>
      </c>
      <c r="H25" s="103">
        <v>77.55</v>
      </c>
      <c r="I25" s="103">
        <v>78.58</v>
      </c>
      <c r="J25" s="103">
        <v>80.75</v>
      </c>
      <c r="K25" s="103">
        <v>80.739999999999995</v>
      </c>
      <c r="L25" s="109" t="s">
        <v>159</v>
      </c>
    </row>
    <row r="26" spans="3:12" ht="15.75" customHeight="1">
      <c r="C26" s="124">
        <v>7</v>
      </c>
      <c r="D26" s="125">
        <v>11318035</v>
      </c>
      <c r="E26" s="126" t="s">
        <v>194</v>
      </c>
      <c r="F26" s="233" t="s">
        <v>195</v>
      </c>
      <c r="G26" s="166">
        <v>40</v>
      </c>
      <c r="H26" s="103">
        <v>79</v>
      </c>
      <c r="I26" s="103">
        <v>74.650000000000006</v>
      </c>
      <c r="J26" s="103">
        <v>82</v>
      </c>
      <c r="K26" s="103">
        <v>72.53</v>
      </c>
      <c r="L26" s="109" t="s">
        <v>157</v>
      </c>
    </row>
    <row r="27" spans="3:12" ht="15.75" customHeight="1">
      <c r="C27" s="133"/>
      <c r="D27" s="125">
        <v>11318049</v>
      </c>
      <c r="E27" s="126" t="s">
        <v>198</v>
      </c>
      <c r="F27" s="178"/>
      <c r="G27" s="166">
        <v>40</v>
      </c>
      <c r="H27" s="103">
        <v>79.599999999999994</v>
      </c>
      <c r="I27" s="103">
        <v>74.650000000000006</v>
      </c>
      <c r="J27" s="103">
        <v>82</v>
      </c>
      <c r="K27" s="103">
        <v>72.650000000000006</v>
      </c>
      <c r="L27" s="109" t="s">
        <v>157</v>
      </c>
    </row>
    <row r="28" spans="3:12" ht="15.75" customHeight="1">
      <c r="C28" s="133"/>
      <c r="D28" s="125">
        <v>11318064</v>
      </c>
      <c r="E28" s="126" t="s">
        <v>199</v>
      </c>
      <c r="F28" s="179"/>
      <c r="G28" s="166">
        <v>40</v>
      </c>
      <c r="H28" s="103">
        <v>79.599999999999994</v>
      </c>
      <c r="I28" s="103">
        <v>74.650000000000006</v>
      </c>
      <c r="J28" s="103">
        <v>82</v>
      </c>
      <c r="K28" s="103">
        <v>72.650000000000006</v>
      </c>
      <c r="L28" s="109" t="s">
        <v>157</v>
      </c>
    </row>
    <row r="29" spans="3:12" ht="15.75" customHeight="1">
      <c r="C29" s="135">
        <v>8</v>
      </c>
      <c r="D29" s="136">
        <v>11318003</v>
      </c>
      <c r="E29" s="137" t="s">
        <v>200</v>
      </c>
      <c r="F29" s="234" t="s">
        <v>201</v>
      </c>
      <c r="G29" s="166">
        <v>40</v>
      </c>
      <c r="H29" s="103">
        <v>78.400000000000006</v>
      </c>
      <c r="I29" s="103">
        <v>72.17</v>
      </c>
      <c r="J29" s="103">
        <v>78</v>
      </c>
      <c r="K29" s="103">
        <v>70.34</v>
      </c>
      <c r="L29" s="109" t="s">
        <v>155</v>
      </c>
    </row>
    <row r="30" spans="3:12" ht="15.75" customHeight="1">
      <c r="C30" s="144"/>
      <c r="D30" s="136">
        <v>11318009</v>
      </c>
      <c r="E30" s="137" t="s">
        <v>203</v>
      </c>
      <c r="F30" s="178"/>
      <c r="G30" s="166">
        <v>40</v>
      </c>
      <c r="H30" s="103">
        <v>78.400000000000006</v>
      </c>
      <c r="I30" s="103">
        <v>69.77</v>
      </c>
      <c r="J30" s="103">
        <v>78</v>
      </c>
      <c r="K30" s="103">
        <v>69.5</v>
      </c>
      <c r="L30" s="109" t="s">
        <v>155</v>
      </c>
    </row>
    <row r="31" spans="3:12" ht="15.75" customHeight="1">
      <c r="C31" s="144"/>
      <c r="D31" s="136">
        <v>11318027</v>
      </c>
      <c r="E31" s="137" t="s">
        <v>204</v>
      </c>
      <c r="F31" s="179"/>
      <c r="G31" s="166">
        <v>40</v>
      </c>
      <c r="H31" s="103">
        <v>79.099999999999994</v>
      </c>
      <c r="I31" s="103">
        <v>70.17</v>
      </c>
      <c r="J31" s="103">
        <v>78</v>
      </c>
      <c r="K31" s="103">
        <v>69.78</v>
      </c>
      <c r="L31" s="109" t="s">
        <v>155</v>
      </c>
    </row>
    <row r="32" spans="3:12" ht="15.75" customHeight="1">
      <c r="C32" s="124">
        <v>9</v>
      </c>
      <c r="D32" s="125">
        <v>11318013</v>
      </c>
      <c r="E32" s="126" t="s">
        <v>205</v>
      </c>
      <c r="F32" s="233" t="s">
        <v>206</v>
      </c>
      <c r="G32" s="166">
        <v>80</v>
      </c>
      <c r="H32" s="103">
        <v>80.7</v>
      </c>
      <c r="I32" s="103">
        <v>76.53</v>
      </c>
      <c r="J32" s="103">
        <v>78.05</v>
      </c>
      <c r="K32" s="103">
        <v>78.34</v>
      </c>
      <c r="L32" s="109" t="s">
        <v>157</v>
      </c>
    </row>
    <row r="33" spans="3:12" ht="15.75" customHeight="1">
      <c r="C33" s="133"/>
      <c r="D33" s="125">
        <v>11318063</v>
      </c>
      <c r="E33" s="126" t="s">
        <v>208</v>
      </c>
      <c r="F33" s="178"/>
      <c r="G33" s="166">
        <v>80</v>
      </c>
      <c r="H33" s="103">
        <v>80.7</v>
      </c>
      <c r="I33" s="103">
        <v>76.53</v>
      </c>
      <c r="J33" s="103">
        <v>78.25</v>
      </c>
      <c r="K33" s="103">
        <v>78.400000000000006</v>
      </c>
      <c r="L33" s="109" t="s">
        <v>157</v>
      </c>
    </row>
    <row r="34" spans="3:12" ht="15.75" customHeight="1">
      <c r="C34" s="133"/>
      <c r="D34" s="125">
        <v>11318067</v>
      </c>
      <c r="E34" s="126" t="s">
        <v>209</v>
      </c>
      <c r="F34" s="179"/>
      <c r="G34" s="166">
        <v>80</v>
      </c>
      <c r="H34" s="103">
        <v>80.7</v>
      </c>
      <c r="I34" s="103">
        <v>75.3</v>
      </c>
      <c r="J34" s="103">
        <v>78.150000000000006</v>
      </c>
      <c r="K34" s="103">
        <v>77.94</v>
      </c>
      <c r="L34" s="109" t="s">
        <v>157</v>
      </c>
    </row>
    <row r="35" spans="3:12" ht="15.75" customHeight="1">
      <c r="C35" s="135">
        <v>10</v>
      </c>
      <c r="D35" s="136">
        <v>11317049</v>
      </c>
      <c r="E35" s="137" t="s">
        <v>210</v>
      </c>
      <c r="F35" s="234" t="s">
        <v>211</v>
      </c>
      <c r="G35" s="166">
        <v>80</v>
      </c>
      <c r="H35" s="103">
        <v>78.400000000000006</v>
      </c>
      <c r="I35" s="103">
        <v>75</v>
      </c>
      <c r="J35" s="103">
        <v>76</v>
      </c>
      <c r="K35" s="103">
        <v>76.73</v>
      </c>
      <c r="L35" s="109" t="s">
        <v>157</v>
      </c>
    </row>
    <row r="36" spans="3:12" ht="15.75" customHeight="1">
      <c r="C36" s="144"/>
      <c r="D36" s="136">
        <v>11318048</v>
      </c>
      <c r="E36" s="137" t="s">
        <v>213</v>
      </c>
      <c r="F36" s="178"/>
      <c r="G36" s="166">
        <v>80</v>
      </c>
      <c r="H36" s="103">
        <v>78.400000000000006</v>
      </c>
      <c r="I36" s="103">
        <v>74.55</v>
      </c>
      <c r="J36" s="103">
        <v>76</v>
      </c>
      <c r="K36" s="103">
        <v>76.569999999999993</v>
      </c>
      <c r="L36" s="109" t="s">
        <v>157</v>
      </c>
    </row>
    <row r="37" spans="3:12" ht="15.75" customHeight="1">
      <c r="C37" s="144"/>
      <c r="D37" s="136">
        <v>11318052</v>
      </c>
      <c r="E37" s="137" t="s">
        <v>214</v>
      </c>
      <c r="F37" s="179"/>
      <c r="G37" s="166">
        <v>80</v>
      </c>
      <c r="H37" s="103">
        <v>78.400000000000006</v>
      </c>
      <c r="I37" s="103">
        <v>74.599999999999994</v>
      </c>
      <c r="J37" s="103">
        <v>76</v>
      </c>
      <c r="K37" s="103">
        <v>76.59</v>
      </c>
      <c r="L37" s="109" t="s">
        <v>157</v>
      </c>
    </row>
    <row r="38" spans="3:12" ht="15.75" customHeight="1">
      <c r="C38" s="124">
        <v>11</v>
      </c>
      <c r="D38" s="125">
        <v>11318036</v>
      </c>
      <c r="E38" s="126" t="s">
        <v>215</v>
      </c>
      <c r="F38" s="233" t="s">
        <v>216</v>
      </c>
      <c r="G38" s="166">
        <v>40</v>
      </c>
      <c r="H38" s="103">
        <v>76.430000000000007</v>
      </c>
      <c r="I38" s="103">
        <v>71.260000000000005</v>
      </c>
      <c r="J38" s="103">
        <v>76.88</v>
      </c>
      <c r="K38" s="103">
        <v>69.290000000000006</v>
      </c>
      <c r="L38" s="109" t="s">
        <v>155</v>
      </c>
    </row>
    <row r="39" spans="3:12" ht="15.75" customHeight="1">
      <c r="C39" s="133"/>
      <c r="D39" s="125">
        <v>11318038</v>
      </c>
      <c r="E39" s="126" t="s">
        <v>217</v>
      </c>
      <c r="F39" s="178"/>
      <c r="G39" s="166">
        <v>40</v>
      </c>
      <c r="H39" s="103">
        <v>77.28</v>
      </c>
      <c r="I39" s="103">
        <v>71.290000000000006</v>
      </c>
      <c r="J39" s="103">
        <v>76.680000000000007</v>
      </c>
      <c r="K39" s="103">
        <v>69.41</v>
      </c>
      <c r="L39" s="109" t="s">
        <v>155</v>
      </c>
    </row>
    <row r="40" spans="3:12" ht="15.75" customHeight="1">
      <c r="C40" s="133"/>
      <c r="D40" s="125">
        <v>11318039</v>
      </c>
      <c r="E40" s="126" t="s">
        <v>218</v>
      </c>
      <c r="F40" s="179"/>
      <c r="G40" s="166">
        <v>40</v>
      </c>
      <c r="H40" s="103">
        <v>76.83</v>
      </c>
      <c r="I40" s="103">
        <v>70.510000000000005</v>
      </c>
      <c r="J40" s="103">
        <v>74.8</v>
      </c>
      <c r="K40" s="103">
        <v>68.48</v>
      </c>
      <c r="L40" s="109" t="s">
        <v>155</v>
      </c>
    </row>
    <row r="41" spans="3:12" ht="15.75" customHeight="1">
      <c r="C41" s="135">
        <v>12</v>
      </c>
      <c r="D41" s="136">
        <v>11318025</v>
      </c>
      <c r="E41" s="137" t="s">
        <v>219</v>
      </c>
      <c r="F41" s="234" t="s">
        <v>220</v>
      </c>
      <c r="G41" s="166">
        <v>80</v>
      </c>
      <c r="H41" s="103">
        <v>85</v>
      </c>
      <c r="I41" s="103">
        <v>77.33</v>
      </c>
      <c r="J41" s="103">
        <v>85</v>
      </c>
      <c r="K41" s="103">
        <v>81.569999999999993</v>
      </c>
      <c r="L41" s="109" t="s">
        <v>159</v>
      </c>
    </row>
    <row r="42" spans="3:12" ht="15.75" customHeight="1">
      <c r="C42" s="144"/>
      <c r="D42" s="136">
        <v>11318054</v>
      </c>
      <c r="E42" s="137" t="s">
        <v>221</v>
      </c>
      <c r="F42" s="179"/>
      <c r="G42" s="166">
        <v>80</v>
      </c>
      <c r="H42" s="103">
        <v>85</v>
      </c>
      <c r="I42" s="103">
        <v>75.400000000000006</v>
      </c>
      <c r="J42" s="103">
        <v>85</v>
      </c>
      <c r="K42" s="103">
        <v>80.89</v>
      </c>
      <c r="L42" s="109" t="s">
        <v>159</v>
      </c>
    </row>
    <row r="43" spans="3:12" ht="15.75" customHeight="1">
      <c r="C43" s="124">
        <v>13</v>
      </c>
      <c r="D43" s="125">
        <v>11318016</v>
      </c>
      <c r="E43" s="126" t="s">
        <v>222</v>
      </c>
      <c r="F43" s="233" t="s">
        <v>223</v>
      </c>
      <c r="G43" s="166">
        <v>90</v>
      </c>
      <c r="H43" s="103">
        <v>81.2</v>
      </c>
      <c r="I43" s="103">
        <v>80.430000000000007</v>
      </c>
      <c r="J43" s="103">
        <v>83.65</v>
      </c>
      <c r="K43" s="103">
        <v>82.98</v>
      </c>
      <c r="L43" s="109" t="s">
        <v>159</v>
      </c>
    </row>
    <row r="44" spans="3:12" ht="15.75" customHeight="1">
      <c r="C44" s="133"/>
      <c r="D44" s="125">
        <v>11318031</v>
      </c>
      <c r="E44" s="126" t="s">
        <v>225</v>
      </c>
      <c r="F44" s="178"/>
      <c r="G44" s="166">
        <v>90</v>
      </c>
      <c r="H44" s="103">
        <v>81.8</v>
      </c>
      <c r="I44" s="103">
        <v>80.260000000000005</v>
      </c>
      <c r="J44" s="103">
        <v>83.93</v>
      </c>
      <c r="K44" s="103">
        <v>83.13</v>
      </c>
      <c r="L44" s="109" t="s">
        <v>159</v>
      </c>
    </row>
    <row r="45" spans="3:12" ht="15.75" customHeight="1">
      <c r="C45" s="133"/>
      <c r="D45" s="125">
        <v>11318065</v>
      </c>
      <c r="E45" s="126" t="s">
        <v>226</v>
      </c>
      <c r="F45" s="179"/>
      <c r="G45" s="166">
        <v>90</v>
      </c>
      <c r="H45" s="103">
        <v>81.2</v>
      </c>
      <c r="I45" s="103">
        <v>80.73</v>
      </c>
      <c r="J45" s="103">
        <v>83.6</v>
      </c>
      <c r="K45" s="103">
        <v>83.07</v>
      </c>
      <c r="L45" s="109" t="s">
        <v>159</v>
      </c>
    </row>
    <row r="46" spans="3:12" ht="15.75" customHeight="1">
      <c r="C46" s="135">
        <v>14</v>
      </c>
      <c r="D46" s="136">
        <v>11318014</v>
      </c>
      <c r="E46" s="137" t="s">
        <v>227</v>
      </c>
      <c r="F46" s="234" t="s">
        <v>228</v>
      </c>
      <c r="G46" s="166">
        <v>100</v>
      </c>
      <c r="H46" s="103">
        <v>79.400000000000006</v>
      </c>
      <c r="I46" s="103">
        <v>78.13</v>
      </c>
      <c r="J46" s="103">
        <v>80</v>
      </c>
      <c r="K46" s="103">
        <v>82.23</v>
      </c>
      <c r="L46" s="109" t="s">
        <v>159</v>
      </c>
    </row>
    <row r="47" spans="3:12" ht="15.75" customHeight="1">
      <c r="C47" s="144"/>
      <c r="D47" s="136">
        <v>11318017</v>
      </c>
      <c r="E47" s="137" t="s">
        <v>229</v>
      </c>
      <c r="F47" s="178"/>
      <c r="G47" s="166">
        <v>100</v>
      </c>
      <c r="H47" s="103">
        <v>79.400000000000006</v>
      </c>
      <c r="I47" s="103">
        <v>77.27</v>
      </c>
      <c r="J47" s="103">
        <v>80</v>
      </c>
      <c r="K47" s="103">
        <v>81.92</v>
      </c>
      <c r="L47" s="109" t="s">
        <v>159</v>
      </c>
    </row>
    <row r="48" spans="3:12" ht="15.75" customHeight="1">
      <c r="C48" s="144"/>
      <c r="D48" s="136">
        <v>11318055</v>
      </c>
      <c r="E48" s="137" t="s">
        <v>230</v>
      </c>
      <c r="F48" s="179"/>
      <c r="G48" s="166">
        <v>100</v>
      </c>
      <c r="H48" s="103">
        <v>79.400000000000006</v>
      </c>
      <c r="I48" s="103">
        <v>76.47</v>
      </c>
      <c r="J48" s="103">
        <v>80</v>
      </c>
      <c r="K48" s="103">
        <v>81.64</v>
      </c>
      <c r="L48" s="109" t="s">
        <v>159</v>
      </c>
    </row>
    <row r="49" spans="3:12" ht="15.75" customHeight="1">
      <c r="C49" s="124">
        <v>15</v>
      </c>
      <c r="D49" s="125">
        <v>11318001</v>
      </c>
      <c r="E49" s="126" t="s">
        <v>231</v>
      </c>
      <c r="F49" s="233" t="s">
        <v>232</v>
      </c>
      <c r="G49" s="166">
        <v>40</v>
      </c>
      <c r="H49" s="103">
        <v>77.180000000000007</v>
      </c>
      <c r="I49" s="103">
        <v>71.73</v>
      </c>
      <c r="J49" s="103">
        <v>73.3</v>
      </c>
      <c r="K49" s="103">
        <v>68.53</v>
      </c>
      <c r="L49" s="109" t="s">
        <v>155</v>
      </c>
    </row>
    <row r="50" spans="3:12" ht="15.75" customHeight="1">
      <c r="C50" s="133"/>
      <c r="D50" s="125">
        <v>11318023</v>
      </c>
      <c r="E50" s="126" t="s">
        <v>233</v>
      </c>
      <c r="F50" s="178"/>
      <c r="G50" s="166">
        <v>40</v>
      </c>
      <c r="H50" s="103">
        <v>77.680000000000007</v>
      </c>
      <c r="I50" s="103">
        <v>76.099999999999994</v>
      </c>
      <c r="J50" s="103">
        <v>78.3</v>
      </c>
      <c r="K50" s="103">
        <v>71.66</v>
      </c>
      <c r="L50" s="109" t="s">
        <v>155</v>
      </c>
    </row>
    <row r="51" spans="3:12" ht="15.75" customHeight="1">
      <c r="C51" s="133"/>
      <c r="D51" s="125">
        <v>11318028</v>
      </c>
      <c r="E51" s="126" t="s">
        <v>234</v>
      </c>
      <c r="F51" s="179"/>
      <c r="G51" s="166">
        <v>40</v>
      </c>
      <c r="H51" s="103">
        <v>77.180000000000007</v>
      </c>
      <c r="I51" s="103">
        <v>77.349999999999994</v>
      </c>
      <c r="J51" s="103">
        <v>78.3</v>
      </c>
      <c r="K51" s="103">
        <v>72</v>
      </c>
      <c r="L51" s="109" t="s">
        <v>155</v>
      </c>
    </row>
    <row r="52" spans="3:12" ht="15.75" customHeight="1">
      <c r="C52" s="135">
        <v>16</v>
      </c>
      <c r="D52" s="136">
        <v>11318020</v>
      </c>
      <c r="E52" s="137" t="s">
        <v>235</v>
      </c>
      <c r="F52" s="234" t="s">
        <v>236</v>
      </c>
      <c r="G52" s="166">
        <v>100</v>
      </c>
      <c r="H52" s="103">
        <v>79.75</v>
      </c>
      <c r="I52" s="103">
        <v>77.540000000000006</v>
      </c>
      <c r="J52" s="103">
        <v>83.25</v>
      </c>
      <c r="K52" s="103">
        <v>83.06</v>
      </c>
      <c r="L52" s="109" t="s">
        <v>159</v>
      </c>
    </row>
    <row r="53" spans="3:12" ht="15.75" customHeight="1">
      <c r="C53" s="144"/>
      <c r="D53" s="136">
        <v>11318040</v>
      </c>
      <c r="E53" s="137" t="s">
        <v>238</v>
      </c>
      <c r="F53" s="178"/>
      <c r="G53" s="166">
        <v>100</v>
      </c>
      <c r="H53" s="103">
        <v>79.75</v>
      </c>
      <c r="I53" s="103">
        <v>77.099999999999994</v>
      </c>
      <c r="J53" s="103">
        <v>83.25</v>
      </c>
      <c r="K53" s="103">
        <v>82.91</v>
      </c>
      <c r="L53" s="109" t="s">
        <v>159</v>
      </c>
    </row>
    <row r="54" spans="3:12" ht="15.75" customHeight="1">
      <c r="C54" s="144"/>
      <c r="D54" s="136">
        <v>11318058</v>
      </c>
      <c r="E54" s="137" t="s">
        <v>239</v>
      </c>
      <c r="F54" s="179"/>
      <c r="G54" s="166">
        <v>100</v>
      </c>
      <c r="H54" s="103">
        <v>79.95</v>
      </c>
      <c r="I54" s="103">
        <v>82.25</v>
      </c>
      <c r="J54" s="103">
        <v>83.25</v>
      </c>
      <c r="K54" s="103">
        <v>84.75</v>
      </c>
      <c r="L54" s="109" t="s">
        <v>159</v>
      </c>
    </row>
    <row r="55" spans="3:12" ht="15.75" customHeight="1">
      <c r="C55" s="124">
        <v>17</v>
      </c>
      <c r="D55" s="125">
        <v>11318007</v>
      </c>
      <c r="E55" s="126" t="s">
        <v>240</v>
      </c>
      <c r="F55" s="233" t="s">
        <v>241</v>
      </c>
      <c r="G55" s="166">
        <v>100</v>
      </c>
      <c r="H55" s="103">
        <v>74.430000000000007</v>
      </c>
      <c r="I55" s="103">
        <v>73.08</v>
      </c>
      <c r="J55" s="103">
        <v>74.3</v>
      </c>
      <c r="K55" s="103">
        <v>77.75</v>
      </c>
      <c r="L55" s="109" t="s">
        <v>157</v>
      </c>
    </row>
    <row r="56" spans="3:12" ht="15.75" customHeight="1">
      <c r="C56" s="133"/>
      <c r="D56" s="125">
        <v>11318015</v>
      </c>
      <c r="E56" s="126" t="s">
        <v>242</v>
      </c>
      <c r="F56" s="178"/>
      <c r="G56" s="166">
        <v>100</v>
      </c>
      <c r="H56" s="103">
        <v>76.599999999999994</v>
      </c>
      <c r="I56" s="103">
        <v>75.66</v>
      </c>
      <c r="J56" s="103">
        <v>76.3</v>
      </c>
      <c r="K56" s="167">
        <v>79.69</v>
      </c>
      <c r="L56" s="109" t="s">
        <v>159</v>
      </c>
    </row>
    <row r="57" spans="3:12" ht="15.75" customHeight="1">
      <c r="C57" s="133"/>
      <c r="D57" s="125">
        <v>11318051</v>
      </c>
      <c r="E57" s="126" t="s">
        <v>243</v>
      </c>
      <c r="F57" s="179"/>
      <c r="G57" s="166">
        <v>100</v>
      </c>
      <c r="H57" s="103">
        <v>74.430000000000007</v>
      </c>
      <c r="I57" s="103">
        <v>71.55</v>
      </c>
      <c r="J57" s="103">
        <v>73.13</v>
      </c>
      <c r="K57" s="103">
        <v>76.87</v>
      </c>
      <c r="L57" s="109" t="s">
        <v>157</v>
      </c>
    </row>
    <row r="58" spans="3:12" ht="15.75" customHeight="1">
      <c r="C58" s="135">
        <v>18</v>
      </c>
      <c r="D58" s="136">
        <v>11318019</v>
      </c>
      <c r="E58" s="137" t="s">
        <v>244</v>
      </c>
      <c r="F58" s="234" t="s">
        <v>245</v>
      </c>
      <c r="G58" s="166">
        <v>90</v>
      </c>
      <c r="H58" s="103">
        <v>79.900000000000006</v>
      </c>
      <c r="I58" s="103">
        <v>72.319999999999993</v>
      </c>
      <c r="J58" s="103">
        <v>79.900000000000006</v>
      </c>
      <c r="K58" s="103">
        <v>78.760000000000005</v>
      </c>
      <c r="L58" s="109" t="s">
        <v>157</v>
      </c>
    </row>
    <row r="59" spans="3:12" ht="15.75" customHeight="1">
      <c r="C59" s="144"/>
      <c r="D59" s="136">
        <v>11318029</v>
      </c>
      <c r="E59" s="137" t="s">
        <v>246</v>
      </c>
      <c r="F59" s="178"/>
      <c r="G59" s="166">
        <v>90</v>
      </c>
      <c r="H59" s="103">
        <v>79.5</v>
      </c>
      <c r="I59" s="103">
        <v>69.22</v>
      </c>
      <c r="J59" s="103">
        <v>78.900000000000006</v>
      </c>
      <c r="K59" s="103">
        <v>77.3</v>
      </c>
      <c r="L59" s="109" t="s">
        <v>157</v>
      </c>
    </row>
    <row r="60" spans="3:12" ht="15.75" customHeight="1">
      <c r="C60" s="144"/>
      <c r="D60" s="136">
        <v>11318057</v>
      </c>
      <c r="E60" s="137" t="s">
        <v>247</v>
      </c>
      <c r="F60" s="179"/>
      <c r="G60" s="166">
        <v>90</v>
      </c>
      <c r="H60" s="103">
        <v>79.5</v>
      </c>
      <c r="I60" s="103">
        <v>69.78</v>
      </c>
      <c r="J60" s="103">
        <v>78.900000000000006</v>
      </c>
      <c r="K60" s="103">
        <v>77.489999999999995</v>
      </c>
      <c r="L60" s="109" t="s">
        <v>157</v>
      </c>
    </row>
    <row r="61" spans="3:12" ht="15.75" customHeight="1">
      <c r="C61" s="124">
        <v>19</v>
      </c>
      <c r="D61" s="125">
        <v>11318005</v>
      </c>
      <c r="E61" s="126" t="s">
        <v>248</v>
      </c>
      <c r="F61" s="233" t="s">
        <v>249</v>
      </c>
      <c r="G61" s="166">
        <v>80</v>
      </c>
      <c r="H61" s="103">
        <v>73.180000000000007</v>
      </c>
      <c r="I61" s="103">
        <v>75.650000000000006</v>
      </c>
      <c r="J61" s="103">
        <v>79</v>
      </c>
      <c r="K61" s="103">
        <v>76.81</v>
      </c>
      <c r="L61" s="109" t="s">
        <v>157</v>
      </c>
    </row>
    <row r="62" spans="3:12" ht="15.75" customHeight="1">
      <c r="C62" s="133"/>
      <c r="D62" s="125">
        <v>11318008</v>
      </c>
      <c r="E62" s="126" t="s">
        <v>250</v>
      </c>
      <c r="F62" s="178"/>
      <c r="G62" s="166">
        <v>80</v>
      </c>
      <c r="H62" s="103">
        <v>73.33</v>
      </c>
      <c r="I62" s="103">
        <v>75.05</v>
      </c>
      <c r="J62" s="103">
        <v>79</v>
      </c>
      <c r="K62" s="103">
        <v>76.63</v>
      </c>
      <c r="L62" s="109" t="s">
        <v>157</v>
      </c>
    </row>
    <row r="63" spans="3:12" ht="15.75" customHeight="1">
      <c r="C63" s="133"/>
      <c r="D63" s="125">
        <v>11318021</v>
      </c>
      <c r="E63" s="126" t="s">
        <v>251</v>
      </c>
      <c r="F63" s="179"/>
      <c r="G63" s="166">
        <v>80</v>
      </c>
      <c r="H63" s="103">
        <v>73.180000000000007</v>
      </c>
      <c r="I63" s="103">
        <v>75.05</v>
      </c>
      <c r="J63" s="103">
        <v>79</v>
      </c>
      <c r="K63" s="103">
        <v>76.599999999999994</v>
      </c>
      <c r="L63" s="109" t="s">
        <v>157</v>
      </c>
    </row>
    <row r="64" spans="3:12" ht="15.75" customHeight="1">
      <c r="C64" s="135">
        <v>20</v>
      </c>
      <c r="D64" s="136">
        <v>11318041</v>
      </c>
      <c r="E64" s="137" t="s">
        <v>252</v>
      </c>
      <c r="F64" s="234" t="s">
        <v>253</v>
      </c>
      <c r="G64" s="166">
        <v>100</v>
      </c>
      <c r="H64" s="103">
        <v>75.8</v>
      </c>
      <c r="I64" s="103">
        <v>65.39</v>
      </c>
      <c r="J64" s="103">
        <v>75.08</v>
      </c>
      <c r="K64" s="103">
        <v>75.569999999999993</v>
      </c>
      <c r="L64" s="109" t="s">
        <v>157</v>
      </c>
    </row>
    <row r="65" spans="3:12" ht="15.75" customHeight="1">
      <c r="C65" s="144"/>
      <c r="D65" s="136">
        <v>11318047</v>
      </c>
      <c r="E65" s="137" t="s">
        <v>254</v>
      </c>
      <c r="F65" s="178"/>
      <c r="G65" s="166">
        <v>100</v>
      </c>
      <c r="H65" s="103">
        <v>79.5</v>
      </c>
      <c r="I65" s="103">
        <v>70.05</v>
      </c>
      <c r="J65" s="103">
        <v>79.400000000000006</v>
      </c>
      <c r="K65" s="103">
        <v>79.239999999999995</v>
      </c>
      <c r="L65" s="109" t="s">
        <v>157</v>
      </c>
    </row>
    <row r="66" spans="3:12" ht="15.75" customHeight="1">
      <c r="C66" s="144"/>
      <c r="D66" s="136">
        <v>11318062</v>
      </c>
      <c r="E66" s="137" t="s">
        <v>255</v>
      </c>
      <c r="F66" s="179"/>
      <c r="G66" s="166">
        <v>100</v>
      </c>
      <c r="H66" s="103">
        <v>79.900000000000006</v>
      </c>
      <c r="I66" s="103">
        <v>81.03</v>
      </c>
      <c r="J66" s="103">
        <v>80.150000000000006</v>
      </c>
      <c r="K66" s="103">
        <v>83.38</v>
      </c>
      <c r="L66" s="109" t="s">
        <v>159</v>
      </c>
    </row>
    <row r="67" spans="3:12" ht="15.75" customHeight="1">
      <c r="C67" s="124">
        <v>21</v>
      </c>
      <c r="D67" s="125">
        <v>11318030</v>
      </c>
      <c r="E67" s="126" t="s">
        <v>256</v>
      </c>
      <c r="F67" s="233" t="s">
        <v>257</v>
      </c>
      <c r="G67" s="166">
        <v>75</v>
      </c>
      <c r="H67" s="103">
        <v>72.3</v>
      </c>
      <c r="I67" s="103">
        <v>75.53</v>
      </c>
      <c r="J67" s="103">
        <v>74.53</v>
      </c>
      <c r="K67" s="103">
        <v>74.5</v>
      </c>
      <c r="L67" s="109" t="s">
        <v>157</v>
      </c>
    </row>
    <row r="68" spans="3:12" ht="15.75" customHeight="1">
      <c r="C68" s="133"/>
      <c r="D68" s="125">
        <v>11318044</v>
      </c>
      <c r="E68" s="126" t="s">
        <v>258</v>
      </c>
      <c r="F68" s="178"/>
      <c r="G68" s="166">
        <v>75</v>
      </c>
      <c r="H68" s="103">
        <v>72.53</v>
      </c>
      <c r="I68" s="103">
        <v>77.58</v>
      </c>
      <c r="J68" s="103">
        <v>76.5</v>
      </c>
      <c r="K68" s="103">
        <v>75.86</v>
      </c>
      <c r="L68" s="109" t="s">
        <v>157</v>
      </c>
    </row>
    <row r="69" spans="3:12" ht="15.75" customHeight="1">
      <c r="C69" s="133"/>
      <c r="D69" s="125">
        <v>11318059</v>
      </c>
      <c r="E69" s="126" t="s">
        <v>259</v>
      </c>
      <c r="F69" s="179"/>
      <c r="G69" s="166">
        <v>75</v>
      </c>
      <c r="H69" s="103">
        <v>72.38</v>
      </c>
      <c r="I69" s="103">
        <v>74.510000000000005</v>
      </c>
      <c r="J69" s="103">
        <v>73.98</v>
      </c>
      <c r="K69" s="103">
        <v>74</v>
      </c>
      <c r="L69" s="109" t="s">
        <v>157</v>
      </c>
    </row>
    <row r="70" spans="3:12" ht="15.75" customHeight="1">
      <c r="C70" s="135">
        <v>22</v>
      </c>
      <c r="D70" s="136">
        <v>11318002</v>
      </c>
      <c r="E70" s="137" t="s">
        <v>260</v>
      </c>
      <c r="F70" s="234" t="s">
        <v>261</v>
      </c>
      <c r="G70" s="166">
        <v>75</v>
      </c>
      <c r="H70" s="103">
        <v>79.5</v>
      </c>
      <c r="I70" s="103">
        <v>76.7</v>
      </c>
      <c r="J70" s="103">
        <v>77.05</v>
      </c>
      <c r="K70" s="103">
        <v>77.11</v>
      </c>
      <c r="L70" s="109" t="s">
        <v>157</v>
      </c>
    </row>
    <row r="71" spans="3:12" ht="15.75" customHeight="1">
      <c r="C71" s="144"/>
      <c r="D71" s="136">
        <v>11318034</v>
      </c>
      <c r="E71" s="137" t="s">
        <v>262</v>
      </c>
      <c r="F71" s="178"/>
      <c r="G71" s="166">
        <v>75</v>
      </c>
      <c r="H71" s="103">
        <v>79.75</v>
      </c>
      <c r="I71" s="103">
        <v>77.48</v>
      </c>
      <c r="J71" s="103">
        <v>78.930000000000007</v>
      </c>
      <c r="K71" s="103">
        <v>77.989999999999995</v>
      </c>
      <c r="L71" s="109" t="s">
        <v>157</v>
      </c>
    </row>
    <row r="72" spans="3:12" ht="15.75" customHeight="1">
      <c r="C72" s="144"/>
      <c r="D72" s="136">
        <v>11318066</v>
      </c>
      <c r="E72" s="137" t="s">
        <v>263</v>
      </c>
      <c r="F72" s="179"/>
      <c r="G72" s="166">
        <v>75</v>
      </c>
      <c r="H72" s="103">
        <v>82.13</v>
      </c>
      <c r="I72" s="103">
        <v>78.88</v>
      </c>
      <c r="J72" s="103">
        <v>81.680000000000007</v>
      </c>
      <c r="K72" s="103">
        <v>79.78</v>
      </c>
      <c r="L72" s="109" t="s">
        <v>159</v>
      </c>
    </row>
    <row r="73" spans="3:12" ht="15.75" customHeight="1"/>
    <row r="74" spans="3:12" ht="15.75" customHeight="1"/>
    <row r="75" spans="3:12" ht="15.75" customHeight="1"/>
    <row r="76" spans="3:12" ht="15.75" customHeight="1"/>
    <row r="77" spans="3:12" ht="15.75" customHeight="1"/>
    <row r="78" spans="3:12" ht="15.75" customHeight="1"/>
    <row r="79" spans="3:12" ht="15.75" customHeight="1"/>
    <row r="80" spans="3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F61:F63"/>
    <mergeCell ref="F64:F66"/>
    <mergeCell ref="F67:F69"/>
    <mergeCell ref="F70:F72"/>
    <mergeCell ref="F38:F40"/>
    <mergeCell ref="F41:F42"/>
    <mergeCell ref="F43:F45"/>
    <mergeCell ref="F46:F48"/>
    <mergeCell ref="F49:F51"/>
    <mergeCell ref="F52:F54"/>
    <mergeCell ref="F55:F57"/>
    <mergeCell ref="F26:F28"/>
    <mergeCell ref="F29:F31"/>
    <mergeCell ref="F32:F34"/>
    <mergeCell ref="F35:F37"/>
    <mergeCell ref="F58:F60"/>
    <mergeCell ref="F11:F13"/>
    <mergeCell ref="F14:F16"/>
    <mergeCell ref="F17:F19"/>
    <mergeCell ref="F20:F22"/>
    <mergeCell ref="F23:F25"/>
    <mergeCell ref="C5:C7"/>
    <mergeCell ref="D5:D7"/>
    <mergeCell ref="E5:E7"/>
    <mergeCell ref="F5:F7"/>
    <mergeCell ref="F8:F1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Nilai Seminar Proposal</vt:lpstr>
      <vt:lpstr>Daftar Dosen Pembimbing dan Pen</vt:lpstr>
      <vt:lpstr>Nilai Seminar TA 1</vt:lpstr>
      <vt:lpstr>Nilai Pembimbing TA 1</vt:lpstr>
      <vt:lpstr>Nilai Administrasi TA 1</vt:lpstr>
      <vt:lpstr>Nilai Akhir TA 1</vt:lpstr>
      <vt:lpstr>Seminar TA 1</vt:lpstr>
      <vt:lpstr>Nilai Bimbingan</vt:lpstr>
      <vt:lpstr>Nilai Akhir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</dc:creator>
  <cp:lastModifiedBy>Herna</cp:lastModifiedBy>
  <dcterms:created xsi:type="dcterms:W3CDTF">2023-02-09T07:29:03Z</dcterms:created>
  <dcterms:modified xsi:type="dcterms:W3CDTF">2023-02-10T04:04:57Z</dcterms:modified>
</cp:coreProperties>
</file>