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830"/>
  <workbookPr codeName="ThisWorkbook"/>
  <mc:AlternateContent xmlns:mc="http://schemas.openxmlformats.org/markup-compatibility/2006">
    <mc:Choice Requires="x15">
      <x15ac:absPath xmlns:x15ac="http://schemas.microsoft.com/office/spreadsheetml/2010/11/ac" url="C:\Users\Vertex42.com\Documents\VERTEX42\TEMPLATES\TEMPLATE - Budget\"/>
    </mc:Choice>
  </mc:AlternateContent>
  <bookViews>
    <workbookView xWindow="240" yWindow="105" windowWidth="11235" windowHeight="10485"/>
  </bookViews>
  <sheets>
    <sheet name="Budget" sheetId="1" r:id="rId1"/>
    <sheet name="Help" sheetId="2" r:id="rId2"/>
    <sheet name="©" sheetId="4" r:id="rId3"/>
  </sheets>
  <definedNames>
    <definedName name="_xlnm.Print_Area" localSheetId="0">Budget!$A$1:$I$92</definedName>
    <definedName name="valuevx">42.314159</definedName>
    <definedName name="vertex42_copyright" hidden="1">"© 2008-2014 Vertex42 LLC"</definedName>
    <definedName name="vertex42_id" hidden="1">"monthly-household-budget.xlsx"</definedName>
    <definedName name="vertex42_title" hidden="1">"Monthly Household Budget"</definedName>
  </definedNames>
  <calcPr calcId="162913"/>
</workbook>
</file>

<file path=xl/calcChain.xml><?xml version="1.0" encoding="utf-8"?>
<calcChain xmlns="http://schemas.openxmlformats.org/spreadsheetml/2006/main">
  <c r="H91" i="1" l="1"/>
  <c r="G91" i="1"/>
  <c r="C91" i="1"/>
  <c r="B91" i="1"/>
  <c r="C84" i="1"/>
  <c r="B84" i="1"/>
  <c r="H82" i="1"/>
  <c r="G82" i="1"/>
  <c r="C78" i="1"/>
  <c r="B78" i="1"/>
  <c r="H73" i="1"/>
  <c r="G73" i="1"/>
  <c r="C70" i="1"/>
  <c r="B70" i="1"/>
  <c r="H65" i="1"/>
  <c r="G65" i="1"/>
  <c r="C62" i="1"/>
  <c r="B62" i="1"/>
  <c r="H58" i="1"/>
  <c r="G58" i="1"/>
  <c r="C53" i="1"/>
  <c r="B53" i="1"/>
  <c r="H42" i="1"/>
  <c r="G42" i="1"/>
  <c r="C42" i="1"/>
  <c r="B42" i="1"/>
  <c r="H35" i="1"/>
  <c r="G35" i="1"/>
  <c r="C29" i="1"/>
  <c r="B29" i="1"/>
  <c r="H22" i="1"/>
  <c r="G22" i="1"/>
  <c r="C13" i="1"/>
  <c r="B13" i="1"/>
  <c r="F22" i="1" l="1"/>
  <c r="F35" i="1"/>
  <c r="F42" i="1"/>
  <c r="F58" i="1"/>
  <c r="F65" i="1"/>
  <c r="F73" i="1"/>
  <c r="F82" i="1"/>
  <c r="F91" i="1"/>
  <c r="A91" i="1"/>
  <c r="A84" i="1"/>
  <c r="A78" i="1"/>
  <c r="A70" i="1"/>
  <c r="A62" i="1"/>
  <c r="A53" i="1"/>
  <c r="A42" i="1"/>
  <c r="A29" i="1"/>
  <c r="A13" i="1"/>
  <c r="H5" i="1"/>
  <c r="G5" i="1"/>
  <c r="I5" i="1" l="1"/>
  <c r="G6" i="1"/>
  <c r="H6" i="1"/>
  <c r="I88" i="1"/>
  <c r="I87" i="1"/>
  <c r="I89" i="1"/>
  <c r="I40" i="1"/>
  <c r="D12" i="1"/>
  <c r="D11" i="1"/>
  <c r="D10" i="1"/>
  <c r="D9" i="1"/>
  <c r="D8" i="1"/>
  <c r="D7" i="1"/>
  <c r="D6" i="1"/>
  <c r="D5" i="1"/>
  <c r="I33" i="1"/>
  <c r="D25" i="1"/>
  <c r="I41" i="1"/>
  <c r="I39" i="1"/>
  <c r="I38" i="1"/>
  <c r="D51" i="1"/>
  <c r="D49" i="1"/>
  <c r="D40" i="1"/>
  <c r="D39" i="1"/>
  <c r="D48" i="1"/>
  <c r="D47" i="1"/>
  <c r="D50" i="1"/>
  <c r="D46" i="1"/>
  <c r="D52" i="1"/>
  <c r="D45" i="1"/>
  <c r="I80" i="1"/>
  <c r="I79" i="1"/>
  <c r="I78" i="1"/>
  <c r="I81" i="1"/>
  <c r="I77" i="1"/>
  <c r="I76" i="1"/>
  <c r="I47" i="1"/>
  <c r="D83" i="1"/>
  <c r="D82" i="1"/>
  <c r="D81" i="1"/>
  <c r="D84" i="1" s="1"/>
  <c r="I20" i="1"/>
  <c r="I26" i="1"/>
  <c r="I31" i="1"/>
  <c r="I29" i="1"/>
  <c r="I28" i="1"/>
  <c r="I34" i="1"/>
  <c r="I25" i="1"/>
  <c r="I32" i="1"/>
  <c r="I27" i="1"/>
  <c r="I30" i="1"/>
  <c r="I18" i="1"/>
  <c r="I21" i="1"/>
  <c r="I19" i="1"/>
  <c r="I17" i="1"/>
  <c r="I16" i="1"/>
  <c r="I22" i="1" s="1"/>
  <c r="I90" i="1"/>
  <c r="I86" i="1"/>
  <c r="I85" i="1"/>
  <c r="I56" i="1"/>
  <c r="D90" i="1"/>
  <c r="D89" i="1"/>
  <c r="D88" i="1"/>
  <c r="D87" i="1"/>
  <c r="D91" i="1" s="1"/>
  <c r="I53" i="1"/>
  <c r="D41" i="1"/>
  <c r="D38" i="1"/>
  <c r="D34" i="1"/>
  <c r="D37" i="1"/>
  <c r="D36" i="1"/>
  <c r="D35" i="1"/>
  <c r="D33" i="1"/>
  <c r="D32" i="1"/>
  <c r="D42" i="1" s="1"/>
  <c r="I54" i="1"/>
  <c r="I45" i="1"/>
  <c r="I52" i="1"/>
  <c r="I55" i="1"/>
  <c r="I72" i="1"/>
  <c r="I71" i="1"/>
  <c r="I70" i="1"/>
  <c r="I69" i="1"/>
  <c r="I68" i="1"/>
  <c r="I48" i="1"/>
  <c r="I51" i="1"/>
  <c r="I57" i="1"/>
  <c r="I50" i="1"/>
  <c r="I49" i="1"/>
  <c r="I46" i="1"/>
  <c r="I64" i="1"/>
  <c r="I63" i="1"/>
  <c r="I62" i="1"/>
  <c r="I61" i="1"/>
  <c r="D69" i="1"/>
  <c r="D68" i="1"/>
  <c r="D67" i="1"/>
  <c r="D66" i="1"/>
  <c r="D65" i="1"/>
  <c r="D70" i="1" s="1"/>
  <c r="D57" i="1"/>
  <c r="D58" i="1"/>
  <c r="D59" i="1"/>
  <c r="D60" i="1"/>
  <c r="D61" i="1"/>
  <c r="D74" i="1"/>
  <c r="D76" i="1"/>
  <c r="D73" i="1"/>
  <c r="D78" i="1" s="1"/>
  <c r="D77" i="1"/>
  <c r="D56" i="1"/>
  <c r="D62" i="1" s="1"/>
  <c r="D75" i="1"/>
  <c r="D28" i="1"/>
  <c r="D17" i="1"/>
  <c r="D18" i="1"/>
  <c r="D19" i="1"/>
  <c r="D20" i="1"/>
  <c r="D21" i="1"/>
  <c r="D22" i="1"/>
  <c r="D23" i="1"/>
  <c r="D24" i="1"/>
  <c r="D26" i="1"/>
  <c r="D27" i="1"/>
  <c r="D16" i="1"/>
  <c r="D29" i="1" l="1"/>
  <c r="I35" i="1"/>
  <c r="D13" i="1"/>
  <c r="D53" i="1"/>
  <c r="I82" i="1"/>
  <c r="I42" i="1"/>
  <c r="I65" i="1"/>
  <c r="I58" i="1"/>
  <c r="I91" i="1"/>
  <c r="I73" i="1"/>
  <c r="H7" i="1"/>
  <c r="I6" i="1" l="1"/>
  <c r="G7" i="1"/>
  <c r="I7" i="1" s="1"/>
</calcChain>
</file>

<file path=xl/sharedStrings.xml><?xml version="1.0" encoding="utf-8"?>
<sst xmlns="http://schemas.openxmlformats.org/spreadsheetml/2006/main" count="238" uniqueCount="156">
  <si>
    <t>Music</t>
  </si>
  <si>
    <t>Food</t>
  </si>
  <si>
    <t>Entertainment</t>
  </si>
  <si>
    <t>Rental Car</t>
  </si>
  <si>
    <t>Postage</t>
  </si>
  <si>
    <t>Actual</t>
  </si>
  <si>
    <t>INCOME</t>
  </si>
  <si>
    <t>Total Income</t>
  </si>
  <si>
    <t>Total Expenses</t>
  </si>
  <si>
    <t>NET</t>
  </si>
  <si>
    <t>Interest Income</t>
  </si>
  <si>
    <t>Dividends</t>
  </si>
  <si>
    <t>Clothing</t>
  </si>
  <si>
    <t>Groceries</t>
  </si>
  <si>
    <t>Gifts Given</t>
  </si>
  <si>
    <t>Gifts Received</t>
  </si>
  <si>
    <t>Wages &amp; Tips</t>
  </si>
  <si>
    <t>MISCELLANEOUS</t>
  </si>
  <si>
    <t>HOME EXPENSES</t>
  </si>
  <si>
    <t>Electricity</t>
  </si>
  <si>
    <t>Internet</t>
  </si>
  <si>
    <t>Other</t>
  </si>
  <si>
    <t>INSURANCE</t>
  </si>
  <si>
    <t>Health</t>
  </si>
  <si>
    <t>Medical</t>
  </si>
  <si>
    <t>Life</t>
  </si>
  <si>
    <t>Improvements</t>
  </si>
  <si>
    <t>Phone</t>
  </si>
  <si>
    <t>TRANSPORTATION</t>
  </si>
  <si>
    <t>Vehicle Payments</t>
  </si>
  <si>
    <t>Fuel</t>
  </si>
  <si>
    <t>Repairs</t>
  </si>
  <si>
    <t>Auto</t>
  </si>
  <si>
    <t>HEALTH</t>
  </si>
  <si>
    <t>Doctor/Dentist</t>
  </si>
  <si>
    <t>Medicine/Drugs</t>
  </si>
  <si>
    <t>Health Club Dues</t>
  </si>
  <si>
    <t>PETS</t>
  </si>
  <si>
    <t>Emergency</t>
  </si>
  <si>
    <t>ENTERTAINMENT</t>
  </si>
  <si>
    <t>Books</t>
  </si>
  <si>
    <t>Newspaper</t>
  </si>
  <si>
    <t>Magazines</t>
  </si>
  <si>
    <t>Rentals</t>
  </si>
  <si>
    <t>Outdoor Recreation</t>
  </si>
  <si>
    <t>Hobbies</t>
  </si>
  <si>
    <t>Sports</t>
  </si>
  <si>
    <t>SUBSCRIPTIONS</t>
  </si>
  <si>
    <t>Dues</t>
  </si>
  <si>
    <t>DAILY LIVING</t>
  </si>
  <si>
    <t>Personal Supplies</t>
  </si>
  <si>
    <t>Cleaning Services</t>
  </si>
  <si>
    <t>Club Memberships</t>
  </si>
  <si>
    <t>Dry Cleaning</t>
  </si>
  <si>
    <t>Charitable Donations</t>
  </si>
  <si>
    <t>Religious Donations</t>
  </si>
  <si>
    <t>Bank Fees</t>
  </si>
  <si>
    <t>Emergency Fund</t>
  </si>
  <si>
    <t>Transfer to Savings</t>
  </si>
  <si>
    <t>Investments</t>
  </si>
  <si>
    <t>SAVINGS</t>
  </si>
  <si>
    <t>Retirement (401k, IRA)</t>
  </si>
  <si>
    <t>OBLIGATIONS</t>
  </si>
  <si>
    <t>Credit Card #1</t>
  </si>
  <si>
    <t>Credit Card #2</t>
  </si>
  <si>
    <t>Credit Card #3</t>
  </si>
  <si>
    <t>Student Loan</t>
  </si>
  <si>
    <t>Other Loan</t>
  </si>
  <si>
    <t>Federal Taxes</t>
  </si>
  <si>
    <t>State/Local Taxes</t>
  </si>
  <si>
    <t>College</t>
  </si>
  <si>
    <t>EDUCATION</t>
  </si>
  <si>
    <t>Music Lessons</t>
  </si>
  <si>
    <t>Tuition</t>
  </si>
  <si>
    <t>Bus/Taxi/Train Fare</t>
  </si>
  <si>
    <t>Registration/License</t>
  </si>
  <si>
    <t>Home/Rental</t>
  </si>
  <si>
    <t>Lawn/Garden</t>
  </si>
  <si>
    <t>Furnishings/Appliances</t>
  </si>
  <si>
    <t>Cable/Satellite</t>
  </si>
  <si>
    <t>Water/Sewer/Trash</t>
  </si>
  <si>
    <t>Gas/Oil</t>
  </si>
  <si>
    <t>Mortgage/Rent</t>
  </si>
  <si>
    <t>Toys/Supplies</t>
  </si>
  <si>
    <t>Dining/Eating Out</t>
  </si>
  <si>
    <t>Salon/Barber</t>
  </si>
  <si>
    <t>Movies/Theater</t>
  </si>
  <si>
    <t>Videos/DVDs</t>
  </si>
  <si>
    <t>Concerts/Plays</t>
  </si>
  <si>
    <t>Film/Photos</t>
  </si>
  <si>
    <t>Games</t>
  </si>
  <si>
    <t>Toys/Gadgets</t>
  </si>
  <si>
    <t>CHARITY/GIFTS</t>
  </si>
  <si>
    <t>VACATION</t>
  </si>
  <si>
    <t>Travel</t>
  </si>
  <si>
    <t>Lodging</t>
  </si>
  <si>
    <t>Difference</t>
  </si>
  <si>
    <t>CHILDREN</t>
  </si>
  <si>
    <t>School Tuition</t>
  </si>
  <si>
    <t>Discretionary [Name 1]</t>
  </si>
  <si>
    <t>Discretionary [Name 2]</t>
  </si>
  <si>
    <t>School Lunch</t>
  </si>
  <si>
    <t>School Supplies</t>
  </si>
  <si>
    <t>Toys/Games</t>
  </si>
  <si>
    <t>BUSINESS EXPENSE</t>
  </si>
  <si>
    <t>Maintenance</t>
  </si>
  <si>
    <t>Home Supplies</t>
  </si>
  <si>
    <t>Deductible Expenses</t>
  </si>
  <si>
    <t>Non-Deductible Expenses</t>
  </si>
  <si>
    <t>Legal Fees</t>
  </si>
  <si>
    <t>Transfer from Savings</t>
  </si>
  <si>
    <t>Babysitting</t>
  </si>
  <si>
    <t>Monthly Household Budget</t>
  </si>
  <si>
    <t>Alimony/Child Support</t>
  </si>
  <si>
    <t>[42]</t>
  </si>
  <si>
    <t>Budget</t>
  </si>
  <si>
    <t>{42}</t>
  </si>
  <si>
    <t>Refunds/Reimbursements</t>
  </si>
  <si>
    <t>BUDGET SUMMARY</t>
  </si>
  <si>
    <t>© 2008-2014 Vertex42 LLC</t>
  </si>
  <si>
    <t>HELP</t>
  </si>
  <si>
    <t>© 2014 Vertex42 LLC</t>
  </si>
  <si>
    <t>TIPS</t>
  </si>
  <si>
    <t>Vertex42.com: Spreadsheet Tips Workbook</t>
  </si>
  <si>
    <t>ARTICLE</t>
  </si>
  <si>
    <t>Vertex42.com: How to Make a Budget with a Spreadsheet</t>
  </si>
  <si>
    <t>Vertex42.com: Budgeting Tips</t>
  </si>
  <si>
    <t>The purpose of this template is to help you define a monthly budget and compare your budget to your actual income and expenses.</t>
  </si>
  <si>
    <t>The cells in the Difference column use conditional formatting to make negative numbers red. If you spend more than you budgeted, the Difference between the Projected and Actual values will be negative, and if your Actual income is less than your Projected income, the Difference will be a negative number.</t>
  </si>
  <si>
    <t>The Monthly Budget Summary table totals up all your income and expenses and calculates the Net as Income minus Expenses. If your Net is negative, that means you have overspent your monthly budget.</t>
  </si>
  <si>
    <t>Intro</t>
  </si>
  <si>
    <t>Difference Column</t>
  </si>
  <si>
    <t>Budget Summary</t>
  </si>
  <si>
    <t>Step 1</t>
  </si>
  <si>
    <t>Update Budget Categories</t>
  </si>
  <si>
    <t>Step 2</t>
  </si>
  <si>
    <t>You can modify the sub-categories within each table, but if you remove an entire major category, then you will need to modify the formulas in the Budget Summary table.</t>
  </si>
  <si>
    <t>Enter Budget Amounts</t>
  </si>
  <si>
    <t>If you are not sure how to set up your budget, read the article "How to Make a Budget with a Spreadsheet" listed below.</t>
  </si>
  <si>
    <t>Enter values in the Budget column within each table.</t>
  </si>
  <si>
    <t>Step 3</t>
  </si>
  <si>
    <t>Enter Actual Amounts</t>
  </si>
  <si>
    <t>You can either update the worksheet throughout the month, or wait until the end of the month to enter the actual income and expenses.</t>
  </si>
  <si>
    <t>Taking the Next Step</t>
  </si>
  <si>
    <t>This worksheet is a simple way to create a monthly budget, but when you are ready to move on to a more advanced budgeting tool, try our Money Management Template listed below.</t>
  </si>
  <si>
    <t>REFERENCES &amp; RESOURCES</t>
  </si>
  <si>
    <t>TEMPLATE</t>
  </si>
  <si>
    <t>Vertex42.com: Money Management Template</t>
  </si>
  <si>
    <t>By Vertex42.com</t>
  </si>
  <si>
    <t>Do not submit copies or modifications of this template to any website or online template gallery.</t>
  </si>
  <si>
    <t>Please review the following license agreement to learn how you may or may not use this template. Thank you.</t>
  </si>
  <si>
    <t>This worksheet uses a separate Table for each major budget category. This allows you to insert and delete sub-categories easily.</t>
  </si>
  <si>
    <t>https://www.vertex42.com/ExcelTemplates/monthly-household-budget.html</t>
  </si>
  <si>
    <t>https://www.vertex42.com/licensing/EULA_privateuse.html</t>
  </si>
  <si>
    <t>This spreadsheet, including all worksheets and associated content is a copyrighted work under the United States and other copyright laws.</t>
  </si>
  <si>
    <t>Do not delete this worksheet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</si>
</sst>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4" formatCode="_(&quot;$&quot;* #,##0.00_);_(&quot;$&quot;* \(#,##0.00\);_(&quot;$&quot;* &quot;-&quot;??_);_(@_)"/>
    <numFmt numFmtId="43" formatCode="_(* #,##0.00_);_(* \(#,##0.00\);_(* &quot;-&quot;??_);_(@_)"/>
  </numFmts>
  <fonts count="28" x14ac:knownFonts="1">
    <font>
      <sz val="11"/>
      <name val="Arial"/>
      <family val="2"/>
    </font>
    <font>
      <sz val="10"/>
      <name val="Arial"/>
      <family val="2"/>
    </font>
    <font>
      <u/>
      <sz val="10"/>
      <color indexed="12"/>
      <name val="Arial"/>
      <family val="2"/>
    </font>
    <font>
      <sz val="10"/>
      <name val="Trebuchet MS"/>
      <family val="2"/>
      <scheme val="minor"/>
    </font>
    <font>
      <u/>
      <sz val="8"/>
      <color indexed="12"/>
      <name val="Trebuchet MS"/>
      <family val="2"/>
      <scheme val="minor"/>
    </font>
    <font>
      <sz val="8"/>
      <name val="Trebuchet MS"/>
      <family val="2"/>
      <scheme val="minor"/>
    </font>
    <font>
      <b/>
      <sz val="8"/>
      <name val="Trebuchet MS"/>
      <family val="2"/>
      <scheme val="minor"/>
    </font>
    <font>
      <b/>
      <sz val="10"/>
      <name val="Trebuchet MS"/>
      <family val="2"/>
      <scheme val="minor"/>
    </font>
    <font>
      <b/>
      <sz val="11"/>
      <name val="Trebuchet MS"/>
      <family val="2"/>
      <scheme val="minor"/>
    </font>
    <font>
      <sz val="10"/>
      <color theme="0"/>
      <name val="Trebuchet MS"/>
      <family val="2"/>
      <scheme val="minor"/>
    </font>
    <font>
      <b/>
      <sz val="10"/>
      <name val="Arial"/>
      <family val="2"/>
      <scheme val="major"/>
    </font>
    <font>
      <sz val="9"/>
      <name val="Arial"/>
      <family val="2"/>
      <scheme val="major"/>
    </font>
    <font>
      <sz val="6"/>
      <color theme="0"/>
      <name val="Trebuchet MS"/>
      <family val="2"/>
      <scheme val="minor"/>
    </font>
    <font>
      <b/>
      <sz val="11"/>
      <color theme="1"/>
      <name val="Trebuchet MS"/>
      <family val="2"/>
      <scheme val="minor"/>
    </font>
    <font>
      <b/>
      <sz val="10"/>
      <color theme="0"/>
      <name val="Arial"/>
      <family val="2"/>
      <scheme val="major"/>
    </font>
    <font>
      <b/>
      <sz val="9"/>
      <color theme="1"/>
      <name val="Trebuchet MS"/>
      <family val="2"/>
      <scheme val="minor"/>
    </font>
    <font>
      <sz val="18"/>
      <color theme="4"/>
      <name val="Trebuchet MS"/>
      <family val="2"/>
      <scheme val="minor"/>
    </font>
    <font>
      <sz val="18"/>
      <name val="Arial"/>
      <family val="2"/>
    </font>
    <font>
      <sz val="9"/>
      <color theme="0" tint="-0.499984740745262"/>
      <name val="Arial"/>
      <family val="2"/>
    </font>
    <font>
      <sz val="11"/>
      <name val="Arial"/>
      <family val="2"/>
    </font>
    <font>
      <u/>
      <sz val="11"/>
      <color indexed="12"/>
      <name val="Arial"/>
      <family val="2"/>
    </font>
    <font>
      <b/>
      <sz val="12"/>
      <color indexed="9"/>
      <name val="Calibri"/>
      <family val="2"/>
    </font>
    <font>
      <sz val="11"/>
      <color theme="1" tint="0.34998626667073579"/>
      <name val="Calibri"/>
      <family val="2"/>
    </font>
    <font>
      <b/>
      <sz val="11"/>
      <name val="Arial"/>
      <family val="2"/>
    </font>
    <font>
      <sz val="18"/>
      <color theme="1"/>
      <name val="Arial"/>
      <family val="2"/>
    </font>
    <font>
      <sz val="12"/>
      <name val="Arial"/>
      <family val="2"/>
    </font>
    <font>
      <b/>
      <sz val="12"/>
      <name val="Arial"/>
      <family val="2"/>
    </font>
    <font>
      <u/>
      <sz val="12"/>
      <color indexed="12"/>
      <name val="Arial"/>
      <family val="2"/>
    </font>
  </fonts>
  <fills count="6">
    <fill>
      <patternFill patternType="none"/>
    </fill>
    <fill>
      <patternFill patternType="gray125"/>
    </fill>
    <fill>
      <patternFill patternType="solid">
        <fgColor theme="1"/>
        <bgColor theme="1"/>
      </patternFill>
    </fill>
    <fill>
      <patternFill patternType="solid">
        <fgColor theme="0" tint="-4.9989318521683403E-2"/>
        <bgColor indexed="64"/>
      </patternFill>
    </fill>
    <fill>
      <patternFill patternType="solid">
        <fgColor indexed="55"/>
        <bgColor indexed="64"/>
      </patternFill>
    </fill>
    <fill>
      <patternFill patternType="solid">
        <fgColor theme="0" tint="-0.14999847407452621"/>
        <bgColor indexed="64"/>
      </patternFill>
    </fill>
  </fills>
  <borders count="5">
    <border>
      <left/>
      <right/>
      <top/>
      <bottom/>
      <diagonal/>
    </border>
    <border>
      <left style="thin">
        <color indexed="55"/>
      </left>
      <right style="thin">
        <color indexed="55"/>
      </right>
      <top/>
      <bottom style="thin">
        <color indexed="55"/>
      </bottom>
      <diagonal/>
    </border>
    <border>
      <left style="thin">
        <color indexed="55"/>
      </left>
      <right style="thin">
        <color indexed="55"/>
      </right>
      <top/>
      <bottom/>
      <diagonal/>
    </border>
    <border>
      <left style="thin">
        <color indexed="55"/>
      </left>
      <right style="thin">
        <color indexed="55"/>
      </right>
      <top style="thin">
        <color indexed="55"/>
      </top>
      <bottom/>
      <diagonal/>
    </border>
    <border>
      <left/>
      <right/>
      <top style="double">
        <color indexed="64"/>
      </top>
      <bottom/>
      <diagonal/>
    </border>
  </borders>
  <cellStyleXfs count="4">
    <xf numFmtId="0" fontId="0" fillId="0" borderId="0"/>
    <xf numFmtId="43" fontId="1" fillId="0" borderId="0" applyFont="0" applyFill="0" applyBorder="0" applyAlignment="0" applyProtection="0"/>
    <xf numFmtId="44" fontId="1" fillId="0" borderId="0" applyFont="0" applyFill="0" applyBorder="0" applyAlignment="0" applyProtection="0"/>
    <xf numFmtId="0" fontId="2" fillId="0" borderId="0" applyNumberFormat="0" applyFill="0" applyBorder="0" applyAlignment="0" applyProtection="0">
      <alignment vertical="top"/>
      <protection locked="0"/>
    </xf>
  </cellStyleXfs>
  <cellXfs count="59">
    <xf numFmtId="0" fontId="0" fillId="0" borderId="0" xfId="0"/>
    <xf numFmtId="0" fontId="3" fillId="0" borderId="0" xfId="0" applyFont="1"/>
    <xf numFmtId="0" fontId="5" fillId="0" borderId="0" xfId="0" applyFont="1"/>
    <xf numFmtId="0" fontId="6" fillId="0" borderId="0" xfId="0" applyFont="1" applyAlignment="1">
      <alignment horizontal="right"/>
    </xf>
    <xf numFmtId="0" fontId="3" fillId="0" borderId="0" xfId="0" applyFont="1" applyFill="1" applyBorder="1"/>
    <xf numFmtId="0" fontId="7" fillId="0" borderId="0" xfId="0" applyFont="1"/>
    <xf numFmtId="0" fontId="3" fillId="0" borderId="0" xfId="0" applyFont="1" applyAlignment="1"/>
    <xf numFmtId="0" fontId="3" fillId="0" borderId="0" xfId="0" applyFont="1" applyAlignment="1">
      <alignment horizontal="left"/>
    </xf>
    <xf numFmtId="0" fontId="3" fillId="0" borderId="0" xfId="0" applyFont="1" applyFill="1"/>
    <xf numFmtId="4" fontId="3" fillId="0" borderId="1" xfId="1" applyNumberFormat="1" applyFont="1" applyFill="1" applyBorder="1"/>
    <xf numFmtId="43" fontId="3" fillId="0" borderId="0" xfId="1" applyNumberFormat="1" applyFont="1" applyFill="1" applyBorder="1"/>
    <xf numFmtId="0" fontId="5" fillId="0" borderId="0" xfId="0" applyFont="1" applyFill="1"/>
    <xf numFmtId="4" fontId="3" fillId="0" borderId="2" xfId="1" applyNumberFormat="1" applyFont="1" applyFill="1" applyBorder="1"/>
    <xf numFmtId="43" fontId="3" fillId="0" borderId="0" xfId="0" applyNumberFormat="1" applyFont="1" applyFill="1" applyBorder="1"/>
    <xf numFmtId="4" fontId="3" fillId="0" borderId="3" xfId="1" applyNumberFormat="1" applyFont="1" applyFill="1" applyBorder="1"/>
    <xf numFmtId="0" fontId="3" fillId="0" borderId="0" xfId="0" applyFont="1" applyFill="1" applyAlignment="1"/>
    <xf numFmtId="0" fontId="3" fillId="0" borderId="0" xfId="0" applyFont="1" applyFill="1" applyAlignment="1">
      <alignment horizontal="left"/>
    </xf>
    <xf numFmtId="0" fontId="3" fillId="0" borderId="0" xfId="0" applyFont="1" applyFill="1" applyAlignment="1">
      <alignment horizontal="right"/>
    </xf>
    <xf numFmtId="0" fontId="9" fillId="0" borderId="0" xfId="0" applyFont="1" applyFill="1"/>
    <xf numFmtId="4" fontId="3" fillId="0" borderId="0" xfId="0" applyNumberFormat="1" applyFont="1" applyFill="1" applyBorder="1"/>
    <xf numFmtId="0" fontId="12" fillId="0" borderId="0" xfId="0" applyFont="1" applyFill="1" applyAlignment="1">
      <alignment horizontal="left"/>
    </xf>
    <xf numFmtId="0" fontId="10" fillId="0" borderId="0" xfId="0" applyFont="1" applyFill="1" applyBorder="1"/>
    <xf numFmtId="43" fontId="11" fillId="0" borderId="0" xfId="0" applyNumberFormat="1" applyFont="1" applyFill="1" applyBorder="1" applyAlignment="1">
      <alignment horizontal="center"/>
    </xf>
    <xf numFmtId="0" fontId="11" fillId="0" borderId="0" xfId="0" applyFont="1" applyFill="1" applyBorder="1" applyAlignment="1">
      <alignment horizontal="center"/>
    </xf>
    <xf numFmtId="0" fontId="3" fillId="0" borderId="0" xfId="0" applyFont="1" applyFill="1" applyBorder="1" applyAlignment="1">
      <alignment horizontal="right" indent="1"/>
    </xf>
    <xf numFmtId="40" fontId="15" fillId="0" borderId="0" xfId="2" applyNumberFormat="1" applyFont="1" applyBorder="1" applyAlignment="1">
      <alignment horizontal="right" vertical="center"/>
    </xf>
    <xf numFmtId="0" fontId="14" fillId="2" borderId="0" xfId="0" applyFont="1" applyFill="1" applyBorder="1"/>
    <xf numFmtId="0" fontId="14" fillId="2" borderId="0" xfId="0" applyFont="1" applyFill="1" applyBorder="1" applyAlignment="1">
      <alignment horizontal="center"/>
    </xf>
    <xf numFmtId="0" fontId="13" fillId="0" borderId="0" xfId="0" applyFont="1" applyBorder="1" applyAlignment="1">
      <alignment horizontal="right" vertical="center"/>
    </xf>
    <xf numFmtId="0" fontId="13" fillId="3" borderId="4" xfId="0" applyFont="1" applyFill="1" applyBorder="1" applyAlignment="1">
      <alignment horizontal="right" vertical="center"/>
    </xf>
    <xf numFmtId="40" fontId="15" fillId="3" borderId="4" xfId="2" applyNumberFormat="1" applyFont="1" applyFill="1" applyBorder="1" applyAlignment="1">
      <alignment horizontal="right" vertical="center"/>
    </xf>
    <xf numFmtId="0" fontId="4" fillId="0" borderId="0" xfId="3" applyFont="1" applyFill="1" applyBorder="1" applyAlignment="1" applyProtection="1">
      <alignment horizontal="left"/>
    </xf>
    <xf numFmtId="0" fontId="5" fillId="0" borderId="0" xfId="0" applyFont="1" applyFill="1" applyBorder="1"/>
    <xf numFmtId="0" fontId="4" fillId="0" borderId="0" xfId="3" applyFont="1" applyFill="1" applyBorder="1" applyAlignment="1" applyProtection="1"/>
    <xf numFmtId="0" fontId="16" fillId="0" borderId="0" xfId="0" applyFont="1" applyFill="1" applyBorder="1" applyAlignment="1">
      <alignment vertical="center"/>
    </xf>
    <xf numFmtId="0" fontId="17" fillId="3" borderId="0" xfId="0" applyFont="1" applyFill="1" applyAlignment="1">
      <alignment vertical="center"/>
    </xf>
    <xf numFmtId="0" fontId="1" fillId="3" borderId="0" xfId="0" applyFont="1" applyFill="1" applyAlignment="1">
      <alignment horizontal="right" vertical="center"/>
    </xf>
    <xf numFmtId="0" fontId="18" fillId="0" borderId="0" xfId="0" applyNumberFormat="1" applyFont="1" applyAlignment="1">
      <alignment horizontal="right" vertical="center"/>
    </xf>
    <xf numFmtId="0" fontId="0" fillId="0" borderId="0" xfId="0" applyFont="1" applyAlignment="1">
      <alignment vertical="top"/>
    </xf>
    <xf numFmtId="0" fontId="8" fillId="0" borderId="0" xfId="0" applyFont="1"/>
    <xf numFmtId="0" fontId="0" fillId="0" borderId="0" xfId="0" applyFont="1" applyAlignment="1">
      <alignment vertical="top" wrapText="1"/>
    </xf>
    <xf numFmtId="0" fontId="0" fillId="4" borderId="0" xfId="0" applyFill="1" applyAlignment="1">
      <alignment horizontal="right" vertical="top"/>
    </xf>
    <xf numFmtId="0" fontId="21" fillId="4" borderId="0" xfId="0" applyFont="1" applyFill="1" applyAlignment="1"/>
    <xf numFmtId="0" fontId="0" fillId="0" borderId="0" xfId="0" applyFont="1"/>
    <xf numFmtId="0" fontId="22" fillId="3" borderId="0" xfId="0" applyFont="1" applyFill="1" applyAlignment="1">
      <alignment horizontal="center"/>
    </xf>
    <xf numFmtId="0" fontId="20" fillId="0" borderId="0" xfId="3" applyFont="1" applyAlignment="1" applyProtection="1">
      <alignment horizontal="left" indent="1"/>
    </xf>
    <xf numFmtId="0" fontId="19" fillId="0" borderId="0" xfId="0" applyFont="1"/>
    <xf numFmtId="0" fontId="23" fillId="5" borderId="0" xfId="0" applyFont="1" applyFill="1"/>
    <xf numFmtId="0" fontId="23" fillId="5" borderId="0" xfId="0" applyFont="1" applyFill="1" applyAlignment="1">
      <alignment vertical="top" wrapText="1"/>
    </xf>
    <xf numFmtId="0" fontId="2" fillId="0" borderId="0" xfId="3" applyAlignment="1" applyProtection="1">
      <alignment horizontal="left" vertical="top"/>
    </xf>
    <xf numFmtId="0" fontId="24" fillId="3" borderId="0" xfId="0" applyFont="1" applyFill="1" applyAlignment="1">
      <alignment horizontal="left" vertical="center" indent="1"/>
    </xf>
    <xf numFmtId="0" fontId="1" fillId="0" borderId="0" xfId="0" applyFont="1"/>
    <xf numFmtId="0" fontId="25" fillId="0" borderId="0" xfId="0" applyFont="1" applyAlignment="1">
      <alignment horizontal="left" wrapText="1" indent="1"/>
    </xf>
    <xf numFmtId="0" fontId="26" fillId="0" borderId="0" xfId="0" applyFont="1" applyAlignment="1">
      <alignment horizontal="left" wrapText="1" indent="1"/>
    </xf>
    <xf numFmtId="0" fontId="25" fillId="0" borderId="0" xfId="0" applyFont="1" applyAlignment="1">
      <alignment horizontal="left" indent="1"/>
    </xf>
    <xf numFmtId="0" fontId="2" fillId="0" borderId="0" xfId="3" applyAlignment="1" applyProtection="1">
      <alignment horizontal="left" wrapText="1" indent="1"/>
    </xf>
    <xf numFmtId="0" fontId="5" fillId="0" borderId="0" xfId="0" applyFont="1" applyFill="1" applyBorder="1" applyAlignment="1">
      <alignment horizontal="right"/>
    </xf>
    <xf numFmtId="0" fontId="27" fillId="0" borderId="0" xfId="3" applyFont="1" applyAlignment="1" applyProtection="1">
      <alignment horizontal="left" wrapText="1" indent="1"/>
    </xf>
    <xf numFmtId="0" fontId="13" fillId="0" borderId="0" xfId="0" applyFont="1" applyAlignment="1">
      <alignment horizontal="left" wrapText="1" indent="1"/>
    </xf>
  </cellXfs>
  <cellStyles count="4">
    <cellStyle name="Comma" xfId="1" builtinId="3"/>
    <cellStyle name="Currency" xfId="2" builtinId="4"/>
    <cellStyle name="Hyperlink" xfId="3" builtinId="8"/>
    <cellStyle name="Normal" xfId="0" builtinId="0" customBuiltin="1"/>
  </cellStyles>
  <dxfs count="212">
    <dxf>
      <font>
        <condense val="0"/>
        <extend val="0"/>
        <color indexed="10"/>
      </font>
    </dxf>
    <dxf>
      <font>
        <condense val="0"/>
        <extend val="0"/>
        <color indexed="10"/>
      </font>
    </dxf>
    <dxf>
      <font>
        <b val="0"/>
        <i val="0"/>
        <strike val="0"/>
        <condense val="0"/>
        <extend val="0"/>
        <outline val="0"/>
        <shadow val="0"/>
        <u val="none"/>
        <vertAlign val="baseline"/>
        <sz val="10"/>
        <color auto="1"/>
        <name val="Trebuchet MS"/>
        <scheme val="minor"/>
      </font>
      <numFmt numFmtId="35" formatCode="_(* #,##0.00_);_(* \(#,##0.00\);_(* &quot;-&quot;??_);_(@_)"/>
      <fill>
        <patternFill patternType="none">
          <fgColor indexed="64"/>
          <bgColor indexed="65"/>
        </patternFill>
      </fill>
    </dxf>
    <dxf>
      <font>
        <b val="0"/>
        <i val="0"/>
        <strike val="0"/>
        <condense val="0"/>
        <extend val="0"/>
        <outline val="0"/>
        <shadow val="0"/>
        <u val="none"/>
        <vertAlign val="baseline"/>
        <sz val="10"/>
        <color auto="1"/>
        <name val="Trebuchet MS"/>
        <scheme val="minor"/>
      </font>
      <numFmt numFmtId="35" formatCode="_(* #,##0.00_);_(* \(#,##0.00\);_(* &quot;-&quot;??_);_(@_)"/>
      <fill>
        <patternFill patternType="none">
          <fgColor indexed="64"/>
          <bgColor auto="1"/>
        </patternFill>
      </fill>
    </dxf>
    <dxf>
      <font>
        <b val="0"/>
        <i val="0"/>
        <strike val="0"/>
        <condense val="0"/>
        <extend val="0"/>
        <outline val="0"/>
        <shadow val="0"/>
        <u val="none"/>
        <vertAlign val="baseline"/>
        <sz val="10"/>
        <color auto="1"/>
        <name val="Trebuchet MS"/>
        <scheme val="minor"/>
      </font>
      <numFmt numFmtId="4" formatCode="#,##0.00"/>
      <fill>
        <patternFill patternType="none">
          <fgColor indexed="64"/>
          <bgColor indexed="65"/>
        </patternFill>
      </fill>
    </dxf>
    <dxf>
      <font>
        <b val="0"/>
        <i val="0"/>
        <strike val="0"/>
        <condense val="0"/>
        <extend val="0"/>
        <outline val="0"/>
        <shadow val="0"/>
        <u val="none"/>
        <vertAlign val="baseline"/>
        <sz val="10"/>
        <color auto="1"/>
        <name val="Trebuchet MS"/>
        <scheme val="minor"/>
      </font>
      <numFmt numFmtId="4" formatCode="#,##0.00"/>
      <fill>
        <patternFill patternType="none">
          <fgColor indexed="64"/>
          <bgColor auto="1"/>
        </patternFill>
      </fill>
    </dxf>
    <dxf>
      <font>
        <b val="0"/>
        <i val="0"/>
        <strike val="0"/>
        <condense val="0"/>
        <extend val="0"/>
        <outline val="0"/>
        <shadow val="0"/>
        <u val="none"/>
        <vertAlign val="baseline"/>
        <sz val="10"/>
        <color auto="1"/>
        <name val="Trebuchet MS"/>
        <scheme val="minor"/>
      </font>
      <numFmt numFmtId="4" formatCode="#,##0.00"/>
      <fill>
        <patternFill patternType="none">
          <fgColor indexed="64"/>
          <bgColor indexed="65"/>
        </patternFill>
      </fill>
    </dxf>
    <dxf>
      <font>
        <b val="0"/>
        <i val="0"/>
        <strike val="0"/>
        <condense val="0"/>
        <extend val="0"/>
        <outline val="0"/>
        <shadow val="0"/>
        <u val="none"/>
        <vertAlign val="baseline"/>
        <sz val="10"/>
        <color auto="1"/>
        <name val="Trebuchet MS"/>
        <scheme val="minor"/>
      </font>
      <numFmt numFmtId="4" formatCode="#,##0.00"/>
      <fill>
        <patternFill patternType="none">
          <fgColor indexed="64"/>
          <bgColor auto="1"/>
        </patternFill>
      </fill>
    </dxf>
    <dxf>
      <font>
        <b val="0"/>
        <i val="0"/>
        <strike val="0"/>
        <condense val="0"/>
        <extend val="0"/>
        <outline val="0"/>
        <shadow val="0"/>
        <u val="none"/>
        <vertAlign val="baseline"/>
        <sz val="10"/>
        <color auto="1"/>
        <name val="Trebuchet MS"/>
        <scheme val="minor"/>
      </font>
      <fill>
        <patternFill patternType="none">
          <fgColor indexed="64"/>
          <bgColor indexed="65"/>
        </patternFill>
      </fill>
      <alignment horizontal="right" vertical="bottom" textRotation="0" wrapText="0" indent="1" justifyLastLine="0" shrinkToFit="0" readingOrder="0"/>
    </dxf>
    <dxf>
      <font>
        <b val="0"/>
        <i val="0"/>
        <strike val="0"/>
        <condense val="0"/>
        <extend val="0"/>
        <outline val="0"/>
        <shadow val="0"/>
        <u val="none"/>
        <vertAlign val="baseline"/>
        <sz val="10"/>
        <color auto="1"/>
        <name val="Trebuchet MS"/>
        <scheme val="minor"/>
      </font>
      <fill>
        <patternFill patternType="none">
          <fgColor indexed="64"/>
          <bgColor indexed="65"/>
        </patternFill>
      </fill>
    </dxf>
    <dxf>
      <border outline="0">
        <top style="thin">
          <color indexed="55"/>
        </top>
      </border>
    </dxf>
    <dxf>
      <font>
        <strike val="0"/>
        <outline val="0"/>
        <shadow val="0"/>
        <u val="none"/>
        <vertAlign val="baseline"/>
        <color auto="1"/>
        <name val="Trebuchet MS"/>
        <scheme val="minor"/>
      </font>
      <fill>
        <patternFill patternType="none">
          <fgColor indexed="64"/>
          <bgColor auto="1"/>
        </patternFill>
      </fill>
    </dxf>
    <dxf>
      <border outline="0">
        <bottom style="medium">
          <color indexed="23"/>
        </bottom>
      </border>
    </dxf>
    <dxf>
      <font>
        <strike val="0"/>
        <outline val="0"/>
        <shadow val="0"/>
        <u val="none"/>
        <vertAlign val="baseline"/>
        <color auto="1"/>
        <name val="Arial"/>
        <scheme val="major"/>
      </font>
      <fill>
        <patternFill patternType="none">
          <fgColor indexed="64"/>
          <bgColor auto="1"/>
        </patternFill>
      </fill>
    </dxf>
    <dxf>
      <font>
        <b val="0"/>
        <i val="0"/>
        <strike val="0"/>
        <condense val="0"/>
        <extend val="0"/>
        <outline val="0"/>
        <shadow val="0"/>
        <u val="none"/>
        <vertAlign val="baseline"/>
        <sz val="10"/>
        <color auto="1"/>
        <name val="Trebuchet MS"/>
        <scheme val="minor"/>
      </font>
      <numFmt numFmtId="35" formatCode="_(* #,##0.00_);_(* \(#,##0.00\);_(* &quot;-&quot;??_);_(@_)"/>
      <fill>
        <patternFill patternType="none">
          <fgColor indexed="64"/>
          <bgColor indexed="65"/>
        </patternFill>
      </fill>
    </dxf>
    <dxf>
      <font>
        <b val="0"/>
        <i val="0"/>
        <strike val="0"/>
        <condense val="0"/>
        <extend val="0"/>
        <outline val="0"/>
        <shadow val="0"/>
        <u val="none"/>
        <vertAlign val="baseline"/>
        <sz val="10"/>
        <color auto="1"/>
        <name val="Trebuchet MS"/>
        <scheme val="minor"/>
      </font>
      <numFmt numFmtId="35" formatCode="_(* #,##0.00_);_(* \(#,##0.00\);_(* &quot;-&quot;??_);_(@_)"/>
      <fill>
        <patternFill patternType="none">
          <fgColor indexed="64"/>
          <bgColor auto="1"/>
        </patternFill>
      </fill>
    </dxf>
    <dxf>
      <font>
        <b val="0"/>
        <i val="0"/>
        <strike val="0"/>
        <condense val="0"/>
        <extend val="0"/>
        <outline val="0"/>
        <shadow val="0"/>
        <u val="none"/>
        <vertAlign val="baseline"/>
        <sz val="10"/>
        <color auto="1"/>
        <name val="Trebuchet MS"/>
        <scheme val="minor"/>
      </font>
      <numFmt numFmtId="4" formatCode="#,##0.00"/>
      <fill>
        <patternFill patternType="none">
          <fgColor indexed="64"/>
          <bgColor indexed="65"/>
        </patternFill>
      </fill>
    </dxf>
    <dxf>
      <font>
        <b val="0"/>
        <i val="0"/>
        <strike val="0"/>
        <condense val="0"/>
        <extend val="0"/>
        <outline val="0"/>
        <shadow val="0"/>
        <u val="none"/>
        <vertAlign val="baseline"/>
        <sz val="10"/>
        <color auto="1"/>
        <name val="Trebuchet MS"/>
        <scheme val="minor"/>
      </font>
      <numFmt numFmtId="4" formatCode="#,##0.00"/>
      <fill>
        <patternFill patternType="none">
          <fgColor indexed="64"/>
          <bgColor auto="1"/>
        </patternFill>
      </fill>
      <border diagonalUp="0" diagonalDown="0">
        <left style="thin">
          <color indexed="55"/>
        </left>
        <right style="thin">
          <color indexed="55"/>
        </right>
        <top/>
        <bottom style="thin">
          <color indexed="55"/>
        </bottom>
      </border>
    </dxf>
    <dxf>
      <font>
        <b val="0"/>
        <i val="0"/>
        <strike val="0"/>
        <condense val="0"/>
        <extend val="0"/>
        <outline val="0"/>
        <shadow val="0"/>
        <u val="none"/>
        <vertAlign val="baseline"/>
        <sz val="10"/>
        <color auto="1"/>
        <name val="Trebuchet MS"/>
        <scheme val="minor"/>
      </font>
      <numFmt numFmtId="4" formatCode="#,##0.00"/>
      <fill>
        <patternFill patternType="none">
          <fgColor indexed="64"/>
          <bgColor indexed="65"/>
        </patternFill>
      </fill>
    </dxf>
    <dxf>
      <font>
        <b val="0"/>
        <i val="0"/>
        <strike val="0"/>
        <condense val="0"/>
        <extend val="0"/>
        <outline val="0"/>
        <shadow val="0"/>
        <u val="none"/>
        <vertAlign val="baseline"/>
        <sz val="10"/>
        <color auto="1"/>
        <name val="Trebuchet MS"/>
        <scheme val="minor"/>
      </font>
      <numFmt numFmtId="4" formatCode="#,##0.00"/>
      <fill>
        <patternFill patternType="none">
          <fgColor indexed="64"/>
          <bgColor auto="1"/>
        </patternFill>
      </fill>
      <border diagonalUp="0" diagonalDown="0">
        <left style="thin">
          <color indexed="55"/>
        </left>
        <right style="thin">
          <color indexed="55"/>
        </right>
        <top/>
        <bottom style="thin">
          <color indexed="55"/>
        </bottom>
      </border>
    </dxf>
    <dxf>
      <font>
        <b val="0"/>
        <i val="0"/>
        <strike val="0"/>
        <condense val="0"/>
        <extend val="0"/>
        <outline val="0"/>
        <shadow val="0"/>
        <u val="none"/>
        <vertAlign val="baseline"/>
        <sz val="10"/>
        <color auto="1"/>
        <name val="Trebuchet MS"/>
        <scheme val="minor"/>
      </font>
      <fill>
        <patternFill patternType="none">
          <fgColor indexed="64"/>
          <bgColor indexed="65"/>
        </patternFill>
      </fill>
      <alignment horizontal="right" vertical="bottom" textRotation="0" wrapText="0" indent="1" justifyLastLine="0" shrinkToFit="0" readingOrder="0"/>
    </dxf>
    <dxf>
      <font>
        <b val="0"/>
        <i val="0"/>
        <strike val="0"/>
        <condense val="0"/>
        <extend val="0"/>
        <outline val="0"/>
        <shadow val="0"/>
        <u val="none"/>
        <vertAlign val="baseline"/>
        <sz val="10"/>
        <color auto="1"/>
        <name val="Trebuchet MS"/>
        <scheme val="minor"/>
      </font>
      <fill>
        <patternFill patternType="none">
          <fgColor indexed="64"/>
          <bgColor indexed="65"/>
        </patternFill>
      </fill>
    </dxf>
    <dxf>
      <border diagonalUp="0" diagonalDown="0">
        <left/>
        <right/>
        <top/>
        <bottom/>
      </border>
    </dxf>
    <dxf>
      <font>
        <strike val="0"/>
        <outline val="0"/>
        <shadow val="0"/>
        <u val="none"/>
        <vertAlign val="baseline"/>
        <color auto="1"/>
        <name val="Trebuchet MS"/>
        <scheme val="minor"/>
      </font>
      <fill>
        <patternFill patternType="none">
          <fgColor indexed="64"/>
          <bgColor auto="1"/>
        </patternFill>
      </fill>
    </dxf>
    <dxf>
      <border outline="0">
        <bottom style="medium">
          <color indexed="23"/>
        </bottom>
      </border>
    </dxf>
    <dxf>
      <font>
        <strike val="0"/>
        <outline val="0"/>
        <shadow val="0"/>
        <u val="none"/>
        <vertAlign val="baseline"/>
        <color auto="1"/>
        <name val="Arial"/>
        <scheme val="major"/>
      </font>
      <fill>
        <patternFill patternType="none">
          <fgColor indexed="64"/>
          <bgColor auto="1"/>
        </patternFill>
      </fill>
    </dxf>
    <dxf>
      <font>
        <b val="0"/>
        <i val="0"/>
        <strike val="0"/>
        <condense val="0"/>
        <extend val="0"/>
        <outline val="0"/>
        <shadow val="0"/>
        <u val="none"/>
        <vertAlign val="baseline"/>
        <sz val="10"/>
        <color auto="1"/>
        <name val="Trebuchet MS"/>
        <scheme val="minor"/>
      </font>
      <numFmt numFmtId="35" formatCode="_(* #,##0.00_);_(* \(#,##0.00\);_(* &quot;-&quot;??_);_(@_)"/>
      <fill>
        <patternFill patternType="none">
          <fgColor indexed="64"/>
          <bgColor indexed="65"/>
        </patternFill>
      </fill>
    </dxf>
    <dxf>
      <font>
        <b val="0"/>
        <i val="0"/>
        <strike val="0"/>
        <condense val="0"/>
        <extend val="0"/>
        <outline val="0"/>
        <shadow val="0"/>
        <u val="none"/>
        <vertAlign val="baseline"/>
        <sz val="10"/>
        <color auto="1"/>
        <name val="Trebuchet MS"/>
        <scheme val="minor"/>
      </font>
      <numFmt numFmtId="35" formatCode="_(* #,##0.00_);_(* \(#,##0.00\);_(* &quot;-&quot;??_);_(@_)"/>
      <fill>
        <patternFill patternType="none">
          <fgColor indexed="64"/>
          <bgColor auto="1"/>
        </patternFill>
      </fill>
    </dxf>
    <dxf>
      <font>
        <b val="0"/>
        <i val="0"/>
        <strike val="0"/>
        <condense val="0"/>
        <extend val="0"/>
        <outline val="0"/>
        <shadow val="0"/>
        <u val="none"/>
        <vertAlign val="baseline"/>
        <sz val="10"/>
        <color auto="1"/>
        <name val="Trebuchet MS"/>
        <scheme val="minor"/>
      </font>
      <numFmt numFmtId="4" formatCode="#,##0.00"/>
      <fill>
        <patternFill patternType="none">
          <fgColor indexed="64"/>
          <bgColor indexed="65"/>
        </patternFill>
      </fill>
    </dxf>
    <dxf>
      <font>
        <b val="0"/>
        <i val="0"/>
        <strike val="0"/>
        <condense val="0"/>
        <extend val="0"/>
        <outline val="0"/>
        <shadow val="0"/>
        <u val="none"/>
        <vertAlign val="baseline"/>
        <sz val="10"/>
        <color auto="1"/>
        <name val="Trebuchet MS"/>
        <scheme val="minor"/>
      </font>
      <numFmt numFmtId="4" formatCode="#,##0.00"/>
      <fill>
        <patternFill patternType="none">
          <fgColor indexed="64"/>
          <bgColor auto="1"/>
        </patternFill>
      </fill>
      <border diagonalUp="0" diagonalDown="0">
        <left style="thin">
          <color indexed="55"/>
        </left>
        <right style="thin">
          <color indexed="55"/>
        </right>
        <top/>
        <bottom style="thin">
          <color indexed="55"/>
        </bottom>
      </border>
    </dxf>
    <dxf>
      <font>
        <b val="0"/>
        <i val="0"/>
        <strike val="0"/>
        <condense val="0"/>
        <extend val="0"/>
        <outline val="0"/>
        <shadow val="0"/>
        <u val="none"/>
        <vertAlign val="baseline"/>
        <sz val="10"/>
        <color auto="1"/>
        <name val="Trebuchet MS"/>
        <scheme val="minor"/>
      </font>
      <numFmt numFmtId="4" formatCode="#,##0.00"/>
      <fill>
        <patternFill patternType="none">
          <fgColor indexed="64"/>
          <bgColor indexed="65"/>
        </patternFill>
      </fill>
    </dxf>
    <dxf>
      <font>
        <b val="0"/>
        <i val="0"/>
        <strike val="0"/>
        <condense val="0"/>
        <extend val="0"/>
        <outline val="0"/>
        <shadow val="0"/>
        <u val="none"/>
        <vertAlign val="baseline"/>
        <sz val="10"/>
        <color auto="1"/>
        <name val="Trebuchet MS"/>
        <scheme val="minor"/>
      </font>
      <numFmt numFmtId="4" formatCode="#,##0.00"/>
      <fill>
        <patternFill patternType="none">
          <fgColor indexed="64"/>
          <bgColor auto="1"/>
        </patternFill>
      </fill>
      <border diagonalUp="0" diagonalDown="0">
        <left style="thin">
          <color indexed="55"/>
        </left>
        <right style="thin">
          <color indexed="55"/>
        </right>
        <top/>
        <bottom style="thin">
          <color indexed="55"/>
        </bottom>
      </border>
    </dxf>
    <dxf>
      <font>
        <b val="0"/>
        <i val="0"/>
        <strike val="0"/>
        <condense val="0"/>
        <extend val="0"/>
        <outline val="0"/>
        <shadow val="0"/>
        <u val="none"/>
        <vertAlign val="baseline"/>
        <sz val="10"/>
        <color auto="1"/>
        <name val="Trebuchet MS"/>
        <scheme val="minor"/>
      </font>
      <fill>
        <patternFill patternType="none">
          <fgColor indexed="64"/>
          <bgColor indexed="65"/>
        </patternFill>
      </fill>
      <alignment horizontal="right" vertical="bottom" textRotation="0" wrapText="0" indent="1" justifyLastLine="0" shrinkToFit="0" readingOrder="0"/>
    </dxf>
    <dxf>
      <font>
        <strike val="0"/>
        <outline val="0"/>
        <shadow val="0"/>
        <u val="none"/>
        <vertAlign val="baseline"/>
        <color auto="1"/>
        <name val="Trebuchet MS"/>
        <scheme val="minor"/>
      </font>
      <fill>
        <patternFill patternType="none">
          <fgColor indexed="64"/>
          <bgColor indexed="65"/>
        </patternFill>
      </fill>
    </dxf>
    <dxf>
      <border diagonalUp="0" diagonalDown="0">
        <left/>
        <right/>
        <top/>
        <bottom/>
      </border>
    </dxf>
    <dxf>
      <font>
        <strike val="0"/>
        <outline val="0"/>
        <shadow val="0"/>
        <u val="none"/>
        <vertAlign val="baseline"/>
        <color auto="1"/>
        <name val="Trebuchet MS"/>
        <scheme val="minor"/>
      </font>
      <fill>
        <patternFill patternType="none">
          <fgColor indexed="64"/>
          <bgColor auto="1"/>
        </patternFill>
      </fill>
    </dxf>
    <dxf>
      <border outline="0">
        <bottom style="medium">
          <color indexed="23"/>
        </bottom>
      </border>
    </dxf>
    <dxf>
      <font>
        <strike val="0"/>
        <outline val="0"/>
        <shadow val="0"/>
        <u val="none"/>
        <vertAlign val="baseline"/>
        <color auto="1"/>
        <name val="Arial"/>
        <scheme val="major"/>
      </font>
      <fill>
        <patternFill patternType="none">
          <fgColor indexed="64"/>
          <bgColor auto="1"/>
        </patternFill>
      </fill>
    </dxf>
    <dxf>
      <font>
        <b val="0"/>
        <i val="0"/>
        <strike val="0"/>
        <condense val="0"/>
        <extend val="0"/>
        <outline val="0"/>
        <shadow val="0"/>
        <u val="none"/>
        <vertAlign val="baseline"/>
        <sz val="10"/>
        <color auto="1"/>
        <name val="Trebuchet MS"/>
        <scheme val="minor"/>
      </font>
      <numFmt numFmtId="35" formatCode="_(* #,##0.00_);_(* \(#,##0.00\);_(* &quot;-&quot;??_);_(@_)"/>
      <fill>
        <patternFill patternType="none">
          <fgColor indexed="64"/>
          <bgColor indexed="65"/>
        </patternFill>
      </fill>
      <border diagonalUp="0" diagonalDown="0" outline="0">
        <left/>
        <right/>
        <top/>
        <bottom/>
      </border>
    </dxf>
    <dxf>
      <font>
        <b val="0"/>
        <i val="0"/>
        <strike val="0"/>
        <condense val="0"/>
        <extend val="0"/>
        <outline val="0"/>
        <shadow val="0"/>
        <u val="none"/>
        <vertAlign val="baseline"/>
        <sz val="10"/>
        <color auto="1"/>
        <name val="Trebuchet MS"/>
        <scheme val="minor"/>
      </font>
      <numFmt numFmtId="35" formatCode="_(* #,##0.00_);_(* \(#,##0.00\);_(* &quot;-&quot;??_);_(@_)"/>
      <fill>
        <patternFill patternType="none">
          <fgColor indexed="64"/>
          <bgColor auto="1"/>
        </patternFill>
      </fill>
    </dxf>
    <dxf>
      <font>
        <b val="0"/>
        <i val="0"/>
        <strike val="0"/>
        <condense val="0"/>
        <extend val="0"/>
        <outline val="0"/>
        <shadow val="0"/>
        <u val="none"/>
        <vertAlign val="baseline"/>
        <sz val="10"/>
        <color auto="1"/>
        <name val="Trebuchet MS"/>
        <scheme val="minor"/>
      </font>
      <numFmt numFmtId="4" formatCode="#,##0.00"/>
      <fill>
        <patternFill patternType="none">
          <fgColor indexed="64"/>
          <bgColor indexed="65"/>
        </patternFill>
      </fill>
      <border diagonalUp="0" diagonalDown="0" outline="0">
        <left/>
        <right/>
        <top/>
        <bottom/>
      </border>
    </dxf>
    <dxf>
      <font>
        <strike val="0"/>
        <outline val="0"/>
        <shadow val="0"/>
        <u val="none"/>
        <vertAlign val="baseline"/>
        <color auto="1"/>
        <name val="Trebuchet MS"/>
        <scheme val="minor"/>
      </font>
      <fill>
        <patternFill patternType="none">
          <fgColor indexed="64"/>
          <bgColor auto="1"/>
        </patternFill>
      </fill>
    </dxf>
    <dxf>
      <font>
        <b val="0"/>
        <i val="0"/>
        <strike val="0"/>
        <condense val="0"/>
        <extend val="0"/>
        <outline val="0"/>
        <shadow val="0"/>
        <u val="none"/>
        <vertAlign val="baseline"/>
        <sz val="10"/>
        <color auto="1"/>
        <name val="Trebuchet MS"/>
        <scheme val="minor"/>
      </font>
      <numFmt numFmtId="4" formatCode="#,##0.00"/>
      <fill>
        <patternFill patternType="none">
          <fgColor indexed="64"/>
          <bgColor indexed="65"/>
        </patternFill>
      </fill>
      <border diagonalUp="0" diagonalDown="0" outline="0">
        <left/>
        <right/>
        <top/>
        <bottom/>
      </border>
    </dxf>
    <dxf>
      <font>
        <strike val="0"/>
        <outline val="0"/>
        <shadow val="0"/>
        <u val="none"/>
        <vertAlign val="baseline"/>
        <color auto="1"/>
        <name val="Trebuchet MS"/>
        <scheme val="minor"/>
      </font>
      <fill>
        <patternFill patternType="none">
          <fgColor indexed="64"/>
          <bgColor auto="1"/>
        </patternFill>
      </fill>
    </dxf>
    <dxf>
      <font>
        <b val="0"/>
        <i val="0"/>
        <strike val="0"/>
        <condense val="0"/>
        <extend val="0"/>
        <outline val="0"/>
        <shadow val="0"/>
        <u val="none"/>
        <vertAlign val="baseline"/>
        <sz val="10"/>
        <color auto="1"/>
        <name val="Trebuchet MS"/>
        <scheme val="minor"/>
      </font>
      <fill>
        <patternFill patternType="none">
          <fgColor indexed="64"/>
          <bgColor indexed="65"/>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0"/>
        <color auto="1"/>
        <name val="Trebuchet MS"/>
        <scheme val="minor"/>
      </font>
      <fill>
        <patternFill patternType="none">
          <fgColor indexed="64"/>
          <bgColor indexed="65"/>
        </patternFill>
      </fill>
    </dxf>
    <dxf>
      <border diagonalUp="0" diagonalDown="0">
        <left/>
        <right/>
        <top/>
        <bottom/>
      </border>
    </dxf>
    <dxf>
      <font>
        <strike val="0"/>
        <outline val="0"/>
        <shadow val="0"/>
        <u val="none"/>
        <vertAlign val="baseline"/>
        <color auto="1"/>
        <name val="Trebuchet MS"/>
        <scheme val="minor"/>
      </font>
      <fill>
        <patternFill patternType="none">
          <fgColor indexed="64"/>
          <bgColor auto="1"/>
        </patternFill>
      </fill>
    </dxf>
    <dxf>
      <border outline="0">
        <bottom style="medium">
          <color indexed="23"/>
        </bottom>
      </border>
    </dxf>
    <dxf>
      <font>
        <strike val="0"/>
        <outline val="0"/>
        <shadow val="0"/>
        <u val="none"/>
        <vertAlign val="baseline"/>
        <color auto="1"/>
        <name val="Arial"/>
        <scheme val="major"/>
      </font>
      <fill>
        <patternFill patternType="none">
          <fgColor indexed="64"/>
          <bgColor auto="1"/>
        </patternFill>
      </fill>
    </dxf>
    <dxf>
      <font>
        <b val="0"/>
        <i val="0"/>
        <strike val="0"/>
        <condense val="0"/>
        <extend val="0"/>
        <outline val="0"/>
        <shadow val="0"/>
        <u val="none"/>
        <vertAlign val="baseline"/>
        <sz val="10"/>
        <color auto="1"/>
        <name val="Trebuchet MS"/>
        <scheme val="minor"/>
      </font>
      <numFmt numFmtId="35" formatCode="_(* #,##0.00_);_(* \(#,##0.00\);_(* &quot;-&quot;??_);_(@_)"/>
      <fill>
        <patternFill patternType="none">
          <fgColor indexed="64"/>
          <bgColor indexed="65"/>
        </patternFill>
      </fill>
      <border diagonalUp="0" diagonalDown="0" outline="0">
        <left/>
        <right/>
        <top/>
        <bottom/>
      </border>
    </dxf>
    <dxf>
      <font>
        <strike val="0"/>
        <outline val="0"/>
        <shadow val="0"/>
        <u val="none"/>
        <vertAlign val="baseline"/>
        <color auto="1"/>
        <name val="Trebuchet MS"/>
        <scheme val="minor"/>
      </font>
      <fill>
        <patternFill patternType="none">
          <fgColor indexed="64"/>
          <bgColor auto="1"/>
        </patternFill>
      </fill>
    </dxf>
    <dxf>
      <font>
        <b val="0"/>
        <i val="0"/>
        <strike val="0"/>
        <condense val="0"/>
        <extend val="0"/>
        <outline val="0"/>
        <shadow val="0"/>
        <u val="none"/>
        <vertAlign val="baseline"/>
        <sz val="10"/>
        <color auto="1"/>
        <name val="Trebuchet MS"/>
        <scheme val="minor"/>
      </font>
      <numFmt numFmtId="4" formatCode="#,##0.00"/>
      <fill>
        <patternFill patternType="none">
          <fgColor indexed="64"/>
          <bgColor indexed="65"/>
        </patternFill>
      </fill>
      <border diagonalUp="0" diagonalDown="0" outline="0">
        <left/>
        <right/>
        <top/>
        <bottom/>
      </border>
    </dxf>
    <dxf>
      <font>
        <strike val="0"/>
        <outline val="0"/>
        <shadow val="0"/>
        <u val="none"/>
        <vertAlign val="baseline"/>
        <color auto="1"/>
        <name val="Trebuchet MS"/>
        <scheme val="minor"/>
      </font>
      <fill>
        <patternFill patternType="none">
          <fgColor indexed="64"/>
          <bgColor auto="1"/>
        </patternFill>
      </fill>
    </dxf>
    <dxf>
      <font>
        <b val="0"/>
        <i val="0"/>
        <strike val="0"/>
        <condense val="0"/>
        <extend val="0"/>
        <outline val="0"/>
        <shadow val="0"/>
        <u val="none"/>
        <vertAlign val="baseline"/>
        <sz val="10"/>
        <color auto="1"/>
        <name val="Trebuchet MS"/>
        <scheme val="minor"/>
      </font>
      <numFmt numFmtId="4" formatCode="#,##0.00"/>
      <fill>
        <patternFill patternType="none">
          <fgColor indexed="64"/>
          <bgColor indexed="65"/>
        </patternFill>
      </fill>
      <border diagonalUp="0" diagonalDown="0" outline="0">
        <left/>
        <right/>
        <top/>
        <bottom/>
      </border>
    </dxf>
    <dxf>
      <font>
        <strike val="0"/>
        <outline val="0"/>
        <shadow val="0"/>
        <u val="none"/>
        <vertAlign val="baseline"/>
        <color auto="1"/>
        <name val="Trebuchet MS"/>
        <scheme val="minor"/>
      </font>
      <fill>
        <patternFill patternType="none">
          <fgColor indexed="64"/>
          <bgColor auto="1"/>
        </patternFill>
      </fill>
    </dxf>
    <dxf>
      <font>
        <b val="0"/>
        <i val="0"/>
        <strike val="0"/>
        <condense val="0"/>
        <extend val="0"/>
        <outline val="0"/>
        <shadow val="0"/>
        <u val="none"/>
        <vertAlign val="baseline"/>
        <sz val="10"/>
        <color auto="1"/>
        <name val="Trebuchet MS"/>
        <scheme val="minor"/>
      </font>
      <fill>
        <patternFill patternType="none">
          <fgColor indexed="64"/>
          <bgColor indexed="65"/>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0"/>
        <color auto="1"/>
        <name val="Trebuchet MS"/>
        <scheme val="minor"/>
      </font>
      <fill>
        <patternFill patternType="none">
          <fgColor indexed="64"/>
          <bgColor indexed="65"/>
        </patternFill>
      </fill>
    </dxf>
    <dxf>
      <border diagonalUp="0" diagonalDown="0">
        <left/>
        <right/>
        <top/>
        <bottom/>
      </border>
    </dxf>
    <dxf>
      <font>
        <strike val="0"/>
        <outline val="0"/>
        <shadow val="0"/>
        <u val="none"/>
        <vertAlign val="baseline"/>
        <color auto="1"/>
        <name val="Trebuchet MS"/>
        <scheme val="minor"/>
      </font>
      <fill>
        <patternFill patternType="none">
          <fgColor indexed="64"/>
          <bgColor auto="1"/>
        </patternFill>
      </fill>
    </dxf>
    <dxf>
      <border outline="0">
        <bottom style="medium">
          <color indexed="23"/>
        </bottom>
      </border>
    </dxf>
    <dxf>
      <font>
        <strike val="0"/>
        <outline val="0"/>
        <shadow val="0"/>
        <u val="none"/>
        <vertAlign val="baseline"/>
        <color auto="1"/>
        <name val="Arial"/>
        <scheme val="major"/>
      </font>
      <fill>
        <patternFill patternType="none">
          <fgColor indexed="64"/>
          <bgColor auto="1"/>
        </patternFill>
      </fill>
    </dxf>
    <dxf>
      <font>
        <b val="0"/>
        <i val="0"/>
        <strike val="0"/>
        <condense val="0"/>
        <extend val="0"/>
        <outline val="0"/>
        <shadow val="0"/>
        <u val="none"/>
        <vertAlign val="baseline"/>
        <sz val="10"/>
        <color auto="1"/>
        <name val="Trebuchet MS"/>
        <scheme val="minor"/>
      </font>
      <numFmt numFmtId="35" formatCode="_(* #,##0.00_);_(* \(#,##0.00\);_(* &quot;-&quot;??_);_(@_)"/>
      <fill>
        <patternFill patternType="none">
          <fgColor indexed="64"/>
          <bgColor indexed="65"/>
        </patternFill>
      </fill>
    </dxf>
    <dxf>
      <font>
        <b val="0"/>
        <i val="0"/>
        <strike val="0"/>
        <condense val="0"/>
        <extend val="0"/>
        <outline val="0"/>
        <shadow val="0"/>
        <u val="none"/>
        <vertAlign val="baseline"/>
        <sz val="10"/>
        <color auto="1"/>
        <name val="Trebuchet MS"/>
        <scheme val="minor"/>
      </font>
      <numFmt numFmtId="35" formatCode="_(* #,##0.00_);_(* \(#,##0.00\);_(* &quot;-&quot;??_);_(@_)"/>
      <fill>
        <patternFill patternType="none">
          <fgColor indexed="64"/>
          <bgColor auto="1"/>
        </patternFill>
      </fill>
    </dxf>
    <dxf>
      <font>
        <b val="0"/>
        <i val="0"/>
        <strike val="0"/>
        <condense val="0"/>
        <extend val="0"/>
        <outline val="0"/>
        <shadow val="0"/>
        <u val="none"/>
        <vertAlign val="baseline"/>
        <sz val="10"/>
        <color auto="1"/>
        <name val="Trebuchet MS"/>
        <scheme val="minor"/>
      </font>
      <numFmt numFmtId="4" formatCode="#,##0.00"/>
      <fill>
        <patternFill patternType="none">
          <fgColor indexed="64"/>
          <bgColor indexed="65"/>
        </patternFill>
      </fill>
    </dxf>
    <dxf>
      <font>
        <b val="0"/>
        <i val="0"/>
        <strike val="0"/>
        <condense val="0"/>
        <extend val="0"/>
        <outline val="0"/>
        <shadow val="0"/>
        <u val="none"/>
        <vertAlign val="baseline"/>
        <sz val="10"/>
        <color auto="1"/>
        <name val="Trebuchet MS"/>
        <scheme val="minor"/>
      </font>
      <numFmt numFmtId="4" formatCode="#,##0.00"/>
      <fill>
        <patternFill patternType="none">
          <fgColor indexed="64"/>
          <bgColor auto="1"/>
        </patternFill>
      </fill>
      <border diagonalUp="0" diagonalDown="0">
        <left style="thin">
          <color indexed="55"/>
        </left>
        <right style="thin">
          <color indexed="55"/>
        </right>
        <top/>
        <bottom style="thin">
          <color indexed="55"/>
        </bottom>
      </border>
    </dxf>
    <dxf>
      <font>
        <b val="0"/>
        <i val="0"/>
        <strike val="0"/>
        <condense val="0"/>
        <extend val="0"/>
        <outline val="0"/>
        <shadow val="0"/>
        <u val="none"/>
        <vertAlign val="baseline"/>
        <sz val="10"/>
        <color auto="1"/>
        <name val="Trebuchet MS"/>
        <scheme val="minor"/>
      </font>
      <numFmt numFmtId="4" formatCode="#,##0.00"/>
      <fill>
        <patternFill patternType="none">
          <fgColor indexed="64"/>
          <bgColor indexed="65"/>
        </patternFill>
      </fill>
    </dxf>
    <dxf>
      <font>
        <b val="0"/>
        <i val="0"/>
        <strike val="0"/>
        <condense val="0"/>
        <extend val="0"/>
        <outline val="0"/>
        <shadow val="0"/>
        <u val="none"/>
        <vertAlign val="baseline"/>
        <sz val="10"/>
        <color auto="1"/>
        <name val="Trebuchet MS"/>
        <scheme val="minor"/>
      </font>
      <numFmt numFmtId="4" formatCode="#,##0.00"/>
      <fill>
        <patternFill patternType="none">
          <fgColor indexed="64"/>
          <bgColor auto="1"/>
        </patternFill>
      </fill>
      <border diagonalUp="0" diagonalDown="0">
        <left style="thin">
          <color indexed="55"/>
        </left>
        <right style="thin">
          <color indexed="55"/>
        </right>
        <top/>
        <bottom style="thin">
          <color indexed="55"/>
        </bottom>
      </border>
    </dxf>
    <dxf>
      <font>
        <b val="0"/>
        <i val="0"/>
        <strike val="0"/>
        <condense val="0"/>
        <extend val="0"/>
        <outline val="0"/>
        <shadow val="0"/>
        <u val="none"/>
        <vertAlign val="baseline"/>
        <sz val="10"/>
        <color auto="1"/>
        <name val="Trebuchet MS"/>
        <scheme val="minor"/>
      </font>
      <fill>
        <patternFill patternType="none">
          <fgColor indexed="64"/>
          <bgColor indexed="65"/>
        </patternFill>
      </fill>
      <alignment horizontal="right" vertical="bottom" textRotation="0" wrapText="0" indent="1" justifyLastLine="0" shrinkToFit="0" readingOrder="0"/>
    </dxf>
    <dxf>
      <font>
        <b val="0"/>
        <i val="0"/>
        <strike val="0"/>
        <condense val="0"/>
        <extend val="0"/>
        <outline val="0"/>
        <shadow val="0"/>
        <u val="none"/>
        <vertAlign val="baseline"/>
        <sz val="10"/>
        <color auto="1"/>
        <name val="Trebuchet MS"/>
        <scheme val="minor"/>
      </font>
      <fill>
        <patternFill patternType="none">
          <fgColor indexed="64"/>
          <bgColor indexed="65"/>
        </patternFill>
      </fill>
    </dxf>
    <dxf>
      <border diagonalUp="0" diagonalDown="0">
        <left/>
        <right/>
        <top/>
        <bottom/>
      </border>
    </dxf>
    <dxf>
      <font>
        <strike val="0"/>
        <outline val="0"/>
        <shadow val="0"/>
        <u val="none"/>
        <vertAlign val="baseline"/>
        <color auto="1"/>
        <name val="Trebuchet MS"/>
        <scheme val="minor"/>
      </font>
      <fill>
        <patternFill patternType="none">
          <fgColor indexed="64"/>
          <bgColor auto="1"/>
        </patternFill>
      </fill>
    </dxf>
    <dxf>
      <border outline="0">
        <bottom style="medium">
          <color indexed="23"/>
        </bottom>
      </border>
    </dxf>
    <dxf>
      <font>
        <strike val="0"/>
        <outline val="0"/>
        <shadow val="0"/>
        <u val="none"/>
        <vertAlign val="baseline"/>
        <color auto="1"/>
        <name val="Arial"/>
        <scheme val="major"/>
      </font>
      <fill>
        <patternFill patternType="none">
          <fgColor indexed="64"/>
          <bgColor auto="1"/>
        </patternFill>
      </fill>
    </dxf>
    <dxf>
      <font>
        <b val="0"/>
        <i val="0"/>
        <strike val="0"/>
        <condense val="0"/>
        <extend val="0"/>
        <outline val="0"/>
        <shadow val="0"/>
        <u val="none"/>
        <vertAlign val="baseline"/>
        <sz val="10"/>
        <color auto="1"/>
        <name val="Trebuchet MS"/>
        <scheme val="minor"/>
      </font>
      <numFmt numFmtId="35" formatCode="_(* #,##0.00_);_(* \(#,##0.00\);_(* &quot;-&quot;??_);_(@_)"/>
      <fill>
        <patternFill patternType="none">
          <fgColor indexed="64"/>
          <bgColor indexed="65"/>
        </patternFill>
      </fill>
    </dxf>
    <dxf>
      <font>
        <b val="0"/>
        <i val="0"/>
        <strike val="0"/>
        <condense val="0"/>
        <extend val="0"/>
        <outline val="0"/>
        <shadow val="0"/>
        <u val="none"/>
        <vertAlign val="baseline"/>
        <sz val="10"/>
        <color auto="1"/>
        <name val="Trebuchet MS"/>
        <scheme val="minor"/>
      </font>
      <numFmt numFmtId="35" formatCode="_(* #,##0.00_);_(* \(#,##0.00\);_(* &quot;-&quot;??_);_(@_)"/>
      <fill>
        <patternFill patternType="none">
          <fgColor indexed="64"/>
          <bgColor auto="1"/>
        </patternFill>
      </fill>
    </dxf>
    <dxf>
      <font>
        <b val="0"/>
        <i val="0"/>
        <strike val="0"/>
        <condense val="0"/>
        <extend val="0"/>
        <outline val="0"/>
        <shadow val="0"/>
        <u val="none"/>
        <vertAlign val="baseline"/>
        <sz val="10"/>
        <color auto="1"/>
        <name val="Trebuchet MS"/>
        <scheme val="minor"/>
      </font>
      <numFmt numFmtId="4" formatCode="#,##0.00"/>
      <fill>
        <patternFill patternType="none">
          <fgColor indexed="64"/>
          <bgColor indexed="65"/>
        </patternFill>
      </fill>
    </dxf>
    <dxf>
      <font>
        <b val="0"/>
        <i val="0"/>
        <strike val="0"/>
        <condense val="0"/>
        <extend val="0"/>
        <outline val="0"/>
        <shadow val="0"/>
        <u val="none"/>
        <vertAlign val="baseline"/>
        <sz val="10"/>
        <color auto="1"/>
        <name val="Trebuchet MS"/>
        <scheme val="minor"/>
      </font>
      <numFmt numFmtId="4" formatCode="#,##0.00"/>
      <fill>
        <patternFill patternType="none">
          <fgColor indexed="64"/>
          <bgColor auto="1"/>
        </patternFill>
      </fill>
      <border diagonalUp="0" diagonalDown="0">
        <left style="thin">
          <color indexed="55"/>
        </left>
        <right style="thin">
          <color indexed="55"/>
        </right>
        <top/>
        <bottom style="thin">
          <color indexed="55"/>
        </bottom>
      </border>
    </dxf>
    <dxf>
      <font>
        <b val="0"/>
        <i val="0"/>
        <strike val="0"/>
        <condense val="0"/>
        <extend val="0"/>
        <outline val="0"/>
        <shadow val="0"/>
        <u val="none"/>
        <vertAlign val="baseline"/>
        <sz val="10"/>
        <color auto="1"/>
        <name val="Trebuchet MS"/>
        <scheme val="minor"/>
      </font>
      <numFmt numFmtId="4" formatCode="#,##0.00"/>
      <fill>
        <patternFill patternType="none">
          <fgColor indexed="64"/>
          <bgColor indexed="65"/>
        </patternFill>
      </fill>
    </dxf>
    <dxf>
      <font>
        <b val="0"/>
        <i val="0"/>
        <strike val="0"/>
        <condense val="0"/>
        <extend val="0"/>
        <outline val="0"/>
        <shadow val="0"/>
        <u val="none"/>
        <vertAlign val="baseline"/>
        <sz val="10"/>
        <color auto="1"/>
        <name val="Trebuchet MS"/>
        <scheme val="minor"/>
      </font>
      <numFmt numFmtId="4" formatCode="#,##0.00"/>
      <fill>
        <patternFill patternType="none">
          <fgColor indexed="64"/>
          <bgColor auto="1"/>
        </patternFill>
      </fill>
      <border diagonalUp="0" diagonalDown="0">
        <left style="thin">
          <color indexed="55"/>
        </left>
        <right style="thin">
          <color indexed="55"/>
        </right>
        <top/>
        <bottom style="thin">
          <color indexed="55"/>
        </bottom>
      </border>
    </dxf>
    <dxf>
      <font>
        <b val="0"/>
        <i val="0"/>
        <strike val="0"/>
        <condense val="0"/>
        <extend val="0"/>
        <outline val="0"/>
        <shadow val="0"/>
        <u val="none"/>
        <vertAlign val="baseline"/>
        <sz val="10"/>
        <color auto="1"/>
        <name val="Trebuchet MS"/>
        <scheme val="minor"/>
      </font>
      <fill>
        <patternFill patternType="none">
          <fgColor indexed="64"/>
          <bgColor indexed="65"/>
        </patternFill>
      </fill>
      <alignment horizontal="right" vertical="bottom" textRotation="0" wrapText="0" indent="1" justifyLastLine="0" shrinkToFit="0" readingOrder="0"/>
    </dxf>
    <dxf>
      <font>
        <strike val="0"/>
        <outline val="0"/>
        <shadow val="0"/>
        <u val="none"/>
        <vertAlign val="baseline"/>
        <color auto="1"/>
        <name val="Trebuchet MS"/>
        <scheme val="minor"/>
      </font>
      <fill>
        <patternFill patternType="none">
          <fgColor indexed="64"/>
          <bgColor indexed="65"/>
        </patternFill>
      </fill>
    </dxf>
    <dxf>
      <border diagonalUp="0" diagonalDown="0">
        <left/>
        <right/>
        <top/>
        <bottom/>
      </border>
    </dxf>
    <dxf>
      <font>
        <strike val="0"/>
        <outline val="0"/>
        <shadow val="0"/>
        <u val="none"/>
        <vertAlign val="baseline"/>
        <color auto="1"/>
        <name val="Trebuchet MS"/>
        <scheme val="minor"/>
      </font>
      <fill>
        <patternFill patternType="none">
          <fgColor indexed="64"/>
          <bgColor auto="1"/>
        </patternFill>
      </fill>
    </dxf>
    <dxf>
      <border outline="0">
        <bottom style="medium">
          <color indexed="23"/>
        </bottom>
      </border>
    </dxf>
    <dxf>
      <font>
        <strike val="0"/>
        <outline val="0"/>
        <shadow val="0"/>
        <u val="none"/>
        <vertAlign val="baseline"/>
        <color auto="1"/>
        <name val="Arial"/>
        <scheme val="major"/>
      </font>
      <fill>
        <patternFill patternType="none">
          <fgColor indexed="64"/>
          <bgColor auto="1"/>
        </patternFill>
      </fill>
    </dxf>
    <dxf>
      <font>
        <b val="0"/>
        <i val="0"/>
        <strike val="0"/>
        <condense val="0"/>
        <extend val="0"/>
        <outline val="0"/>
        <shadow val="0"/>
        <u val="none"/>
        <vertAlign val="baseline"/>
        <sz val="10"/>
        <color auto="1"/>
        <name val="Trebuchet MS"/>
        <scheme val="minor"/>
      </font>
      <numFmt numFmtId="35" formatCode="_(* #,##0.00_);_(* \(#,##0.00\);_(* &quot;-&quot;??_);_(@_)"/>
      <fill>
        <patternFill patternType="none">
          <fgColor indexed="64"/>
          <bgColor indexed="65"/>
        </patternFill>
      </fill>
    </dxf>
    <dxf>
      <font>
        <b val="0"/>
        <i val="0"/>
        <strike val="0"/>
        <condense val="0"/>
        <extend val="0"/>
        <outline val="0"/>
        <shadow val="0"/>
        <u val="none"/>
        <vertAlign val="baseline"/>
        <sz val="10"/>
        <color auto="1"/>
        <name val="Trebuchet MS"/>
        <scheme val="minor"/>
      </font>
      <numFmt numFmtId="35" formatCode="_(* #,##0.00_);_(* \(#,##0.00\);_(* &quot;-&quot;??_);_(@_)"/>
      <fill>
        <patternFill patternType="none">
          <fgColor indexed="64"/>
          <bgColor auto="1"/>
        </patternFill>
      </fill>
    </dxf>
    <dxf>
      <font>
        <b val="0"/>
        <i val="0"/>
        <strike val="0"/>
        <condense val="0"/>
        <extend val="0"/>
        <outline val="0"/>
        <shadow val="0"/>
        <u val="none"/>
        <vertAlign val="baseline"/>
        <sz val="10"/>
        <color auto="1"/>
        <name val="Trebuchet MS"/>
        <scheme val="minor"/>
      </font>
      <numFmt numFmtId="4" formatCode="#,##0.00"/>
      <fill>
        <patternFill patternType="none">
          <fgColor indexed="64"/>
          <bgColor indexed="65"/>
        </patternFill>
      </fill>
    </dxf>
    <dxf>
      <font>
        <b val="0"/>
        <i val="0"/>
        <strike val="0"/>
        <condense val="0"/>
        <extend val="0"/>
        <outline val="0"/>
        <shadow val="0"/>
        <u val="none"/>
        <vertAlign val="baseline"/>
        <sz val="10"/>
        <color auto="1"/>
        <name val="Trebuchet MS"/>
        <scheme val="minor"/>
      </font>
      <numFmt numFmtId="4" formatCode="#,##0.00"/>
      <fill>
        <patternFill patternType="none">
          <fgColor indexed="64"/>
          <bgColor auto="1"/>
        </patternFill>
      </fill>
      <border diagonalUp="0" diagonalDown="0">
        <left style="thin">
          <color indexed="55"/>
        </left>
        <right style="thin">
          <color indexed="55"/>
        </right>
        <top/>
        <bottom style="thin">
          <color indexed="55"/>
        </bottom>
      </border>
    </dxf>
    <dxf>
      <font>
        <b val="0"/>
        <i val="0"/>
        <strike val="0"/>
        <condense val="0"/>
        <extend val="0"/>
        <outline val="0"/>
        <shadow val="0"/>
        <u val="none"/>
        <vertAlign val="baseline"/>
        <sz val="10"/>
        <color auto="1"/>
        <name val="Trebuchet MS"/>
        <scheme val="minor"/>
      </font>
      <numFmt numFmtId="4" formatCode="#,##0.00"/>
      <fill>
        <patternFill patternType="none">
          <fgColor indexed="64"/>
          <bgColor indexed="65"/>
        </patternFill>
      </fill>
    </dxf>
    <dxf>
      <font>
        <b val="0"/>
        <i val="0"/>
        <strike val="0"/>
        <condense val="0"/>
        <extend val="0"/>
        <outline val="0"/>
        <shadow val="0"/>
        <u val="none"/>
        <vertAlign val="baseline"/>
        <sz val="10"/>
        <color auto="1"/>
        <name val="Trebuchet MS"/>
        <scheme val="minor"/>
      </font>
      <numFmt numFmtId="4" formatCode="#,##0.00"/>
      <fill>
        <patternFill patternType="none">
          <fgColor indexed="64"/>
          <bgColor auto="1"/>
        </patternFill>
      </fill>
      <border diagonalUp="0" diagonalDown="0">
        <left style="thin">
          <color indexed="55"/>
        </left>
        <right style="thin">
          <color indexed="55"/>
        </right>
        <top/>
        <bottom style="thin">
          <color indexed="55"/>
        </bottom>
      </border>
    </dxf>
    <dxf>
      <font>
        <b val="0"/>
        <i val="0"/>
        <strike val="0"/>
        <condense val="0"/>
        <extend val="0"/>
        <outline val="0"/>
        <shadow val="0"/>
        <u val="none"/>
        <vertAlign val="baseline"/>
        <sz val="10"/>
        <color auto="1"/>
        <name val="Trebuchet MS"/>
        <scheme val="minor"/>
      </font>
      <fill>
        <patternFill patternType="none">
          <fgColor indexed="64"/>
          <bgColor indexed="65"/>
        </patternFill>
      </fill>
      <alignment horizontal="right" vertical="bottom" textRotation="0" wrapText="0" indent="1" justifyLastLine="0" shrinkToFit="0" readingOrder="0"/>
    </dxf>
    <dxf>
      <font>
        <b val="0"/>
        <i val="0"/>
        <strike val="0"/>
        <condense val="0"/>
        <extend val="0"/>
        <outline val="0"/>
        <shadow val="0"/>
        <u val="none"/>
        <vertAlign val="baseline"/>
        <sz val="10"/>
        <color auto="1"/>
        <name val="Trebuchet MS"/>
        <scheme val="minor"/>
      </font>
      <fill>
        <patternFill patternType="none">
          <fgColor indexed="64"/>
          <bgColor indexed="65"/>
        </patternFill>
      </fill>
    </dxf>
    <dxf>
      <border diagonalUp="0" diagonalDown="0">
        <left/>
        <right/>
        <top/>
        <bottom/>
      </border>
    </dxf>
    <dxf>
      <font>
        <strike val="0"/>
        <outline val="0"/>
        <shadow val="0"/>
        <u val="none"/>
        <vertAlign val="baseline"/>
        <color auto="1"/>
        <name val="Trebuchet MS"/>
        <scheme val="minor"/>
      </font>
      <fill>
        <patternFill patternType="none">
          <fgColor indexed="64"/>
          <bgColor auto="1"/>
        </patternFill>
      </fill>
    </dxf>
    <dxf>
      <border outline="0">
        <bottom style="medium">
          <color indexed="23"/>
        </bottom>
      </border>
    </dxf>
    <dxf>
      <font>
        <strike val="0"/>
        <outline val="0"/>
        <shadow val="0"/>
        <u val="none"/>
        <vertAlign val="baseline"/>
        <color auto="1"/>
        <name val="Arial"/>
        <scheme val="major"/>
      </font>
      <fill>
        <patternFill patternType="none">
          <fgColor indexed="64"/>
          <bgColor auto="1"/>
        </patternFill>
      </fill>
    </dxf>
    <dxf>
      <font>
        <b val="0"/>
        <i val="0"/>
        <strike val="0"/>
        <condense val="0"/>
        <extend val="0"/>
        <outline val="0"/>
        <shadow val="0"/>
        <u val="none"/>
        <vertAlign val="baseline"/>
        <sz val="10"/>
        <color auto="1"/>
        <name val="Trebuchet MS"/>
        <scheme val="minor"/>
      </font>
      <numFmt numFmtId="35" formatCode="_(* #,##0.00_);_(* \(#,##0.00\);_(* &quot;-&quot;??_);_(@_)"/>
      <fill>
        <patternFill patternType="none">
          <fgColor indexed="64"/>
          <bgColor indexed="65"/>
        </patternFill>
      </fill>
    </dxf>
    <dxf>
      <font>
        <b val="0"/>
        <i val="0"/>
        <strike val="0"/>
        <condense val="0"/>
        <extend val="0"/>
        <outline val="0"/>
        <shadow val="0"/>
        <u val="none"/>
        <vertAlign val="baseline"/>
        <sz val="10"/>
        <color auto="1"/>
        <name val="Trebuchet MS"/>
        <scheme val="minor"/>
      </font>
      <numFmt numFmtId="35" formatCode="_(* #,##0.00_);_(* \(#,##0.00\);_(* &quot;-&quot;??_);_(@_)"/>
      <fill>
        <patternFill patternType="none">
          <fgColor indexed="64"/>
          <bgColor auto="1"/>
        </patternFill>
      </fill>
    </dxf>
    <dxf>
      <font>
        <b val="0"/>
        <i val="0"/>
        <strike val="0"/>
        <condense val="0"/>
        <extend val="0"/>
        <outline val="0"/>
        <shadow val="0"/>
        <u val="none"/>
        <vertAlign val="baseline"/>
        <sz val="10"/>
        <color auto="1"/>
        <name val="Trebuchet MS"/>
        <scheme val="minor"/>
      </font>
      <numFmt numFmtId="4" formatCode="#,##0.00"/>
      <fill>
        <patternFill patternType="none">
          <fgColor indexed="64"/>
          <bgColor indexed="65"/>
        </patternFill>
      </fill>
    </dxf>
    <dxf>
      <font>
        <b val="0"/>
        <i val="0"/>
        <strike val="0"/>
        <condense val="0"/>
        <extend val="0"/>
        <outline val="0"/>
        <shadow val="0"/>
        <u val="none"/>
        <vertAlign val="baseline"/>
        <sz val="10"/>
        <color auto="1"/>
        <name val="Trebuchet MS"/>
        <scheme val="minor"/>
      </font>
      <numFmt numFmtId="4" formatCode="#,##0.00"/>
      <fill>
        <patternFill patternType="none">
          <fgColor indexed="64"/>
          <bgColor auto="1"/>
        </patternFill>
      </fill>
      <border diagonalUp="0" diagonalDown="0">
        <left style="thin">
          <color indexed="55"/>
        </left>
        <right style="thin">
          <color indexed="55"/>
        </right>
        <top/>
        <bottom style="thin">
          <color indexed="55"/>
        </bottom>
      </border>
    </dxf>
    <dxf>
      <font>
        <b val="0"/>
        <i val="0"/>
        <strike val="0"/>
        <condense val="0"/>
        <extend val="0"/>
        <outline val="0"/>
        <shadow val="0"/>
        <u val="none"/>
        <vertAlign val="baseline"/>
        <sz val="10"/>
        <color auto="1"/>
        <name val="Trebuchet MS"/>
        <scheme val="minor"/>
      </font>
      <numFmt numFmtId="4" formatCode="#,##0.00"/>
      <fill>
        <patternFill patternType="none">
          <fgColor indexed="64"/>
          <bgColor indexed="65"/>
        </patternFill>
      </fill>
    </dxf>
    <dxf>
      <font>
        <b val="0"/>
        <i val="0"/>
        <strike val="0"/>
        <condense val="0"/>
        <extend val="0"/>
        <outline val="0"/>
        <shadow val="0"/>
        <u val="none"/>
        <vertAlign val="baseline"/>
        <sz val="10"/>
        <color auto="1"/>
        <name val="Trebuchet MS"/>
        <scheme val="minor"/>
      </font>
      <numFmt numFmtId="4" formatCode="#,##0.00"/>
      <fill>
        <patternFill patternType="none">
          <fgColor indexed="64"/>
          <bgColor auto="1"/>
        </patternFill>
      </fill>
      <border diagonalUp="0" diagonalDown="0">
        <left style="thin">
          <color indexed="55"/>
        </left>
        <right style="thin">
          <color indexed="55"/>
        </right>
        <top/>
        <bottom style="thin">
          <color indexed="55"/>
        </bottom>
      </border>
    </dxf>
    <dxf>
      <font>
        <b val="0"/>
        <i val="0"/>
        <strike val="0"/>
        <condense val="0"/>
        <extend val="0"/>
        <outline val="0"/>
        <shadow val="0"/>
        <u val="none"/>
        <vertAlign val="baseline"/>
        <sz val="10"/>
        <color auto="1"/>
        <name val="Trebuchet MS"/>
        <scheme val="minor"/>
      </font>
      <fill>
        <patternFill patternType="none">
          <fgColor indexed="64"/>
          <bgColor indexed="65"/>
        </patternFill>
      </fill>
      <alignment horizontal="right" vertical="bottom" textRotation="0" wrapText="0" indent="1" justifyLastLine="0" shrinkToFit="0" readingOrder="0"/>
    </dxf>
    <dxf>
      <font>
        <b val="0"/>
        <i val="0"/>
        <strike val="0"/>
        <condense val="0"/>
        <extend val="0"/>
        <outline val="0"/>
        <shadow val="0"/>
        <u val="none"/>
        <vertAlign val="baseline"/>
        <sz val="10"/>
        <color auto="1"/>
        <name val="Trebuchet MS"/>
        <scheme val="minor"/>
      </font>
      <fill>
        <patternFill patternType="none">
          <fgColor indexed="64"/>
          <bgColor indexed="65"/>
        </patternFill>
      </fill>
    </dxf>
    <dxf>
      <border diagonalUp="0" diagonalDown="0">
        <left/>
        <right/>
        <top/>
        <bottom/>
      </border>
    </dxf>
    <dxf>
      <font>
        <strike val="0"/>
        <outline val="0"/>
        <shadow val="0"/>
        <u val="none"/>
        <vertAlign val="baseline"/>
        <color auto="1"/>
        <name val="Trebuchet MS"/>
        <scheme val="minor"/>
      </font>
      <fill>
        <patternFill patternType="none">
          <fgColor indexed="64"/>
          <bgColor auto="1"/>
        </patternFill>
      </fill>
    </dxf>
    <dxf>
      <border outline="0">
        <bottom style="medium">
          <color indexed="23"/>
        </bottom>
      </border>
    </dxf>
    <dxf>
      <font>
        <strike val="0"/>
        <outline val="0"/>
        <shadow val="0"/>
        <u val="none"/>
        <vertAlign val="baseline"/>
        <color auto="1"/>
        <name val="Arial"/>
        <scheme val="major"/>
      </font>
      <fill>
        <patternFill patternType="none">
          <fgColor indexed="64"/>
          <bgColor auto="1"/>
        </patternFill>
      </fill>
    </dxf>
    <dxf>
      <font>
        <b val="0"/>
        <i val="0"/>
        <strike val="0"/>
        <condense val="0"/>
        <extend val="0"/>
        <outline val="0"/>
        <shadow val="0"/>
        <u val="none"/>
        <vertAlign val="baseline"/>
        <sz val="10"/>
        <color auto="1"/>
        <name val="Trebuchet MS"/>
        <scheme val="minor"/>
      </font>
      <numFmt numFmtId="35" formatCode="_(* #,##0.00_);_(* \(#,##0.00\);_(* &quot;-&quot;??_);_(@_)"/>
      <fill>
        <patternFill patternType="none">
          <fgColor indexed="64"/>
          <bgColor indexed="65"/>
        </patternFill>
      </fill>
    </dxf>
    <dxf>
      <font>
        <b val="0"/>
        <i val="0"/>
        <strike val="0"/>
        <condense val="0"/>
        <extend val="0"/>
        <outline val="0"/>
        <shadow val="0"/>
        <u val="none"/>
        <vertAlign val="baseline"/>
        <sz val="10"/>
        <color auto="1"/>
        <name val="Trebuchet MS"/>
        <scheme val="minor"/>
      </font>
      <numFmt numFmtId="35" formatCode="_(* #,##0.00_);_(* \(#,##0.00\);_(* &quot;-&quot;??_);_(@_)"/>
      <fill>
        <patternFill patternType="none">
          <fgColor indexed="64"/>
          <bgColor indexed="65"/>
        </patternFill>
      </fill>
    </dxf>
    <dxf>
      <font>
        <b val="0"/>
        <i val="0"/>
        <strike val="0"/>
        <condense val="0"/>
        <extend val="0"/>
        <outline val="0"/>
        <shadow val="0"/>
        <u val="none"/>
        <vertAlign val="baseline"/>
        <sz val="10"/>
        <color auto="1"/>
        <name val="Trebuchet MS"/>
        <scheme val="minor"/>
      </font>
      <numFmt numFmtId="4" formatCode="#,##0.00"/>
      <fill>
        <patternFill patternType="none">
          <fgColor indexed="64"/>
          <bgColor indexed="65"/>
        </patternFill>
      </fill>
    </dxf>
    <dxf>
      <font>
        <b val="0"/>
        <i val="0"/>
        <strike val="0"/>
        <condense val="0"/>
        <extend val="0"/>
        <outline val="0"/>
        <shadow val="0"/>
        <u val="none"/>
        <vertAlign val="baseline"/>
        <sz val="10"/>
        <color auto="1"/>
        <name val="Trebuchet MS"/>
        <scheme val="minor"/>
      </font>
      <numFmt numFmtId="4" formatCode="#,##0.00"/>
      <fill>
        <patternFill patternType="none">
          <fgColor indexed="64"/>
          <bgColor indexed="65"/>
        </patternFill>
      </fill>
      <border diagonalUp="0" diagonalDown="0">
        <left style="thin">
          <color indexed="55"/>
        </left>
        <right style="thin">
          <color indexed="55"/>
        </right>
        <top/>
        <bottom style="thin">
          <color indexed="55"/>
        </bottom>
        <vertical/>
        <horizontal/>
      </border>
    </dxf>
    <dxf>
      <font>
        <b val="0"/>
        <i val="0"/>
        <strike val="0"/>
        <condense val="0"/>
        <extend val="0"/>
        <outline val="0"/>
        <shadow val="0"/>
        <u val="none"/>
        <vertAlign val="baseline"/>
        <sz val="10"/>
        <color auto="1"/>
        <name val="Trebuchet MS"/>
        <scheme val="minor"/>
      </font>
      <numFmt numFmtId="4" formatCode="#,##0.00"/>
      <fill>
        <patternFill patternType="none">
          <fgColor indexed="64"/>
          <bgColor indexed="65"/>
        </patternFill>
      </fill>
    </dxf>
    <dxf>
      <font>
        <b val="0"/>
        <i val="0"/>
        <strike val="0"/>
        <condense val="0"/>
        <extend val="0"/>
        <outline val="0"/>
        <shadow val="0"/>
        <u val="none"/>
        <vertAlign val="baseline"/>
        <sz val="10"/>
        <color auto="1"/>
        <name val="Trebuchet MS"/>
        <scheme val="minor"/>
      </font>
      <numFmt numFmtId="4" formatCode="#,##0.00"/>
      <fill>
        <patternFill patternType="none">
          <fgColor indexed="64"/>
          <bgColor indexed="65"/>
        </patternFill>
      </fill>
      <border diagonalUp="0" diagonalDown="0">
        <left style="thin">
          <color indexed="55"/>
        </left>
        <right style="thin">
          <color indexed="55"/>
        </right>
        <top/>
        <bottom style="thin">
          <color indexed="55"/>
        </bottom>
        <vertical/>
        <horizontal/>
      </border>
    </dxf>
    <dxf>
      <font>
        <b val="0"/>
        <i val="0"/>
        <strike val="0"/>
        <condense val="0"/>
        <extend val="0"/>
        <outline val="0"/>
        <shadow val="0"/>
        <u val="none"/>
        <vertAlign val="baseline"/>
        <sz val="10"/>
        <color auto="1"/>
        <name val="Trebuchet MS"/>
        <scheme val="minor"/>
      </font>
      <fill>
        <patternFill patternType="none">
          <fgColor indexed="64"/>
          <bgColor indexed="65"/>
        </patternFill>
      </fill>
      <alignment horizontal="right" vertical="bottom" textRotation="0" wrapText="0" indent="1" justifyLastLine="0" shrinkToFit="0" readingOrder="0"/>
    </dxf>
    <dxf>
      <font>
        <b val="0"/>
        <i val="0"/>
        <strike val="0"/>
        <condense val="0"/>
        <extend val="0"/>
        <outline val="0"/>
        <shadow val="0"/>
        <u val="none"/>
        <vertAlign val="baseline"/>
        <sz val="10"/>
        <color auto="1"/>
        <name val="Trebuchet MS"/>
        <scheme val="minor"/>
      </font>
      <fill>
        <patternFill patternType="none">
          <fgColor indexed="64"/>
          <bgColor indexed="65"/>
        </patternFill>
      </fill>
    </dxf>
    <dxf>
      <border diagonalUp="0" diagonalDown="0">
        <left/>
        <right/>
        <top/>
        <bottom/>
      </border>
    </dxf>
    <dxf>
      <border outline="0">
        <bottom style="medium">
          <color indexed="23"/>
        </bottom>
      </border>
    </dxf>
    <dxf>
      <font>
        <b val="0"/>
        <i val="0"/>
        <strike val="0"/>
        <condense val="0"/>
        <extend val="0"/>
        <outline val="0"/>
        <shadow val="0"/>
        <u val="none"/>
        <vertAlign val="baseline"/>
        <sz val="10"/>
        <color auto="1"/>
        <name val="Trebuchet MS"/>
        <scheme val="minor"/>
      </font>
      <numFmt numFmtId="35" formatCode="_(* #,##0.00_);_(* \(#,##0.00\);_(* &quot;-&quot;??_);_(@_)"/>
      <fill>
        <patternFill patternType="none">
          <fgColor indexed="64"/>
          <bgColor indexed="65"/>
        </patternFill>
      </fill>
      <border diagonalUp="0" diagonalDown="0" outline="0">
        <left/>
        <right/>
        <top/>
        <bottom/>
      </border>
    </dxf>
    <dxf>
      <font>
        <b val="0"/>
        <i val="0"/>
        <strike val="0"/>
        <condense val="0"/>
        <extend val="0"/>
        <outline val="0"/>
        <shadow val="0"/>
        <u val="none"/>
        <vertAlign val="baseline"/>
        <sz val="10"/>
        <color auto="1"/>
        <name val="Trebuchet MS"/>
        <scheme val="minor"/>
      </font>
      <numFmt numFmtId="35" formatCode="_(* #,##0.00_);_(* \(#,##0.00\);_(* &quot;-&quot;??_);_(@_)"/>
      <fill>
        <patternFill patternType="none">
          <fgColor indexed="64"/>
          <bgColor auto="1"/>
        </patternFill>
      </fill>
    </dxf>
    <dxf>
      <font>
        <b val="0"/>
        <i val="0"/>
        <strike val="0"/>
        <condense val="0"/>
        <extend val="0"/>
        <outline val="0"/>
        <shadow val="0"/>
        <u val="none"/>
        <vertAlign val="baseline"/>
        <sz val="10"/>
        <color auto="1"/>
        <name val="Trebuchet MS"/>
        <scheme val="minor"/>
      </font>
      <numFmt numFmtId="4" formatCode="#,##0.00"/>
      <fill>
        <patternFill patternType="none">
          <fgColor indexed="64"/>
          <bgColor indexed="65"/>
        </patternFill>
      </fill>
      <border diagonalUp="0" diagonalDown="0" outline="0">
        <left/>
        <right/>
        <top/>
        <bottom/>
      </border>
    </dxf>
    <dxf>
      <font>
        <strike val="0"/>
        <outline val="0"/>
        <shadow val="0"/>
        <u val="none"/>
        <vertAlign val="baseline"/>
        <color auto="1"/>
        <name val="Trebuchet MS"/>
        <scheme val="minor"/>
      </font>
      <fill>
        <patternFill patternType="none">
          <fgColor indexed="64"/>
          <bgColor auto="1"/>
        </patternFill>
      </fill>
    </dxf>
    <dxf>
      <font>
        <b val="0"/>
        <i val="0"/>
        <strike val="0"/>
        <condense val="0"/>
        <extend val="0"/>
        <outline val="0"/>
        <shadow val="0"/>
        <u val="none"/>
        <vertAlign val="baseline"/>
        <sz val="10"/>
        <color auto="1"/>
        <name val="Trebuchet MS"/>
        <scheme val="minor"/>
      </font>
      <numFmt numFmtId="4" formatCode="#,##0.00"/>
      <fill>
        <patternFill patternType="none">
          <fgColor indexed="64"/>
          <bgColor indexed="65"/>
        </patternFill>
      </fill>
      <border diagonalUp="0" diagonalDown="0" outline="0">
        <left/>
        <right/>
        <top/>
        <bottom/>
      </border>
    </dxf>
    <dxf>
      <font>
        <strike val="0"/>
        <outline val="0"/>
        <shadow val="0"/>
        <u val="none"/>
        <vertAlign val="baseline"/>
        <color auto="1"/>
        <name val="Trebuchet MS"/>
        <scheme val="minor"/>
      </font>
      <fill>
        <patternFill patternType="none">
          <fgColor indexed="64"/>
          <bgColor auto="1"/>
        </patternFill>
      </fill>
    </dxf>
    <dxf>
      <font>
        <b val="0"/>
        <i val="0"/>
        <strike val="0"/>
        <condense val="0"/>
        <extend val="0"/>
        <outline val="0"/>
        <shadow val="0"/>
        <u val="none"/>
        <vertAlign val="baseline"/>
        <sz val="10"/>
        <color auto="1"/>
        <name val="Trebuchet MS"/>
        <scheme val="minor"/>
      </font>
      <fill>
        <patternFill patternType="none">
          <fgColor indexed="64"/>
          <bgColor indexed="65"/>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0"/>
        <color auto="1"/>
        <name val="Trebuchet MS"/>
        <scheme val="minor"/>
      </font>
      <fill>
        <patternFill patternType="none">
          <fgColor indexed="64"/>
          <bgColor indexed="65"/>
        </patternFill>
      </fill>
    </dxf>
    <dxf>
      <border diagonalUp="0" diagonalDown="0">
        <left/>
        <right/>
        <top/>
        <bottom/>
      </border>
    </dxf>
    <dxf>
      <font>
        <strike val="0"/>
        <outline val="0"/>
        <shadow val="0"/>
        <u val="none"/>
        <vertAlign val="baseline"/>
        <color auto="1"/>
        <name val="Trebuchet MS"/>
        <scheme val="minor"/>
      </font>
      <fill>
        <patternFill patternType="none">
          <fgColor indexed="64"/>
          <bgColor auto="1"/>
        </patternFill>
      </fill>
    </dxf>
    <dxf>
      <border outline="0">
        <bottom style="medium">
          <color indexed="23"/>
        </bottom>
      </border>
    </dxf>
    <dxf>
      <font>
        <strike val="0"/>
        <outline val="0"/>
        <shadow val="0"/>
        <u val="none"/>
        <vertAlign val="baseline"/>
        <color auto="1"/>
        <name val="Arial"/>
        <scheme val="major"/>
      </font>
      <fill>
        <patternFill patternType="none">
          <fgColor indexed="64"/>
          <bgColor auto="1"/>
        </patternFill>
      </fill>
    </dxf>
    <dxf>
      <font>
        <b val="0"/>
        <i val="0"/>
        <strike val="0"/>
        <condense val="0"/>
        <extend val="0"/>
        <outline val="0"/>
        <shadow val="0"/>
        <u val="none"/>
        <vertAlign val="baseline"/>
        <sz val="10"/>
        <color auto="1"/>
        <name val="Trebuchet MS"/>
        <scheme val="minor"/>
      </font>
      <numFmt numFmtId="35" formatCode="_(* #,##0.00_);_(* \(#,##0.00\);_(* &quot;-&quot;??_);_(@_)"/>
      <fill>
        <patternFill patternType="none">
          <fgColor indexed="64"/>
          <bgColor indexed="65"/>
        </patternFill>
      </fill>
    </dxf>
    <dxf>
      <font>
        <b val="0"/>
        <i val="0"/>
        <strike val="0"/>
        <condense val="0"/>
        <extend val="0"/>
        <outline val="0"/>
        <shadow val="0"/>
        <u val="none"/>
        <vertAlign val="baseline"/>
        <sz val="10"/>
        <color auto="1"/>
        <name val="Trebuchet MS"/>
        <scheme val="minor"/>
      </font>
      <numFmt numFmtId="35" formatCode="_(* #,##0.00_);_(* \(#,##0.00\);_(* &quot;-&quot;??_);_(@_)"/>
      <fill>
        <patternFill patternType="none">
          <fgColor indexed="64"/>
          <bgColor auto="1"/>
        </patternFill>
      </fill>
    </dxf>
    <dxf>
      <font>
        <b val="0"/>
        <i val="0"/>
        <strike val="0"/>
        <condense val="0"/>
        <extend val="0"/>
        <outline val="0"/>
        <shadow val="0"/>
        <u val="none"/>
        <vertAlign val="baseline"/>
        <sz val="10"/>
        <color auto="1"/>
        <name val="Trebuchet MS"/>
        <scheme val="minor"/>
      </font>
      <numFmt numFmtId="4" formatCode="#,##0.00"/>
      <fill>
        <patternFill patternType="none">
          <fgColor indexed="64"/>
          <bgColor indexed="65"/>
        </patternFill>
      </fill>
    </dxf>
    <dxf>
      <font>
        <b val="0"/>
        <i val="0"/>
        <strike val="0"/>
        <condense val="0"/>
        <extend val="0"/>
        <outline val="0"/>
        <shadow val="0"/>
        <u val="none"/>
        <vertAlign val="baseline"/>
        <sz val="10"/>
        <color auto="1"/>
        <name val="Trebuchet MS"/>
        <scheme val="minor"/>
      </font>
      <numFmt numFmtId="4" formatCode="#,##0.00"/>
      <fill>
        <patternFill patternType="none">
          <fgColor indexed="64"/>
          <bgColor auto="1"/>
        </patternFill>
      </fill>
      <border diagonalUp="0" diagonalDown="0">
        <left style="thin">
          <color indexed="55"/>
        </left>
        <right style="thin">
          <color indexed="55"/>
        </right>
        <top/>
        <bottom style="thin">
          <color indexed="55"/>
        </bottom>
      </border>
    </dxf>
    <dxf>
      <font>
        <b val="0"/>
        <i val="0"/>
        <strike val="0"/>
        <condense val="0"/>
        <extend val="0"/>
        <outline val="0"/>
        <shadow val="0"/>
        <u val="none"/>
        <vertAlign val="baseline"/>
        <sz val="10"/>
        <color auto="1"/>
        <name val="Trebuchet MS"/>
        <scheme val="minor"/>
      </font>
      <numFmt numFmtId="4" formatCode="#,##0.00"/>
      <fill>
        <patternFill patternType="none">
          <fgColor indexed="64"/>
          <bgColor indexed="65"/>
        </patternFill>
      </fill>
    </dxf>
    <dxf>
      <font>
        <b val="0"/>
        <i val="0"/>
        <strike val="0"/>
        <condense val="0"/>
        <extend val="0"/>
        <outline val="0"/>
        <shadow val="0"/>
        <u val="none"/>
        <vertAlign val="baseline"/>
        <sz val="10"/>
        <color auto="1"/>
        <name val="Trebuchet MS"/>
        <scheme val="minor"/>
      </font>
      <numFmt numFmtId="4" formatCode="#,##0.00"/>
      <fill>
        <patternFill patternType="none">
          <fgColor indexed="64"/>
          <bgColor auto="1"/>
        </patternFill>
      </fill>
      <border diagonalUp="0" diagonalDown="0">
        <left style="thin">
          <color indexed="55"/>
        </left>
        <right style="thin">
          <color indexed="55"/>
        </right>
        <top/>
        <bottom style="thin">
          <color indexed="55"/>
        </bottom>
      </border>
    </dxf>
    <dxf>
      <font>
        <b val="0"/>
        <i val="0"/>
        <strike val="0"/>
        <condense val="0"/>
        <extend val="0"/>
        <outline val="0"/>
        <shadow val="0"/>
        <u val="none"/>
        <vertAlign val="baseline"/>
        <sz val="10"/>
        <color auto="1"/>
        <name val="Trebuchet MS"/>
        <scheme val="minor"/>
      </font>
      <fill>
        <patternFill patternType="none">
          <fgColor indexed="64"/>
          <bgColor indexed="65"/>
        </patternFill>
      </fill>
      <alignment horizontal="right" vertical="bottom" textRotation="0" wrapText="0" indent="1" justifyLastLine="0" shrinkToFit="0" readingOrder="0"/>
    </dxf>
    <dxf>
      <font>
        <b val="0"/>
        <i val="0"/>
        <strike val="0"/>
        <condense val="0"/>
        <extend val="0"/>
        <outline val="0"/>
        <shadow val="0"/>
        <u val="none"/>
        <vertAlign val="baseline"/>
        <sz val="10"/>
        <color auto="1"/>
        <name val="Trebuchet MS"/>
        <scheme val="minor"/>
      </font>
      <fill>
        <patternFill patternType="none">
          <fgColor indexed="64"/>
          <bgColor indexed="65"/>
        </patternFill>
      </fill>
    </dxf>
    <dxf>
      <font>
        <strike val="0"/>
        <outline val="0"/>
        <shadow val="0"/>
        <u val="none"/>
        <vertAlign val="baseline"/>
        <color auto="1"/>
        <name val="Trebuchet MS"/>
        <scheme val="minor"/>
      </font>
      <fill>
        <patternFill patternType="none">
          <fgColor indexed="64"/>
          <bgColor auto="1"/>
        </patternFill>
      </fill>
    </dxf>
    <dxf>
      <border outline="0">
        <bottom style="medium">
          <color indexed="23"/>
        </bottom>
      </border>
    </dxf>
    <dxf>
      <font>
        <strike val="0"/>
        <outline val="0"/>
        <shadow val="0"/>
        <u val="none"/>
        <vertAlign val="baseline"/>
        <color auto="1"/>
        <name val="Arial"/>
        <scheme val="major"/>
      </font>
      <fill>
        <patternFill patternType="none">
          <fgColor indexed="64"/>
          <bgColor auto="1"/>
        </patternFill>
      </fill>
    </dxf>
    <dxf>
      <font>
        <b val="0"/>
        <i val="0"/>
        <strike val="0"/>
        <condense val="0"/>
        <extend val="0"/>
        <outline val="0"/>
        <shadow val="0"/>
        <u val="none"/>
        <vertAlign val="baseline"/>
        <sz val="10"/>
        <color auto="1"/>
        <name val="Trebuchet MS"/>
        <scheme val="minor"/>
      </font>
      <numFmt numFmtId="35" formatCode="_(* #,##0.00_);_(* \(#,##0.00\);_(* &quot;-&quot;??_);_(@_)"/>
      <fill>
        <patternFill patternType="none">
          <fgColor indexed="64"/>
          <bgColor indexed="65"/>
        </patternFill>
      </fill>
      <border diagonalUp="0" diagonalDown="0" outline="0">
        <left/>
        <right/>
        <top/>
        <bottom/>
      </border>
    </dxf>
    <dxf>
      <font>
        <b val="0"/>
        <i val="0"/>
        <strike val="0"/>
        <condense val="0"/>
        <extend val="0"/>
        <outline val="0"/>
        <shadow val="0"/>
        <u val="none"/>
        <vertAlign val="baseline"/>
        <sz val="10"/>
        <color auto="1"/>
        <name val="Trebuchet MS"/>
        <scheme val="minor"/>
      </font>
      <numFmt numFmtId="35" formatCode="_(* #,##0.00_);_(* \(#,##0.00\);_(* &quot;-&quot;??_);_(@_)"/>
      <fill>
        <patternFill patternType="none">
          <fgColor indexed="64"/>
          <bgColor auto="1"/>
        </patternFill>
      </fill>
    </dxf>
    <dxf>
      <font>
        <b val="0"/>
        <i val="0"/>
        <strike val="0"/>
        <condense val="0"/>
        <extend val="0"/>
        <outline val="0"/>
        <shadow val="0"/>
        <u val="none"/>
        <vertAlign val="baseline"/>
        <sz val="10"/>
        <color auto="1"/>
        <name val="Trebuchet MS"/>
        <scheme val="minor"/>
      </font>
      <numFmt numFmtId="4" formatCode="#,##0.00"/>
      <fill>
        <patternFill patternType="none">
          <fgColor indexed="64"/>
          <bgColor indexed="65"/>
        </patternFill>
      </fill>
      <border diagonalUp="0" diagonalDown="0" outline="0">
        <left/>
        <right/>
        <top/>
        <bottom/>
      </border>
    </dxf>
    <dxf>
      <font>
        <strike val="0"/>
        <outline val="0"/>
        <shadow val="0"/>
        <u val="none"/>
        <vertAlign val="baseline"/>
        <color auto="1"/>
        <name val="Trebuchet MS"/>
        <scheme val="minor"/>
      </font>
      <fill>
        <patternFill patternType="none">
          <fgColor indexed="64"/>
          <bgColor auto="1"/>
        </patternFill>
      </fill>
    </dxf>
    <dxf>
      <font>
        <b val="0"/>
        <i val="0"/>
        <strike val="0"/>
        <condense val="0"/>
        <extend val="0"/>
        <outline val="0"/>
        <shadow val="0"/>
        <u val="none"/>
        <vertAlign val="baseline"/>
        <sz val="10"/>
        <color auto="1"/>
        <name val="Trebuchet MS"/>
        <scheme val="minor"/>
      </font>
      <numFmt numFmtId="4" formatCode="#,##0.00"/>
      <fill>
        <patternFill patternType="none">
          <fgColor indexed="64"/>
          <bgColor indexed="65"/>
        </patternFill>
      </fill>
      <border diagonalUp="0" diagonalDown="0" outline="0">
        <left/>
        <right/>
        <top/>
        <bottom/>
      </border>
    </dxf>
    <dxf>
      <font>
        <strike val="0"/>
        <outline val="0"/>
        <shadow val="0"/>
        <u val="none"/>
        <vertAlign val="baseline"/>
        <color auto="1"/>
        <name val="Trebuchet MS"/>
        <scheme val="minor"/>
      </font>
      <fill>
        <patternFill patternType="none">
          <fgColor indexed="64"/>
          <bgColor auto="1"/>
        </patternFill>
      </fill>
    </dxf>
    <dxf>
      <font>
        <b val="0"/>
        <i val="0"/>
        <strike val="0"/>
        <condense val="0"/>
        <extend val="0"/>
        <outline val="0"/>
        <shadow val="0"/>
        <u val="none"/>
        <vertAlign val="baseline"/>
        <sz val="10"/>
        <color auto="1"/>
        <name val="Trebuchet MS"/>
        <scheme val="minor"/>
      </font>
      <fill>
        <patternFill patternType="none">
          <fgColor indexed="64"/>
          <bgColor indexed="65"/>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0"/>
        <color auto="1"/>
        <name val="Trebuchet MS"/>
        <scheme val="minor"/>
      </font>
      <fill>
        <patternFill patternType="none">
          <fgColor indexed="64"/>
          <bgColor indexed="65"/>
        </patternFill>
      </fill>
    </dxf>
    <dxf>
      <border diagonalUp="0" diagonalDown="0">
        <left/>
        <right/>
        <top/>
        <bottom/>
      </border>
    </dxf>
    <dxf>
      <font>
        <strike val="0"/>
        <outline val="0"/>
        <shadow val="0"/>
        <u val="none"/>
        <vertAlign val="baseline"/>
        <color auto="1"/>
        <name val="Trebuchet MS"/>
        <scheme val="minor"/>
      </font>
      <fill>
        <patternFill patternType="none">
          <fgColor indexed="64"/>
          <bgColor auto="1"/>
        </patternFill>
      </fill>
    </dxf>
    <dxf>
      <border outline="0">
        <bottom style="medium">
          <color indexed="23"/>
        </bottom>
      </border>
    </dxf>
    <dxf>
      <font>
        <strike val="0"/>
        <outline val="0"/>
        <shadow val="0"/>
        <u val="none"/>
        <vertAlign val="baseline"/>
        <color auto="1"/>
        <name val="Arial"/>
        <scheme val="major"/>
      </font>
      <fill>
        <patternFill patternType="none">
          <fgColor indexed="64"/>
          <bgColor auto="1"/>
        </patternFill>
      </fill>
    </dxf>
    <dxf>
      <font>
        <b val="0"/>
        <i val="0"/>
        <strike val="0"/>
        <condense val="0"/>
        <extend val="0"/>
        <outline val="0"/>
        <shadow val="0"/>
        <u val="none"/>
        <vertAlign val="baseline"/>
        <sz val="10"/>
        <color auto="1"/>
        <name val="Trebuchet MS"/>
        <scheme val="minor"/>
      </font>
      <numFmt numFmtId="35" formatCode="_(* #,##0.00_);_(* \(#,##0.00\);_(* &quot;-&quot;??_);_(@_)"/>
      <fill>
        <patternFill patternType="none">
          <fgColor indexed="64"/>
          <bgColor indexed="65"/>
        </patternFill>
      </fill>
    </dxf>
    <dxf>
      <font>
        <b val="0"/>
        <i val="0"/>
        <strike val="0"/>
        <condense val="0"/>
        <extend val="0"/>
        <outline val="0"/>
        <shadow val="0"/>
        <u val="none"/>
        <vertAlign val="baseline"/>
        <sz val="10"/>
        <color auto="1"/>
        <name val="Trebuchet MS"/>
        <scheme val="minor"/>
      </font>
      <numFmt numFmtId="35" formatCode="_(* #,##0.00_);_(* \(#,##0.00\);_(* &quot;-&quot;??_);_(@_)"/>
      <fill>
        <patternFill patternType="none">
          <fgColor indexed="64"/>
          <bgColor auto="1"/>
        </patternFill>
      </fill>
    </dxf>
    <dxf>
      <font>
        <b val="0"/>
        <i val="0"/>
        <strike val="0"/>
        <condense val="0"/>
        <extend val="0"/>
        <outline val="0"/>
        <shadow val="0"/>
        <u val="none"/>
        <vertAlign val="baseline"/>
        <sz val="10"/>
        <color auto="1"/>
        <name val="Trebuchet MS"/>
        <scheme val="minor"/>
      </font>
      <numFmt numFmtId="4" formatCode="#,##0.00"/>
      <fill>
        <patternFill patternType="none">
          <fgColor indexed="64"/>
          <bgColor indexed="65"/>
        </patternFill>
      </fill>
    </dxf>
    <dxf>
      <font>
        <b val="0"/>
        <i val="0"/>
        <strike val="0"/>
        <condense val="0"/>
        <extend val="0"/>
        <outline val="0"/>
        <shadow val="0"/>
        <u val="none"/>
        <vertAlign val="baseline"/>
        <sz val="10"/>
        <color auto="1"/>
        <name val="Trebuchet MS"/>
        <scheme val="minor"/>
      </font>
      <numFmt numFmtId="4" formatCode="#,##0.00"/>
      <fill>
        <patternFill patternType="none">
          <fgColor indexed="64"/>
          <bgColor auto="1"/>
        </patternFill>
      </fill>
      <border diagonalUp="0" diagonalDown="0">
        <left style="thin">
          <color indexed="55"/>
        </left>
        <right style="thin">
          <color indexed="55"/>
        </right>
        <top/>
        <bottom style="thin">
          <color indexed="55"/>
        </bottom>
      </border>
    </dxf>
    <dxf>
      <font>
        <b val="0"/>
        <i val="0"/>
        <strike val="0"/>
        <condense val="0"/>
        <extend val="0"/>
        <outline val="0"/>
        <shadow val="0"/>
        <u val="none"/>
        <vertAlign val="baseline"/>
        <sz val="10"/>
        <color auto="1"/>
        <name val="Trebuchet MS"/>
        <scheme val="minor"/>
      </font>
      <numFmt numFmtId="4" formatCode="#,##0.00"/>
      <fill>
        <patternFill patternType="none">
          <fgColor indexed="64"/>
          <bgColor indexed="65"/>
        </patternFill>
      </fill>
    </dxf>
    <dxf>
      <font>
        <b val="0"/>
        <i val="0"/>
        <strike val="0"/>
        <condense val="0"/>
        <extend val="0"/>
        <outline val="0"/>
        <shadow val="0"/>
        <u val="none"/>
        <vertAlign val="baseline"/>
        <sz val="10"/>
        <color auto="1"/>
        <name val="Trebuchet MS"/>
        <scheme val="minor"/>
      </font>
      <numFmt numFmtId="4" formatCode="#,##0.00"/>
      <fill>
        <patternFill patternType="none">
          <fgColor indexed="64"/>
          <bgColor auto="1"/>
        </patternFill>
      </fill>
      <border diagonalUp="0" diagonalDown="0">
        <left style="thin">
          <color indexed="55"/>
        </left>
        <right style="thin">
          <color indexed="55"/>
        </right>
        <top/>
        <bottom style="thin">
          <color indexed="55"/>
        </bottom>
      </border>
    </dxf>
    <dxf>
      <font>
        <b val="0"/>
        <i val="0"/>
        <strike val="0"/>
        <condense val="0"/>
        <extend val="0"/>
        <outline val="0"/>
        <shadow val="0"/>
        <u val="none"/>
        <vertAlign val="baseline"/>
        <sz val="10"/>
        <color auto="1"/>
        <name val="Trebuchet MS"/>
        <scheme val="minor"/>
      </font>
      <fill>
        <patternFill patternType="none">
          <fgColor indexed="64"/>
          <bgColor indexed="65"/>
        </patternFill>
      </fill>
      <alignment horizontal="right" vertical="bottom" textRotation="0" wrapText="0" indent="1" justifyLastLine="0" shrinkToFit="0" readingOrder="0"/>
    </dxf>
    <dxf>
      <font>
        <b val="0"/>
        <i val="0"/>
        <strike val="0"/>
        <condense val="0"/>
        <extend val="0"/>
        <outline val="0"/>
        <shadow val="0"/>
        <u val="none"/>
        <vertAlign val="baseline"/>
        <sz val="10"/>
        <color auto="1"/>
        <name val="Trebuchet MS"/>
        <scheme val="minor"/>
      </font>
      <fill>
        <patternFill patternType="none">
          <fgColor indexed="64"/>
          <bgColor indexed="65"/>
        </patternFill>
      </fill>
    </dxf>
    <dxf>
      <border diagonalUp="0" diagonalDown="0">
        <left/>
        <right/>
        <top/>
        <bottom/>
      </border>
    </dxf>
    <dxf>
      <font>
        <strike val="0"/>
        <outline val="0"/>
        <shadow val="0"/>
        <u val="none"/>
        <vertAlign val="baseline"/>
        <color auto="1"/>
        <name val="Trebuchet MS"/>
        <scheme val="minor"/>
      </font>
      <fill>
        <patternFill patternType="none">
          <fgColor indexed="64"/>
          <bgColor auto="1"/>
        </patternFill>
      </fill>
    </dxf>
    <dxf>
      <border outline="0">
        <bottom style="medium">
          <color indexed="23"/>
        </bottom>
      </border>
    </dxf>
    <dxf>
      <font>
        <strike val="0"/>
        <outline val="0"/>
        <shadow val="0"/>
        <u val="none"/>
        <vertAlign val="baseline"/>
        <color auto="1"/>
        <name val="Arial"/>
        <scheme val="major"/>
      </font>
      <fill>
        <patternFill patternType="none">
          <fgColor indexed="64"/>
          <bgColor auto="1"/>
        </patternFill>
      </fill>
    </dxf>
    <dxf>
      <font>
        <b val="0"/>
        <i val="0"/>
        <strike val="0"/>
        <condense val="0"/>
        <extend val="0"/>
        <outline val="0"/>
        <shadow val="0"/>
        <u val="none"/>
        <vertAlign val="baseline"/>
        <sz val="10"/>
        <color auto="1"/>
        <name val="Trebuchet MS"/>
        <scheme val="minor"/>
      </font>
      <numFmt numFmtId="35" formatCode="_(* #,##0.00_);_(* \(#,##0.00\);_(* &quot;-&quot;??_);_(@_)"/>
      <fill>
        <patternFill patternType="none">
          <fgColor indexed="64"/>
          <bgColor indexed="65"/>
        </patternFill>
      </fill>
    </dxf>
    <dxf>
      <font>
        <b val="0"/>
        <i val="0"/>
        <strike val="0"/>
        <condense val="0"/>
        <extend val="0"/>
        <outline val="0"/>
        <shadow val="0"/>
        <u val="none"/>
        <vertAlign val="baseline"/>
        <sz val="10"/>
        <color auto="1"/>
        <name val="Trebuchet MS"/>
        <scheme val="minor"/>
      </font>
      <numFmt numFmtId="35" formatCode="_(* #,##0.00_);_(* \(#,##0.00\);_(* &quot;-&quot;??_);_(@_)"/>
      <fill>
        <patternFill patternType="none">
          <fgColor indexed="64"/>
          <bgColor auto="1"/>
        </patternFill>
      </fill>
    </dxf>
    <dxf>
      <font>
        <b val="0"/>
        <i val="0"/>
        <strike val="0"/>
        <condense val="0"/>
        <extend val="0"/>
        <outline val="0"/>
        <shadow val="0"/>
        <u val="none"/>
        <vertAlign val="baseline"/>
        <sz val="10"/>
        <color auto="1"/>
        <name val="Trebuchet MS"/>
        <scheme val="minor"/>
      </font>
      <numFmt numFmtId="4" formatCode="#,##0.00"/>
      <fill>
        <patternFill patternType="none">
          <fgColor indexed="64"/>
          <bgColor indexed="65"/>
        </patternFill>
      </fill>
    </dxf>
    <dxf>
      <font>
        <b val="0"/>
        <i val="0"/>
        <strike val="0"/>
        <condense val="0"/>
        <extend val="0"/>
        <outline val="0"/>
        <shadow val="0"/>
        <u val="none"/>
        <vertAlign val="baseline"/>
        <sz val="10"/>
        <color auto="1"/>
        <name val="Trebuchet MS"/>
        <scheme val="minor"/>
      </font>
      <numFmt numFmtId="4" formatCode="#,##0.00"/>
      <fill>
        <patternFill patternType="none">
          <fgColor indexed="64"/>
          <bgColor auto="1"/>
        </patternFill>
      </fill>
      <border diagonalUp="0" diagonalDown="0">
        <left style="thin">
          <color indexed="55"/>
        </left>
        <right style="thin">
          <color indexed="55"/>
        </right>
        <top/>
        <bottom style="thin">
          <color indexed="55"/>
        </bottom>
      </border>
    </dxf>
    <dxf>
      <font>
        <b val="0"/>
        <i val="0"/>
        <strike val="0"/>
        <condense val="0"/>
        <extend val="0"/>
        <outline val="0"/>
        <shadow val="0"/>
        <u val="none"/>
        <vertAlign val="baseline"/>
        <sz val="10"/>
        <color auto="1"/>
        <name val="Trebuchet MS"/>
        <scheme val="minor"/>
      </font>
      <numFmt numFmtId="4" formatCode="#,##0.00"/>
      <fill>
        <patternFill patternType="none">
          <fgColor indexed="64"/>
          <bgColor indexed="65"/>
        </patternFill>
      </fill>
    </dxf>
    <dxf>
      <font>
        <b val="0"/>
        <i val="0"/>
        <strike val="0"/>
        <condense val="0"/>
        <extend val="0"/>
        <outline val="0"/>
        <shadow val="0"/>
        <u val="none"/>
        <vertAlign val="baseline"/>
        <sz val="10"/>
        <color auto="1"/>
        <name val="Trebuchet MS"/>
        <scheme val="minor"/>
      </font>
      <numFmt numFmtId="4" formatCode="#,##0.00"/>
      <fill>
        <patternFill patternType="none">
          <fgColor indexed="64"/>
          <bgColor auto="1"/>
        </patternFill>
      </fill>
      <border diagonalUp="0" diagonalDown="0">
        <left style="thin">
          <color indexed="55"/>
        </left>
        <right style="thin">
          <color indexed="55"/>
        </right>
        <top/>
        <bottom style="thin">
          <color indexed="55"/>
        </bottom>
      </border>
    </dxf>
    <dxf>
      <font>
        <b val="0"/>
        <i val="0"/>
        <strike val="0"/>
        <condense val="0"/>
        <extend val="0"/>
        <outline val="0"/>
        <shadow val="0"/>
        <u val="none"/>
        <vertAlign val="baseline"/>
        <sz val="10"/>
        <color auto="1"/>
        <name val="Trebuchet MS"/>
        <scheme val="minor"/>
      </font>
      <fill>
        <patternFill patternType="none">
          <fgColor indexed="64"/>
          <bgColor indexed="65"/>
        </patternFill>
      </fill>
      <alignment horizontal="right" vertical="bottom" textRotation="0" wrapText="0" indent="1" justifyLastLine="0" shrinkToFit="0" readingOrder="0"/>
    </dxf>
    <dxf>
      <font>
        <b val="0"/>
        <i val="0"/>
        <strike val="0"/>
        <condense val="0"/>
        <extend val="0"/>
        <outline val="0"/>
        <shadow val="0"/>
        <u val="none"/>
        <vertAlign val="baseline"/>
        <sz val="10"/>
        <color auto="1"/>
        <name val="Trebuchet MS"/>
        <scheme val="minor"/>
      </font>
      <fill>
        <patternFill patternType="none">
          <fgColor indexed="64"/>
          <bgColor indexed="65"/>
        </patternFill>
      </fill>
    </dxf>
    <dxf>
      <border diagonalUp="0" diagonalDown="0">
        <left/>
        <right/>
        <top/>
        <bottom/>
      </border>
    </dxf>
    <dxf>
      <font>
        <strike val="0"/>
        <outline val="0"/>
        <shadow val="0"/>
        <u val="none"/>
        <vertAlign val="baseline"/>
        <color auto="1"/>
        <name val="Trebuchet MS"/>
        <scheme val="minor"/>
      </font>
      <fill>
        <patternFill patternType="none">
          <fgColor indexed="64"/>
          <bgColor auto="1"/>
        </patternFill>
      </fill>
    </dxf>
    <dxf>
      <border outline="0">
        <bottom style="medium">
          <color indexed="23"/>
        </bottom>
      </border>
    </dxf>
    <dxf>
      <font>
        <strike val="0"/>
        <outline val="0"/>
        <shadow val="0"/>
        <u val="none"/>
        <vertAlign val="baseline"/>
        <color auto="1"/>
        <name val="Arial"/>
        <scheme val="major"/>
      </font>
      <fill>
        <patternFill patternType="none">
          <fgColor indexed="64"/>
          <bgColor auto="1"/>
        </patternFill>
      </fill>
    </dxf>
    <dxf>
      <font>
        <b val="0"/>
        <i val="0"/>
        <strike val="0"/>
        <condense val="0"/>
        <extend val="0"/>
        <outline val="0"/>
        <shadow val="0"/>
        <u val="none"/>
        <vertAlign val="baseline"/>
        <sz val="10"/>
        <color auto="1"/>
        <name val="Trebuchet MS"/>
        <scheme val="minor"/>
      </font>
      <numFmt numFmtId="35" formatCode="_(* #,##0.00_);_(* \(#,##0.00\);_(* &quot;-&quot;??_);_(@_)"/>
      <fill>
        <patternFill patternType="none">
          <fgColor indexed="64"/>
          <bgColor indexed="65"/>
        </patternFill>
      </fill>
    </dxf>
    <dxf>
      <font>
        <b val="0"/>
        <i val="0"/>
        <strike val="0"/>
        <condense val="0"/>
        <extend val="0"/>
        <outline val="0"/>
        <shadow val="0"/>
        <u val="none"/>
        <vertAlign val="baseline"/>
        <sz val="10"/>
        <color auto="1"/>
        <name val="Trebuchet MS"/>
        <scheme val="minor"/>
      </font>
      <numFmt numFmtId="35" formatCode="_(* #,##0.00_);_(* \(#,##0.00\);_(* &quot;-&quot;??_);_(@_)"/>
      <fill>
        <patternFill patternType="none">
          <fgColor indexed="64"/>
          <bgColor auto="1"/>
        </patternFill>
      </fill>
    </dxf>
    <dxf>
      <font>
        <b val="0"/>
        <i val="0"/>
        <strike val="0"/>
        <condense val="0"/>
        <extend val="0"/>
        <outline val="0"/>
        <shadow val="0"/>
        <u val="none"/>
        <vertAlign val="baseline"/>
        <sz val="10"/>
        <color auto="1"/>
        <name val="Trebuchet MS"/>
        <scheme val="minor"/>
      </font>
      <numFmt numFmtId="4" formatCode="#,##0.00"/>
      <fill>
        <patternFill patternType="none">
          <fgColor indexed="64"/>
          <bgColor indexed="65"/>
        </patternFill>
      </fill>
    </dxf>
    <dxf>
      <font>
        <b val="0"/>
        <i val="0"/>
        <strike val="0"/>
        <condense val="0"/>
        <extend val="0"/>
        <outline val="0"/>
        <shadow val="0"/>
        <u val="none"/>
        <vertAlign val="baseline"/>
        <sz val="10"/>
        <color auto="1"/>
        <name val="Trebuchet MS"/>
        <scheme val="minor"/>
      </font>
      <numFmt numFmtId="4" formatCode="#,##0.00"/>
      <fill>
        <patternFill patternType="none">
          <fgColor indexed="64"/>
          <bgColor auto="1"/>
        </patternFill>
      </fill>
      <border diagonalUp="0" diagonalDown="0">
        <left style="thin">
          <color indexed="55"/>
        </left>
        <right style="thin">
          <color indexed="55"/>
        </right>
        <top/>
        <bottom style="thin">
          <color indexed="55"/>
        </bottom>
      </border>
    </dxf>
    <dxf>
      <font>
        <b val="0"/>
        <i val="0"/>
        <strike val="0"/>
        <condense val="0"/>
        <extend val="0"/>
        <outline val="0"/>
        <shadow val="0"/>
        <u val="none"/>
        <vertAlign val="baseline"/>
        <sz val="10"/>
        <color auto="1"/>
        <name val="Trebuchet MS"/>
        <scheme val="minor"/>
      </font>
      <numFmt numFmtId="4" formatCode="#,##0.00"/>
      <fill>
        <patternFill patternType="none">
          <fgColor indexed="64"/>
          <bgColor indexed="65"/>
        </patternFill>
      </fill>
    </dxf>
    <dxf>
      <font>
        <b val="0"/>
        <i val="0"/>
        <strike val="0"/>
        <condense val="0"/>
        <extend val="0"/>
        <outline val="0"/>
        <shadow val="0"/>
        <u val="none"/>
        <vertAlign val="baseline"/>
        <sz val="10"/>
        <color auto="1"/>
        <name val="Trebuchet MS"/>
        <scheme val="minor"/>
      </font>
      <numFmt numFmtId="4" formatCode="#,##0.00"/>
      <fill>
        <patternFill patternType="none">
          <fgColor indexed="64"/>
          <bgColor auto="1"/>
        </patternFill>
      </fill>
      <border diagonalUp="0" diagonalDown="0">
        <left style="thin">
          <color indexed="55"/>
        </left>
        <right style="thin">
          <color indexed="55"/>
        </right>
        <top/>
        <bottom style="thin">
          <color indexed="55"/>
        </bottom>
      </border>
    </dxf>
    <dxf>
      <font>
        <b val="0"/>
        <i val="0"/>
        <strike val="0"/>
        <condense val="0"/>
        <extend val="0"/>
        <outline val="0"/>
        <shadow val="0"/>
        <u val="none"/>
        <vertAlign val="baseline"/>
        <sz val="10"/>
        <color auto="1"/>
        <name val="Trebuchet MS"/>
        <scheme val="minor"/>
      </font>
      <fill>
        <patternFill patternType="none">
          <fgColor indexed="64"/>
          <bgColor indexed="65"/>
        </patternFill>
      </fill>
      <alignment horizontal="right" vertical="bottom" textRotation="0" wrapText="0" indent="1" justifyLastLine="0" shrinkToFit="0" readingOrder="0"/>
    </dxf>
    <dxf>
      <font>
        <b val="0"/>
        <i val="0"/>
        <strike val="0"/>
        <condense val="0"/>
        <extend val="0"/>
        <outline val="0"/>
        <shadow val="0"/>
        <u val="none"/>
        <vertAlign val="baseline"/>
        <sz val="10"/>
        <color auto="1"/>
        <name val="Trebuchet MS"/>
        <scheme val="minor"/>
      </font>
      <fill>
        <patternFill patternType="none">
          <fgColor indexed="64"/>
          <bgColor indexed="65"/>
        </patternFill>
      </fill>
    </dxf>
    <dxf>
      <border diagonalUp="0" diagonalDown="0">
        <left/>
        <right/>
        <top/>
        <bottom/>
      </border>
    </dxf>
    <dxf>
      <font>
        <strike val="0"/>
        <outline val="0"/>
        <shadow val="0"/>
        <u val="none"/>
        <vertAlign val="baseline"/>
        <color auto="1"/>
        <name val="Trebuchet MS"/>
        <scheme val="minor"/>
      </font>
      <fill>
        <patternFill patternType="none">
          <fgColor indexed="64"/>
          <bgColor auto="1"/>
        </patternFill>
      </fill>
    </dxf>
    <dxf>
      <border outline="0">
        <bottom style="medium">
          <color indexed="23"/>
        </bottom>
      </border>
    </dxf>
    <dxf>
      <font>
        <strike val="0"/>
        <outline val="0"/>
        <shadow val="0"/>
        <u val="none"/>
        <vertAlign val="baseline"/>
        <color auto="1"/>
        <name val="Arial"/>
        <scheme val="major"/>
      </font>
      <fill>
        <patternFill patternType="none">
          <fgColor indexed="64"/>
          <bgColor auto="1"/>
        </patternFill>
      </fill>
    </dxf>
    <dxf>
      <font>
        <b val="0"/>
        <i val="0"/>
        <strike val="0"/>
        <condense val="0"/>
        <extend val="0"/>
        <outline val="0"/>
        <shadow val="0"/>
        <u val="none"/>
        <vertAlign val="baseline"/>
        <sz val="10"/>
        <color auto="1"/>
        <name val="Trebuchet MS"/>
        <scheme val="minor"/>
      </font>
      <numFmt numFmtId="35" formatCode="_(* #,##0.00_);_(* \(#,##0.00\);_(* &quot;-&quot;??_);_(@_)"/>
      <fill>
        <patternFill patternType="none">
          <fgColor indexed="64"/>
          <bgColor indexed="65"/>
        </patternFill>
      </fill>
    </dxf>
    <dxf>
      <font>
        <b val="0"/>
        <i val="0"/>
        <strike val="0"/>
        <condense val="0"/>
        <extend val="0"/>
        <outline val="0"/>
        <shadow val="0"/>
        <u val="none"/>
        <vertAlign val="baseline"/>
        <sz val="10"/>
        <color auto="1"/>
        <name val="Trebuchet MS"/>
        <scheme val="minor"/>
      </font>
      <numFmt numFmtId="35" formatCode="_(* #,##0.00_);_(* \(#,##0.00\);_(* &quot;-&quot;??_);_(@_)"/>
      <fill>
        <patternFill patternType="none">
          <fgColor indexed="64"/>
          <bgColor auto="1"/>
        </patternFill>
      </fill>
    </dxf>
    <dxf>
      <font>
        <b val="0"/>
        <i val="0"/>
        <strike val="0"/>
        <condense val="0"/>
        <extend val="0"/>
        <outline val="0"/>
        <shadow val="0"/>
        <u val="none"/>
        <vertAlign val="baseline"/>
        <sz val="10"/>
        <color auto="1"/>
        <name val="Trebuchet MS"/>
        <scheme val="minor"/>
      </font>
      <numFmt numFmtId="4" formatCode="#,##0.00"/>
      <fill>
        <patternFill patternType="none">
          <fgColor indexed="64"/>
          <bgColor indexed="65"/>
        </patternFill>
      </fill>
    </dxf>
    <dxf>
      <font>
        <b val="0"/>
        <i val="0"/>
        <strike val="0"/>
        <condense val="0"/>
        <extend val="0"/>
        <outline val="0"/>
        <shadow val="0"/>
        <u val="none"/>
        <vertAlign val="baseline"/>
        <sz val="10"/>
        <color auto="1"/>
        <name val="Trebuchet MS"/>
        <scheme val="minor"/>
      </font>
      <numFmt numFmtId="4" formatCode="#,##0.00"/>
      <fill>
        <patternFill patternType="none">
          <fgColor indexed="64"/>
          <bgColor auto="1"/>
        </patternFill>
      </fill>
      <border diagonalUp="0" diagonalDown="0">
        <left style="thin">
          <color indexed="55"/>
        </left>
        <right style="thin">
          <color indexed="55"/>
        </right>
        <top/>
        <bottom style="thin">
          <color indexed="55"/>
        </bottom>
      </border>
    </dxf>
    <dxf>
      <font>
        <b val="0"/>
        <i val="0"/>
        <strike val="0"/>
        <condense val="0"/>
        <extend val="0"/>
        <outline val="0"/>
        <shadow val="0"/>
        <u val="none"/>
        <vertAlign val="baseline"/>
        <sz val="10"/>
        <color auto="1"/>
        <name val="Trebuchet MS"/>
        <scheme val="minor"/>
      </font>
      <numFmt numFmtId="4" formatCode="#,##0.00"/>
      <fill>
        <patternFill patternType="none">
          <fgColor indexed="64"/>
          <bgColor indexed="65"/>
        </patternFill>
      </fill>
    </dxf>
    <dxf>
      <font>
        <b val="0"/>
        <i val="0"/>
        <strike val="0"/>
        <condense val="0"/>
        <extend val="0"/>
        <outline val="0"/>
        <shadow val="0"/>
        <u val="none"/>
        <vertAlign val="baseline"/>
        <sz val="10"/>
        <color auto="1"/>
        <name val="Trebuchet MS"/>
        <scheme val="minor"/>
      </font>
      <numFmt numFmtId="4" formatCode="#,##0.00"/>
      <fill>
        <patternFill patternType="none">
          <fgColor indexed="64"/>
          <bgColor auto="1"/>
        </patternFill>
      </fill>
      <border diagonalUp="0" diagonalDown="0" outline="0">
        <left/>
        <right style="thin">
          <color indexed="55"/>
        </right>
        <top/>
        <bottom style="thin">
          <color indexed="55"/>
        </bottom>
      </border>
    </dxf>
    <dxf>
      <font>
        <b val="0"/>
        <i val="0"/>
        <strike val="0"/>
        <condense val="0"/>
        <extend val="0"/>
        <outline val="0"/>
        <shadow val="0"/>
        <u val="none"/>
        <vertAlign val="baseline"/>
        <sz val="10"/>
        <color auto="1"/>
        <name val="Trebuchet MS"/>
        <scheme val="minor"/>
      </font>
      <fill>
        <patternFill patternType="none">
          <fgColor indexed="64"/>
          <bgColor auto="1"/>
        </patternFill>
      </fill>
    </dxf>
    <dxf>
      <border diagonalUp="0" diagonalDown="0">
        <left/>
        <right/>
        <top/>
        <bottom/>
      </border>
    </dxf>
    <dxf>
      <font>
        <strike val="0"/>
        <outline val="0"/>
        <shadow val="0"/>
        <u val="none"/>
        <vertAlign val="baseline"/>
        <color auto="1"/>
        <name val="Trebuchet MS"/>
        <scheme val="minor"/>
      </font>
      <fill>
        <patternFill patternType="none">
          <fgColor indexed="64"/>
          <bgColor auto="1"/>
        </patternFill>
      </fill>
    </dxf>
    <dxf>
      <border outline="0">
        <bottom style="medium">
          <color indexed="23"/>
        </bottom>
      </border>
    </dxf>
    <dxf>
      <font>
        <strike val="0"/>
        <outline val="0"/>
        <shadow val="0"/>
        <u val="none"/>
        <vertAlign val="baseline"/>
        <color auto="1"/>
        <name val="Arial"/>
        <scheme val="major"/>
      </font>
      <fill>
        <patternFill patternType="none">
          <fgColor indexed="64"/>
          <bgColor auto="1"/>
        </patternFill>
      </fill>
    </dxf>
    <dxf>
      <fill>
        <patternFill>
          <bgColor theme="0" tint="-4.9989318521683403E-2"/>
        </patternFill>
      </fill>
      <border diagonalUp="0" diagonalDown="0">
        <left/>
        <right/>
        <top/>
        <bottom/>
        <vertical/>
        <horizontal/>
      </border>
    </dxf>
    <dxf>
      <font>
        <b/>
        <color theme="1"/>
      </font>
    </dxf>
    <dxf>
      <font>
        <b/>
        <color theme="1"/>
      </font>
      <fill>
        <patternFill>
          <bgColor theme="0" tint="-4.9989318521683403E-2"/>
        </patternFill>
      </fill>
      <border diagonalUp="0" diagonalDown="0">
        <left/>
        <right/>
        <top style="double">
          <color theme="6"/>
        </top>
        <bottom/>
        <vertical/>
        <horizontal/>
      </border>
    </dxf>
    <dxf>
      <font>
        <b/>
        <color theme="0"/>
      </font>
      <fill>
        <patternFill patternType="solid">
          <fgColor theme="6"/>
          <bgColor theme="6"/>
        </patternFill>
      </fill>
      <border>
        <bottom style="thin">
          <color theme="0" tint="-0.24994659260841701"/>
        </bottom>
      </border>
    </dxf>
    <dxf>
      <font>
        <color theme="1"/>
      </font>
      <border>
        <left/>
        <right/>
        <top/>
        <bottom/>
      </border>
    </dxf>
    <dxf>
      <fill>
        <patternFill>
          <bgColor theme="0" tint="-4.9989318521683403E-2"/>
        </patternFill>
      </fill>
      <border diagonalUp="0" diagonalDown="0">
        <left/>
        <right/>
        <top/>
        <bottom/>
        <vertical/>
        <horizontal/>
      </border>
    </dxf>
    <dxf>
      <font>
        <b/>
        <color theme="1"/>
      </font>
    </dxf>
    <dxf>
      <font>
        <b/>
        <color theme="1"/>
      </font>
      <fill>
        <patternFill>
          <bgColor theme="0" tint="-4.9989318521683403E-2"/>
        </patternFill>
      </fill>
      <border diagonalUp="0" diagonalDown="0">
        <left/>
        <right/>
        <top style="double">
          <color theme="4"/>
        </top>
        <bottom/>
        <vertical/>
        <horizontal/>
      </border>
    </dxf>
    <dxf>
      <font>
        <b/>
        <color theme="0"/>
      </font>
      <fill>
        <patternFill patternType="solid">
          <fgColor auto="1"/>
          <bgColor theme="4"/>
        </patternFill>
      </fill>
      <border>
        <bottom style="thin">
          <color theme="0" tint="-0.24994659260841701"/>
        </bottom>
      </border>
    </dxf>
    <dxf>
      <font>
        <color theme="1"/>
      </font>
      <border>
        <left/>
        <right/>
        <top/>
        <bottom/>
      </border>
    </dxf>
  </dxfs>
  <tableStyles count="2" defaultTableStyle="TableStyleMedium2" defaultPivotStyle="PivotStyleLight16">
    <tableStyle name="V42_ExpenseTable" pivot="0" count="5">
      <tableStyleElement type="wholeTable" dxfId="211"/>
      <tableStyleElement type="headerRow" dxfId="210"/>
      <tableStyleElement type="totalRow" dxfId="209"/>
      <tableStyleElement type="firstColumn" dxfId="208"/>
      <tableStyleElement type="lastColumn" dxfId="207"/>
    </tableStyle>
    <tableStyle name="V42_IncomeTable" pivot="0" count="5">
      <tableStyleElement type="wholeTable" dxfId="206"/>
      <tableStyleElement type="headerRow" dxfId="205"/>
      <tableStyleElement type="totalRow" dxfId="204"/>
      <tableStyleElement type="firstColumn" dxfId="203"/>
      <tableStyleElement type="lastColumn" dxfId="202"/>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4F4F4"/>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B2B2B2"/>
      <rgbColor rgb="00003366"/>
      <rgbColor rgb="00109618"/>
      <rgbColor rgb="00085108"/>
      <rgbColor rgb="00635100"/>
      <rgbColor rgb="00273359"/>
      <rgbColor rgb="00E1D8BC"/>
      <rgbColor rgb="00594C27"/>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https://www.vertex42.com/ExcelTemplates/monthly-household-budget.html" TargetMode="External"/></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9</xdr:col>
      <xdr:colOff>409575</xdr:colOff>
      <xdr:row>1</xdr:row>
      <xdr:rowOff>0</xdr:rowOff>
    </xdr:from>
    <xdr:ext cx="2409825" cy="883603"/>
    <xdr:pic>
      <xdr:nvPicPr>
        <xdr:cNvPr id="9" name="Picture 8">
          <a:hlinkClick xmlns:r="http://schemas.openxmlformats.org/officeDocument/2006/relationships" r:id="rId1"/>
          <a:extLst>
            <a:ext uri="{FF2B5EF4-FFF2-40B4-BE49-F238E27FC236}">
              <a16:creationId xmlns:a16="http://schemas.microsoft.com/office/drawing/2014/main" id="{00000000-0008-0000-0000-000009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8534400" y="295275"/>
          <a:ext cx="2409825" cy="883603"/>
        </a:xfrm>
        <a:prstGeom prst="rect">
          <a:avLst/>
        </a:prstGeom>
        <a:ln w="3175">
          <a:solidFill>
            <a:schemeClr val="bg1">
              <a:lumMod val="85000"/>
            </a:schemeClr>
          </a:solidFill>
        </a:ln>
        <a:effectLst>
          <a:outerShdw blurRad="50800" dist="38100" dir="2700000" algn="tl" rotWithShape="0">
            <a:prstClr val="black">
              <a:alpha val="40000"/>
            </a:prstClr>
          </a:outerShdw>
        </a:effectLst>
      </xdr:spPr>
    </xdr:pic>
    <xdr:clientData fPrintsWithSheet="0"/>
  </xdr:oneCellAnchor>
  <xdr:twoCellAnchor editAs="oneCell">
    <xdr:from>
      <xdr:col>7</xdr:col>
      <xdr:colOff>123825</xdr:colOff>
      <xdr:row>0</xdr:row>
      <xdr:rowOff>0</xdr:rowOff>
    </xdr:from>
    <xdr:to>
      <xdr:col>9</xdr:col>
      <xdr:colOff>47625</xdr:colOff>
      <xdr:row>0</xdr:row>
      <xdr:rowOff>312896</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6734175" y="0"/>
          <a:ext cx="1390650" cy="31289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4191000</xdr:colOff>
      <xdr:row>0</xdr:row>
      <xdr:rowOff>0</xdr:rowOff>
    </xdr:from>
    <xdr:to>
      <xdr:col>1</xdr:col>
      <xdr:colOff>4191000</xdr:colOff>
      <xdr:row>0</xdr:row>
      <xdr:rowOff>179546</xdr:rowOff>
    </xdr:to>
    <xdr:pic>
      <xdr:nvPicPr>
        <xdr:cNvPr id="3" name="Picture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876800" y="0"/>
          <a:ext cx="1390650" cy="312896"/>
        </a:xfrm>
        <a:prstGeom prst="rect">
          <a:avLst/>
        </a:prstGeom>
      </xdr:spPr>
    </xdr:pic>
    <xdr:clientData/>
  </xdr:twoCellAnchor>
  <xdr:twoCellAnchor editAs="oneCell">
    <xdr:from>
      <xdr:col>1</xdr:col>
      <xdr:colOff>4171950</xdr:colOff>
      <xdr:row>0</xdr:row>
      <xdr:rowOff>0</xdr:rowOff>
    </xdr:from>
    <xdr:to>
      <xdr:col>3</xdr:col>
      <xdr:colOff>914400</xdr:colOff>
      <xdr:row>0</xdr:row>
      <xdr:rowOff>312896</xdr:rowOff>
    </xdr:to>
    <xdr:pic>
      <xdr:nvPicPr>
        <xdr:cNvPr id="4" name="Picture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857750" y="0"/>
          <a:ext cx="1390650" cy="31289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3638550</xdr:colOff>
      <xdr:row>0</xdr:row>
      <xdr:rowOff>0</xdr:rowOff>
    </xdr:from>
    <xdr:to>
      <xdr:col>0</xdr:col>
      <xdr:colOff>5029200</xdr:colOff>
      <xdr:row>0</xdr:row>
      <xdr:rowOff>312896</xdr:rowOff>
    </xdr:to>
    <xdr:pic>
      <xdr:nvPicPr>
        <xdr:cNvPr id="4" name="Picture 3">
          <a:extLst>
            <a:ext uri="{FF2B5EF4-FFF2-40B4-BE49-F238E27FC236}">
              <a16:creationId xmlns:a16="http://schemas.microsoft.com/office/drawing/2014/main" id="{00000000-0008-0000-02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638550" y="0"/>
          <a:ext cx="1390650" cy="312896"/>
        </a:xfrm>
        <a:prstGeom prst="rect">
          <a:avLst/>
        </a:prstGeom>
      </xdr:spPr>
    </xdr:pic>
    <xdr:clientData/>
  </xdr:twoCellAnchor>
</xdr:wsDr>
</file>

<file path=xl/tables/table1.xml><?xml version="1.0" encoding="utf-8"?>
<table xmlns="http://schemas.openxmlformats.org/spreadsheetml/2006/main" id="2" name="Table2" displayName="Table2" ref="A4:D13" totalsRowCount="1" headerRowDxfId="201" dataDxfId="199" headerRowBorderDxfId="200" tableBorderDxfId="198">
  <tableColumns count="4">
    <tableColumn id="1" name="INCOME" totalsRowFunction="custom" dataDxfId="197">
      <totalsRowFormula>"Total " &amp; Table2[[#Headers],[INCOME]]</totalsRowFormula>
    </tableColumn>
    <tableColumn id="2" name="Budget" totalsRowFunction="custom" dataDxfId="196" totalsRowDxfId="195" dataCellStyle="Comma">
      <totalsRowFormula>SUBTOTAL(9,Table2[Budget])</totalsRowFormula>
    </tableColumn>
    <tableColumn id="3" name="Actual" totalsRowFunction="custom" dataDxfId="194" totalsRowDxfId="193" dataCellStyle="Comma">
      <totalsRowFormula>SUBTOTAL(9,Table2[Actual])</totalsRowFormula>
    </tableColumn>
    <tableColumn id="4" name="Difference" totalsRowFunction="custom" dataDxfId="192" totalsRowDxfId="191" dataCellStyle="Comma">
      <calculatedColumnFormula>C5-B5</calculatedColumnFormula>
      <totalsRowFormula>SUBTOTAL(9,Table2[Difference])</totalsRowFormula>
    </tableColumn>
  </tableColumns>
  <tableStyleInfo name="V42_IncomeTable" showFirstColumn="0" showLastColumn="1" showRowStripes="0" showColumnStripes="0"/>
</table>
</file>

<file path=xl/tables/table10.xml><?xml version="1.0" encoding="utf-8"?>
<table xmlns="http://schemas.openxmlformats.org/spreadsheetml/2006/main" id="14" name="Table14" displayName="Table14" ref="F84:I91" totalsRowCount="1" headerRowDxfId="97" dataDxfId="95" headerRowBorderDxfId="96" tableBorderDxfId="94">
  <tableColumns count="4">
    <tableColumn id="1" name="MISCELLANEOUS" totalsRowFunction="custom" dataDxfId="93" totalsRowDxfId="92">
      <totalsRowFormula>"Total " &amp; Table14[[#Headers],[MISCELLANEOUS]]</totalsRowFormula>
    </tableColumn>
    <tableColumn id="2" name="Budget" totalsRowFunction="custom" dataDxfId="91" totalsRowDxfId="90" dataCellStyle="Comma">
      <totalsRowFormula>SUBTOTAL(9,Table14[Budget])</totalsRowFormula>
    </tableColumn>
    <tableColumn id="3" name="Actual" totalsRowFunction="custom" dataDxfId="89" totalsRowDxfId="88" dataCellStyle="Comma">
      <totalsRowFormula>SUBTOTAL(9,Table14[Actual])</totalsRowFormula>
    </tableColumn>
    <tableColumn id="4" name="Difference" totalsRowFunction="custom" dataDxfId="87" totalsRowDxfId="86" dataCellStyle="Comma">
      <calculatedColumnFormula>G85-H85</calculatedColumnFormula>
      <totalsRowFormula>SUBTOTAL(9,Table14[Difference])</totalsRowFormula>
    </tableColumn>
  </tableColumns>
  <tableStyleInfo name="V42_ExpenseTable" showFirstColumn="0" showLastColumn="1" showRowStripes="0" showColumnStripes="0"/>
</table>
</file>

<file path=xl/tables/table11.xml><?xml version="1.0" encoding="utf-8"?>
<table xmlns="http://schemas.openxmlformats.org/spreadsheetml/2006/main" id="15" name="Table15" displayName="Table15" ref="A64:D70" totalsRowCount="1" headerRowDxfId="85" dataDxfId="83" headerRowBorderDxfId="84" tableBorderDxfId="82">
  <tableColumns count="4">
    <tableColumn id="1" name="HEALTH" totalsRowFunction="custom" dataDxfId="81" totalsRowDxfId="80">
      <totalsRowFormula>"Total " &amp; Table15[[#Headers],[HEALTH]]</totalsRowFormula>
    </tableColumn>
    <tableColumn id="2" name="Budget" totalsRowFunction="custom" dataDxfId="79" totalsRowDxfId="78" dataCellStyle="Comma">
      <totalsRowFormula>SUBTOTAL(9,Table15[Budget])</totalsRowFormula>
    </tableColumn>
    <tableColumn id="3" name="Actual" totalsRowFunction="custom" dataDxfId="77" totalsRowDxfId="76" dataCellStyle="Comma">
      <totalsRowFormula>SUBTOTAL(9,Table15[Actual])</totalsRowFormula>
    </tableColumn>
    <tableColumn id="4" name="Difference" totalsRowFunction="custom" dataDxfId="75" totalsRowDxfId="74" dataCellStyle="Comma">
      <calculatedColumnFormula>B65-C65</calculatedColumnFormula>
      <totalsRowFormula>SUBTOTAL(9,Table15[Difference])</totalsRowFormula>
    </tableColumn>
  </tableColumns>
  <tableStyleInfo name="V42_ExpenseTable" showFirstColumn="0" showLastColumn="1" showRowStripes="0" showColumnStripes="0"/>
</table>
</file>

<file path=xl/tables/table12.xml><?xml version="1.0" encoding="utf-8"?>
<table xmlns="http://schemas.openxmlformats.org/spreadsheetml/2006/main" id="16" name="Table16" displayName="Table16" ref="A72:D78" totalsRowCount="1" headerRowDxfId="73" dataDxfId="71" headerRowBorderDxfId="72" tableBorderDxfId="70">
  <tableColumns count="4">
    <tableColumn id="1" name="INSURANCE" totalsRowFunction="custom" dataDxfId="69" totalsRowDxfId="68">
      <totalsRowFormula>"Total " &amp; Table16[[#Headers],[INSURANCE]]</totalsRowFormula>
    </tableColumn>
    <tableColumn id="2" name="Budget" totalsRowFunction="custom" dataDxfId="67" totalsRowDxfId="66" dataCellStyle="Comma">
      <totalsRowFormula>SUBTOTAL(9,Table16[Budget])</totalsRowFormula>
    </tableColumn>
    <tableColumn id="3" name="Actual" totalsRowFunction="custom" dataDxfId="65" totalsRowDxfId="64" dataCellStyle="Comma">
      <totalsRowFormula>SUBTOTAL(9,Table16[Actual])</totalsRowFormula>
    </tableColumn>
    <tableColumn id="4" name="Difference" totalsRowFunction="custom" dataDxfId="63" totalsRowDxfId="62" dataCellStyle="Comma">
      <calculatedColumnFormula>B73-C73</calculatedColumnFormula>
      <totalsRowFormula>SUBTOTAL(9,Table16[Difference])</totalsRowFormula>
    </tableColumn>
  </tableColumns>
  <tableStyleInfo name="V42_ExpenseTable" showFirstColumn="0" showLastColumn="1" showRowStripes="0" showColumnStripes="0"/>
</table>
</file>

<file path=xl/tables/table13.xml><?xml version="1.0" encoding="utf-8"?>
<table xmlns="http://schemas.openxmlformats.org/spreadsheetml/2006/main" id="17" name="Table17" displayName="Table17" ref="A80:D84" totalsRowCount="1" headerRowDxfId="61" dataDxfId="59" headerRowBorderDxfId="60" tableBorderDxfId="58">
  <tableColumns count="4">
    <tableColumn id="1" name="EDUCATION" totalsRowFunction="custom" dataDxfId="57" totalsRowDxfId="56">
      <totalsRowFormula>"Total " &amp; Table17[[#Headers],[EDUCATION]]</totalsRowFormula>
    </tableColumn>
    <tableColumn id="2" name="Budget" totalsRowFunction="custom" dataDxfId="55" totalsRowDxfId="54">
      <totalsRowFormula>SUBTOTAL(9,Table17[Budget])</totalsRowFormula>
    </tableColumn>
    <tableColumn id="3" name="Actual" totalsRowFunction="custom" dataDxfId="53" totalsRowDxfId="52">
      <totalsRowFormula>SUBTOTAL(9,Table17[Actual])</totalsRowFormula>
    </tableColumn>
    <tableColumn id="4" name="Difference" totalsRowFunction="custom" dataDxfId="51" totalsRowDxfId="50">
      <calculatedColumnFormula>B81-C81</calculatedColumnFormula>
      <totalsRowFormula>SUBTOTAL(9,Table17[Difference])</totalsRowFormula>
    </tableColumn>
  </tableColumns>
  <tableStyleInfo name="V42_ExpenseTable" showFirstColumn="0" showLastColumn="1" showRowStripes="0" showColumnStripes="0"/>
</table>
</file>

<file path=xl/tables/table14.xml><?xml version="1.0" encoding="utf-8"?>
<table xmlns="http://schemas.openxmlformats.org/spreadsheetml/2006/main" id="18" name="Table18" displayName="Table18" ref="A86:D91" totalsRowCount="1" headerRowDxfId="49" dataDxfId="47" headerRowBorderDxfId="48" tableBorderDxfId="46">
  <tableColumns count="4">
    <tableColumn id="1" name="CHARITY/GIFTS" totalsRowFunction="custom" dataDxfId="45" totalsRowDxfId="44">
      <totalsRowFormula>"Total " &amp; Table18[[#Headers],[CHARITY/GIFTS]]</totalsRowFormula>
    </tableColumn>
    <tableColumn id="2" name="Budget" totalsRowFunction="custom" dataDxfId="43" totalsRowDxfId="42">
      <totalsRowFormula>SUBTOTAL(9,Table18[Budget])</totalsRowFormula>
    </tableColumn>
    <tableColumn id="3" name="Actual" totalsRowFunction="custom" dataDxfId="41" totalsRowDxfId="40">
      <totalsRowFormula>SUBTOTAL(9,Table18[Actual])</totalsRowFormula>
    </tableColumn>
    <tableColumn id="4" name="Difference" totalsRowFunction="custom" dataDxfId="39" totalsRowDxfId="38" dataCellStyle="Comma">
      <calculatedColumnFormula>B87-C87</calculatedColumnFormula>
      <totalsRowFormula>SUBTOTAL(9,Table18[Difference])</totalsRowFormula>
    </tableColumn>
  </tableColumns>
  <tableStyleInfo name="V42_ExpenseTable" showFirstColumn="0" showLastColumn="1" showRowStripes="0" showColumnStripes="0"/>
</table>
</file>

<file path=xl/tables/table15.xml><?xml version="1.0" encoding="utf-8"?>
<table xmlns="http://schemas.openxmlformats.org/spreadsheetml/2006/main" id="19" name="Table19" displayName="Table19" ref="A55:D62" totalsRowCount="1" headerRowDxfId="37" dataDxfId="35" headerRowBorderDxfId="36" tableBorderDxfId="34">
  <tableColumns count="4">
    <tableColumn id="1" name="TRANSPORTATION" totalsRowFunction="custom" dataDxfId="33" totalsRowDxfId="32">
      <totalsRowFormula>"Total " &amp; Table19[[#Headers],[TRANSPORTATION]]</totalsRowFormula>
    </tableColumn>
    <tableColumn id="2" name="Budget" totalsRowFunction="custom" dataDxfId="31" totalsRowDxfId="30" dataCellStyle="Comma">
      <totalsRowFormula>SUBTOTAL(9,Table19[Budget])</totalsRowFormula>
    </tableColumn>
    <tableColumn id="3" name="Actual" totalsRowFunction="custom" dataDxfId="29" totalsRowDxfId="28" dataCellStyle="Comma">
      <totalsRowFormula>SUBTOTAL(9,Table19[Actual])</totalsRowFormula>
    </tableColumn>
    <tableColumn id="4" name="Difference" totalsRowFunction="custom" dataDxfId="27" totalsRowDxfId="26" dataCellStyle="Comma">
      <calculatedColumnFormula>B56-C56</calculatedColumnFormula>
      <totalsRowFormula>SUBTOTAL(9,Table19[Difference])</totalsRowFormula>
    </tableColumn>
  </tableColumns>
  <tableStyleInfo name="V42_ExpenseTable" showFirstColumn="0" showLastColumn="1" showRowStripes="0" showColumnStripes="0"/>
</table>
</file>

<file path=xl/tables/table16.xml><?xml version="1.0" encoding="utf-8"?>
<table xmlns="http://schemas.openxmlformats.org/spreadsheetml/2006/main" id="20" name="Table20" displayName="Table20" ref="A31:D42" totalsRowCount="1" headerRowDxfId="25" dataDxfId="23" headerRowBorderDxfId="24" tableBorderDxfId="22">
  <tableColumns count="4">
    <tableColumn id="1" name="DAILY LIVING" totalsRowFunction="custom" dataDxfId="21" totalsRowDxfId="20">
      <totalsRowFormula>"Total " &amp; Table20[[#Headers],[DAILY LIVING]]</totalsRowFormula>
    </tableColumn>
    <tableColumn id="2" name="Budget" totalsRowFunction="custom" dataDxfId="19" totalsRowDxfId="18" dataCellStyle="Comma">
      <totalsRowFormula>SUBTOTAL(9,Table20[Budget])</totalsRowFormula>
    </tableColumn>
    <tableColumn id="3" name="Actual" totalsRowFunction="custom" dataDxfId="17" totalsRowDxfId="16" dataCellStyle="Comma">
      <totalsRowFormula>SUBTOTAL(9,Table20[Actual])</totalsRowFormula>
    </tableColumn>
    <tableColumn id="4" name="Difference" totalsRowFunction="custom" dataDxfId="15" totalsRowDxfId="14" dataCellStyle="Comma">
      <calculatedColumnFormula>B32-C32</calculatedColumnFormula>
      <totalsRowFormula>SUBTOTAL(9,Table20[Difference])</totalsRowFormula>
    </tableColumn>
  </tableColumns>
  <tableStyleInfo name="V42_ExpenseTable" showFirstColumn="0" showLastColumn="1" showRowStripes="0" showColumnStripes="0"/>
</table>
</file>

<file path=xl/tables/table17.xml><?xml version="1.0" encoding="utf-8"?>
<table xmlns="http://schemas.openxmlformats.org/spreadsheetml/2006/main" id="21" name="Table21" displayName="Table21" ref="A44:D53" totalsRowCount="1" headerRowDxfId="13" dataDxfId="11" headerRowBorderDxfId="12" tableBorderDxfId="10">
  <tableColumns count="4">
    <tableColumn id="1" name="CHILDREN" totalsRowFunction="custom" dataDxfId="9" totalsRowDxfId="8">
      <totalsRowFormula>"Total " &amp; Table21[[#Headers],[CHILDREN]]</totalsRowFormula>
    </tableColumn>
    <tableColumn id="2" name="Budget" totalsRowFunction="custom" dataDxfId="7" totalsRowDxfId="6" dataCellStyle="Comma">
      <totalsRowFormula>SUBTOTAL(9,Table21[Budget])</totalsRowFormula>
    </tableColumn>
    <tableColumn id="3" name="Actual" totalsRowFunction="custom" dataDxfId="5" totalsRowDxfId="4" dataCellStyle="Comma">
      <totalsRowFormula>SUBTOTAL(9,Table21[Actual])</totalsRowFormula>
    </tableColumn>
    <tableColumn id="4" name="Difference" totalsRowFunction="custom" dataDxfId="3" totalsRowDxfId="2" dataCellStyle="Comma">
      <calculatedColumnFormula>B45-C45</calculatedColumnFormula>
      <totalsRowFormula>SUBTOTAL(9,Table21[Difference])</totalsRowFormula>
    </tableColumn>
  </tableColumns>
  <tableStyleInfo name="V42_ExpenseTable" showFirstColumn="0" showLastColumn="1" showRowStripes="0" showColumnStripes="0"/>
</table>
</file>

<file path=xl/tables/table2.xml><?xml version="1.0" encoding="utf-8"?>
<table xmlns="http://schemas.openxmlformats.org/spreadsheetml/2006/main" id="5" name="Table5" displayName="Table5" ref="A15:D29" totalsRowCount="1" headerRowDxfId="190" dataDxfId="188" headerRowBorderDxfId="189" tableBorderDxfId="187">
  <tableColumns count="4">
    <tableColumn id="1" name="HOME EXPENSES" totalsRowFunction="custom" dataDxfId="186" totalsRowDxfId="185">
      <totalsRowFormula>"Total " &amp; Table5[[#Headers],[HOME EXPENSES]]</totalsRowFormula>
    </tableColumn>
    <tableColumn id="2" name="Budget" totalsRowFunction="custom" dataDxfId="184" totalsRowDxfId="183" dataCellStyle="Comma">
      <totalsRowFormula>SUBTOTAL(9,Table5[Budget])</totalsRowFormula>
    </tableColumn>
    <tableColumn id="3" name="Actual" totalsRowFunction="custom" dataDxfId="182" totalsRowDxfId="181" dataCellStyle="Comma">
      <totalsRowFormula>SUBTOTAL(9,Table5[Actual])</totalsRowFormula>
    </tableColumn>
    <tableColumn id="4" name="Difference" totalsRowFunction="custom" dataDxfId="180" totalsRowDxfId="179" dataCellStyle="Comma">
      <calculatedColumnFormula>B16-C16</calculatedColumnFormula>
      <totalsRowFormula>SUBTOTAL(9,Table5[Difference])</totalsRowFormula>
    </tableColumn>
  </tableColumns>
  <tableStyleInfo name="V42_ExpenseTable" showFirstColumn="0" showLastColumn="1" showRowStripes="0" showColumnStripes="0"/>
</table>
</file>

<file path=xl/tables/table3.xml><?xml version="1.0" encoding="utf-8"?>
<table xmlns="http://schemas.openxmlformats.org/spreadsheetml/2006/main" id="6" name="Table6" displayName="Table6" ref="F15:I22" totalsRowCount="1" headerRowDxfId="178" dataDxfId="176" headerRowBorderDxfId="177" tableBorderDxfId="175">
  <tableColumns count="4">
    <tableColumn id="1" name="SAVINGS" totalsRowFunction="custom" dataDxfId="174" totalsRowDxfId="173">
      <totalsRowFormula>"Total " &amp; Table6[[#Headers],[SAVINGS]]</totalsRowFormula>
    </tableColumn>
    <tableColumn id="2" name="Budget" totalsRowFunction="custom" dataDxfId="172" totalsRowDxfId="171" dataCellStyle="Comma">
      <totalsRowFormula>SUBTOTAL(9,Table6[Budget])</totalsRowFormula>
    </tableColumn>
    <tableColumn id="3" name="Actual" totalsRowFunction="custom" dataDxfId="170" totalsRowDxfId="169" dataCellStyle="Comma">
      <totalsRowFormula>SUBTOTAL(9,Table6[Actual])</totalsRowFormula>
    </tableColumn>
    <tableColumn id="4" name="Difference" totalsRowFunction="custom" dataDxfId="168" totalsRowDxfId="167" dataCellStyle="Comma">
      <calculatedColumnFormula>G16-H16</calculatedColumnFormula>
      <totalsRowFormula>SUBTOTAL(9,Table6[Difference])</totalsRowFormula>
    </tableColumn>
  </tableColumns>
  <tableStyleInfo name="V42_ExpenseTable" showFirstColumn="0" showLastColumn="1" showRowStripes="0" showColumnStripes="0"/>
</table>
</file>

<file path=xl/tables/table4.xml><?xml version="1.0" encoding="utf-8"?>
<table xmlns="http://schemas.openxmlformats.org/spreadsheetml/2006/main" id="7" name="Table7" displayName="Table7" ref="F24:I35" totalsRowCount="1" headerRowDxfId="166" dataDxfId="164" headerRowBorderDxfId="165" tableBorderDxfId="163">
  <tableColumns count="4">
    <tableColumn id="1" name="OBLIGATIONS" totalsRowFunction="custom" dataDxfId="162" totalsRowDxfId="161">
      <totalsRowFormula>"Total " &amp; Table7[[#Headers],[OBLIGATIONS]]</totalsRowFormula>
    </tableColumn>
    <tableColumn id="2" name="Budget" totalsRowFunction="custom" dataDxfId="160" totalsRowDxfId="159" dataCellStyle="Comma">
      <totalsRowFormula>SUBTOTAL(9,Table7[Budget])</totalsRowFormula>
    </tableColumn>
    <tableColumn id="3" name="Actual" totalsRowFunction="custom" dataDxfId="158" totalsRowDxfId="157" dataCellStyle="Comma">
      <totalsRowFormula>SUBTOTAL(9,Table7[Actual])</totalsRowFormula>
    </tableColumn>
    <tableColumn id="4" name="Difference" totalsRowFunction="custom" dataDxfId="156" totalsRowDxfId="155" dataCellStyle="Comma">
      <calculatedColumnFormula>G25-H25</calculatedColumnFormula>
      <totalsRowFormula>SUBTOTAL(9,Table7[Difference])</totalsRowFormula>
    </tableColumn>
  </tableColumns>
  <tableStyleInfo name="V42_ExpenseTable" showFirstColumn="0" showLastColumn="1" showRowStripes="0" showColumnStripes="0"/>
</table>
</file>

<file path=xl/tables/table5.xml><?xml version="1.0" encoding="utf-8"?>
<table xmlns="http://schemas.openxmlformats.org/spreadsheetml/2006/main" id="8" name="Table8" displayName="Table8" ref="F37:I42" totalsRowCount="1" headerRowDxfId="154" dataDxfId="152" headerRowBorderDxfId="153" tableBorderDxfId="151">
  <tableColumns count="4">
    <tableColumn id="1" name="BUSINESS EXPENSE" totalsRowFunction="custom" dataDxfId="150" totalsRowDxfId="149">
      <totalsRowFormula>"Total " &amp; Table8[[#Headers],[BUSINESS EXPENSE]]</totalsRowFormula>
    </tableColumn>
    <tableColumn id="2" name="Budget" totalsRowFunction="custom" dataDxfId="148" totalsRowDxfId="147">
      <totalsRowFormula>SUBTOTAL(9,Table8[Budget])</totalsRowFormula>
    </tableColumn>
    <tableColumn id="3" name="Actual" totalsRowFunction="custom" dataDxfId="146" totalsRowDxfId="145">
      <totalsRowFormula>SUBTOTAL(9,Table8[Actual])</totalsRowFormula>
    </tableColumn>
    <tableColumn id="4" name="Difference" totalsRowFunction="custom" dataDxfId="144" totalsRowDxfId="143" dataCellStyle="Comma">
      <calculatedColumnFormula>G38-H38</calculatedColumnFormula>
      <totalsRowFormula>SUBTOTAL(9,Table8[Difference])</totalsRowFormula>
    </tableColumn>
  </tableColumns>
  <tableStyleInfo name="V42_ExpenseTable" showFirstColumn="0" showLastColumn="1" showRowStripes="0" showColumnStripes="0"/>
</table>
</file>

<file path=xl/tables/table6.xml><?xml version="1.0" encoding="utf-8"?>
<table xmlns="http://schemas.openxmlformats.org/spreadsheetml/2006/main" id="10" name="Table10" displayName="Table10" ref="F44:I58" totalsRowCount="1" headerRowDxfId="142" dataDxfId="140" headerRowBorderDxfId="141">
  <tableColumns count="4">
    <tableColumn id="1" name="ENTERTAINMENT" totalsRowFunction="custom" dataDxfId="139" totalsRowDxfId="138">
      <totalsRowFormula>"Total " &amp; Table10[[#Headers],[ENTERTAINMENT]]</totalsRowFormula>
    </tableColumn>
    <tableColumn id="2" name="Budget" totalsRowFunction="custom" dataDxfId="137" totalsRowDxfId="136" dataCellStyle="Comma">
      <totalsRowFormula>SUBTOTAL(9,Table10[Budget])</totalsRowFormula>
    </tableColumn>
    <tableColumn id="3" name="Actual" totalsRowFunction="custom" dataDxfId="135" totalsRowDxfId="134" dataCellStyle="Comma">
      <totalsRowFormula>SUBTOTAL(9,Table10[Actual])</totalsRowFormula>
    </tableColumn>
    <tableColumn id="4" name="Difference" totalsRowFunction="custom" dataDxfId="133" totalsRowDxfId="132" dataCellStyle="Comma">
      <calculatedColumnFormula>G45-H45</calculatedColumnFormula>
      <totalsRowFormula>SUBTOTAL(9,Table10[Difference])</totalsRowFormula>
    </tableColumn>
  </tableColumns>
  <tableStyleInfo name="V42_ExpenseTable" showFirstColumn="0" showLastColumn="1" showRowStripes="0" showColumnStripes="0"/>
</table>
</file>

<file path=xl/tables/table7.xml><?xml version="1.0" encoding="utf-8"?>
<table xmlns="http://schemas.openxmlformats.org/spreadsheetml/2006/main" id="11" name="Table11" displayName="Table11" ref="F60:I65" totalsRowCount="1" headerRowDxfId="131" dataDxfId="129" headerRowBorderDxfId="130" tableBorderDxfId="128">
  <tableColumns count="4">
    <tableColumn id="1" name="PETS" totalsRowFunction="custom" dataDxfId="127" totalsRowDxfId="126">
      <totalsRowFormula>"Total " &amp; Table11[[#Headers],[PETS]]</totalsRowFormula>
    </tableColumn>
    <tableColumn id="2" name="Budget" totalsRowFunction="custom" dataDxfId="125" totalsRowDxfId="124">
      <totalsRowFormula>SUBTOTAL(9,Table11[Budget])</totalsRowFormula>
    </tableColumn>
    <tableColumn id="3" name="Actual" totalsRowFunction="custom" dataDxfId="123" totalsRowDxfId="122">
      <totalsRowFormula>SUBTOTAL(9,Table11[Actual])</totalsRowFormula>
    </tableColumn>
    <tableColumn id="4" name="Difference" totalsRowFunction="custom" dataDxfId="121" totalsRowDxfId="120" dataCellStyle="Comma">
      <calculatedColumnFormula>G61-H61</calculatedColumnFormula>
      <totalsRowFormula>SUBTOTAL(9,Table11[Difference])</totalsRowFormula>
    </tableColumn>
  </tableColumns>
  <tableStyleInfo name="V42_ExpenseTable" showFirstColumn="0" showLastColumn="1" showRowStripes="0" showColumnStripes="0"/>
</table>
</file>

<file path=xl/tables/table8.xml><?xml version="1.0" encoding="utf-8"?>
<table xmlns="http://schemas.openxmlformats.org/spreadsheetml/2006/main" id="12" name="Table12" displayName="Table12" ref="F67:I73" totalsRowCount="1" headerRowBorderDxfId="119" tableBorderDxfId="118">
  <tableColumns count="4">
    <tableColumn id="1" name="SUBSCRIPTIONS" totalsRowFunction="custom" dataDxfId="117" totalsRowDxfId="116">
      <totalsRowFormula>"Total " &amp; Table12[[#Headers],[SUBSCRIPTIONS]]</totalsRowFormula>
    </tableColumn>
    <tableColumn id="2" name="Budget" totalsRowFunction="custom" dataDxfId="115" totalsRowDxfId="114" dataCellStyle="Comma">
      <totalsRowFormula>SUBTOTAL(9,Table12[Budget])</totalsRowFormula>
    </tableColumn>
    <tableColumn id="3" name="Actual" totalsRowFunction="custom" dataDxfId="113" totalsRowDxfId="112" dataCellStyle="Comma">
      <totalsRowFormula>SUBTOTAL(9,Table12[Actual])</totalsRowFormula>
    </tableColumn>
    <tableColumn id="4" name="Difference" totalsRowFunction="custom" dataDxfId="111" totalsRowDxfId="110" dataCellStyle="Comma">
      <calculatedColumnFormula>G68-H68</calculatedColumnFormula>
      <totalsRowFormula>SUBTOTAL(9,Table12[Difference])</totalsRowFormula>
    </tableColumn>
  </tableColumns>
  <tableStyleInfo name="V42_ExpenseTable" showFirstColumn="0" showLastColumn="1" showRowStripes="0" showColumnStripes="0"/>
</table>
</file>

<file path=xl/tables/table9.xml><?xml version="1.0" encoding="utf-8"?>
<table xmlns="http://schemas.openxmlformats.org/spreadsheetml/2006/main" id="13" name="Table13" displayName="Table13" ref="F75:I82" totalsRowCount="1" headerRowDxfId="109" dataDxfId="107" headerRowBorderDxfId="108" tableBorderDxfId="106">
  <tableColumns count="4">
    <tableColumn id="1" name="VACATION" totalsRowFunction="custom" dataDxfId="105" totalsRowDxfId="104">
      <totalsRowFormula>"Total " &amp; Table13[[#Headers],[VACATION]]</totalsRowFormula>
    </tableColumn>
    <tableColumn id="2" name="Budget" totalsRowFunction="custom" dataDxfId="103" totalsRowDxfId="102" dataCellStyle="Comma">
      <totalsRowFormula>SUBTOTAL(9,Table13[Budget])</totalsRowFormula>
    </tableColumn>
    <tableColumn id="3" name="Actual" totalsRowFunction="custom" dataDxfId="101" totalsRowDxfId="100" dataCellStyle="Comma">
      <totalsRowFormula>SUBTOTAL(9,Table13[Actual])</totalsRowFormula>
    </tableColumn>
    <tableColumn id="4" name="Difference" totalsRowFunction="custom" dataDxfId="99" totalsRowDxfId="98" dataCellStyle="Comma">
      <calculatedColumnFormula>G76-H76</calculatedColumnFormula>
      <totalsRowFormula>SUBTOTAL(9,Table13[Difference])</totalsRowFormula>
    </tableColumn>
  </tableColumns>
  <tableStyleInfo name="V42_ExpenseTable" showFirstColumn="0" showLastColumn="1" showRowStripes="0" showColumnStripes="0"/>
</table>
</file>

<file path=xl/theme/theme1.xml><?xml version="1.0" encoding="utf-8"?>
<a:theme xmlns:a="http://schemas.openxmlformats.org/drawingml/2006/main" name="Vertex42">
  <a:themeElements>
    <a:clrScheme name="V42-Blue2">
      <a:dk1>
        <a:sysClr val="windowText" lastClr="000000"/>
      </a:dk1>
      <a:lt1>
        <a:sysClr val="window" lastClr="FFFFFF"/>
      </a:lt1>
      <a:dk2>
        <a:srgbClr val="5E8BCE"/>
      </a:dk2>
      <a:lt2>
        <a:srgbClr val="EEECE2"/>
      </a:lt2>
      <a:accent1>
        <a:srgbClr val="3A5D9C"/>
      </a:accent1>
      <a:accent2>
        <a:srgbClr val="C04E4E"/>
      </a:accent2>
      <a:accent3>
        <a:srgbClr val="3D8A16"/>
      </a:accent3>
      <a:accent4>
        <a:srgbClr val="7860B4"/>
      </a:accent4>
      <a:accent5>
        <a:srgbClr val="E68422"/>
      </a:accent5>
      <a:accent6>
        <a:srgbClr val="846648"/>
      </a:accent6>
      <a:hlink>
        <a:srgbClr val="4C92AE"/>
      </a:hlink>
      <a:folHlink>
        <a:srgbClr val="969696"/>
      </a:folHlink>
    </a:clrScheme>
    <a:fontScheme name="Vertex42">
      <a:majorFont>
        <a:latin typeface="Arial"/>
        <a:ea typeface=""/>
        <a:cs typeface=""/>
      </a:majorFont>
      <a:minorFont>
        <a:latin typeface="Trebuchet MS"/>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table" Target="../tables/table4.xml"/><Relationship Id="rId13" Type="http://schemas.openxmlformats.org/officeDocument/2006/relationships/table" Target="../tables/table9.xml"/><Relationship Id="rId18" Type="http://schemas.openxmlformats.org/officeDocument/2006/relationships/table" Target="../tables/table14.xml"/><Relationship Id="rId3" Type="http://schemas.openxmlformats.org/officeDocument/2006/relationships/printerSettings" Target="../printerSettings/printerSettings1.bin"/><Relationship Id="rId21" Type="http://schemas.openxmlformats.org/officeDocument/2006/relationships/table" Target="../tables/table17.xml"/><Relationship Id="rId7" Type="http://schemas.openxmlformats.org/officeDocument/2006/relationships/table" Target="../tables/table3.xml"/><Relationship Id="rId12" Type="http://schemas.openxmlformats.org/officeDocument/2006/relationships/table" Target="../tables/table8.xml"/><Relationship Id="rId17" Type="http://schemas.openxmlformats.org/officeDocument/2006/relationships/table" Target="../tables/table13.xml"/><Relationship Id="rId2" Type="http://schemas.openxmlformats.org/officeDocument/2006/relationships/hyperlink" Target="https://www.vertex42.com/ExcelTemplates/monthly-household-budget.html" TargetMode="External"/><Relationship Id="rId16" Type="http://schemas.openxmlformats.org/officeDocument/2006/relationships/table" Target="../tables/table12.xml"/><Relationship Id="rId20" Type="http://schemas.openxmlformats.org/officeDocument/2006/relationships/table" Target="../tables/table16.xml"/><Relationship Id="rId1" Type="http://schemas.openxmlformats.org/officeDocument/2006/relationships/hyperlink" Target="https://www.vertex42.com/ExcelTemplates/monthly-household-budget.html" TargetMode="External"/><Relationship Id="rId6" Type="http://schemas.openxmlformats.org/officeDocument/2006/relationships/table" Target="../tables/table2.xml"/><Relationship Id="rId11" Type="http://schemas.openxmlformats.org/officeDocument/2006/relationships/table" Target="../tables/table7.xml"/><Relationship Id="rId5" Type="http://schemas.openxmlformats.org/officeDocument/2006/relationships/table" Target="../tables/table1.xml"/><Relationship Id="rId15" Type="http://schemas.openxmlformats.org/officeDocument/2006/relationships/table" Target="../tables/table11.xml"/><Relationship Id="rId10" Type="http://schemas.openxmlformats.org/officeDocument/2006/relationships/table" Target="../tables/table6.xml"/><Relationship Id="rId19" Type="http://schemas.openxmlformats.org/officeDocument/2006/relationships/table" Target="../tables/table15.xml"/><Relationship Id="rId4" Type="http://schemas.openxmlformats.org/officeDocument/2006/relationships/drawing" Target="../drawings/drawing1.xml"/><Relationship Id="rId9" Type="http://schemas.openxmlformats.org/officeDocument/2006/relationships/table" Target="../tables/table5.xml"/><Relationship Id="rId14" Type="http://schemas.openxmlformats.org/officeDocument/2006/relationships/table" Target="../tables/table10.xm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Articles/how-to-budget.html" TargetMode="External"/><Relationship Id="rId7" Type="http://schemas.openxmlformats.org/officeDocument/2006/relationships/drawing" Target="../drawings/drawing2.xml"/><Relationship Id="rId2" Type="http://schemas.openxmlformats.org/officeDocument/2006/relationships/hyperlink" Target="https://www.vertex42.com/ExcelTips/workbook.html" TargetMode="External"/><Relationship Id="rId1" Type="http://schemas.openxmlformats.org/officeDocument/2006/relationships/hyperlink" Target="https://www.vertex42.com/ExcelTemplates/monthly-household-budget.html" TargetMode="External"/><Relationship Id="rId6" Type="http://schemas.openxmlformats.org/officeDocument/2006/relationships/printerSettings" Target="../printerSettings/printerSettings2.bin"/><Relationship Id="rId5" Type="http://schemas.openxmlformats.org/officeDocument/2006/relationships/hyperlink" Target="https://www.vertex42.com/ExcelTemplates/money-management-template.html" TargetMode="External"/><Relationship Id="rId4" Type="http://schemas.openxmlformats.org/officeDocument/2006/relationships/hyperlink" Target="https://www.vertex42.com/ExcelArticles/how-to-make-a-budget.html" TargetMode="Externa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www.vertex42.com/licensing/EULA_privateuse.html" TargetMode="External"/><Relationship Id="rId1" Type="http://schemas.openxmlformats.org/officeDocument/2006/relationships/hyperlink" Target="https://www.vertex42.com/ExcelTemplates/monthly-household-budget.html" TargetMode="External"/><Relationship Id="rId4"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I165"/>
  <sheetViews>
    <sheetView showGridLines="0" tabSelected="1" workbookViewId="0">
      <selection activeCell="A3" sqref="A3"/>
    </sheetView>
  </sheetViews>
  <sheetFormatPr defaultRowHeight="15" x14ac:dyDescent="0.3"/>
  <cols>
    <col min="1" max="1" width="22.5" style="1" customWidth="1"/>
    <col min="2" max="4" width="9.625" style="1" customWidth="1"/>
    <col min="5" max="5" width="2.625" style="1" customWidth="1"/>
    <col min="6" max="6" width="22.5" style="1" customWidth="1"/>
    <col min="7" max="9" width="9.625" style="1" customWidth="1"/>
    <col min="10" max="16384" width="9" style="1"/>
  </cols>
  <sheetData>
    <row r="1" spans="1:9" ht="26.1" customHeight="1" x14ac:dyDescent="0.3">
      <c r="A1" s="34" t="s">
        <v>112</v>
      </c>
      <c r="B1" s="34"/>
      <c r="C1" s="34"/>
      <c r="D1" s="34"/>
      <c r="E1" s="34"/>
      <c r="F1" s="34"/>
      <c r="G1" s="34"/>
      <c r="H1" s="34"/>
      <c r="I1" s="34"/>
    </row>
    <row r="2" spans="1:9" s="2" customFormat="1" ht="13.5" x14ac:dyDescent="0.3">
      <c r="A2" s="33" t="s">
        <v>152</v>
      </c>
      <c r="B2" s="33"/>
      <c r="C2" s="33"/>
      <c r="D2" s="33"/>
      <c r="E2" s="31"/>
      <c r="F2" s="31"/>
      <c r="G2" s="32"/>
      <c r="H2" s="56" t="s">
        <v>119</v>
      </c>
      <c r="I2" s="56"/>
    </row>
    <row r="3" spans="1:9" s="2" customFormat="1" ht="13.5" x14ac:dyDescent="0.3">
      <c r="E3" s="3"/>
    </row>
    <row r="4" spans="1:9" x14ac:dyDescent="0.3">
      <c r="A4" s="21" t="s">
        <v>6</v>
      </c>
      <c r="B4" s="22" t="s">
        <v>115</v>
      </c>
      <c r="C4" s="23" t="s">
        <v>5</v>
      </c>
      <c r="D4" s="23" t="s">
        <v>96</v>
      </c>
      <c r="E4" s="18" t="s">
        <v>114</v>
      </c>
      <c r="F4" s="26" t="s">
        <v>118</v>
      </c>
      <c r="G4" s="27" t="s">
        <v>115</v>
      </c>
      <c r="H4" s="27" t="s">
        <v>5</v>
      </c>
      <c r="I4" s="27" t="s">
        <v>96</v>
      </c>
    </row>
    <row r="5" spans="1:9" ht="16.5" x14ac:dyDescent="0.3">
      <c r="A5" s="4" t="s">
        <v>16</v>
      </c>
      <c r="B5" s="9">
        <v>2000</v>
      </c>
      <c r="C5" s="9">
        <v>2000</v>
      </c>
      <c r="D5" s="10">
        <f t="shared" ref="D5:D11" si="0">C5-B5</f>
        <v>0</v>
      </c>
      <c r="E5" s="8"/>
      <c r="F5" s="28" t="s">
        <v>7</v>
      </c>
      <c r="G5" s="25">
        <f>Table2[[#Totals],[Budget]]</f>
        <v>2000</v>
      </c>
      <c r="H5" s="25">
        <f>Table2[[#Totals],[Actual]]</f>
        <v>2000</v>
      </c>
      <c r="I5" s="25">
        <f>G5-H5</f>
        <v>0</v>
      </c>
    </row>
    <row r="6" spans="1:9" ht="17.25" thickBot="1" x14ac:dyDescent="0.35">
      <c r="A6" s="4" t="s">
        <v>10</v>
      </c>
      <c r="B6" s="9"/>
      <c r="C6" s="9"/>
      <c r="D6" s="10">
        <f t="shared" si="0"/>
        <v>0</v>
      </c>
      <c r="E6" s="8"/>
      <c r="F6" s="28" t="s">
        <v>8</v>
      </c>
      <c r="G6" s="25">
        <f>SUM(,Table5[[#Totals],[Budget]],Table20[[#Totals],[Budget]],Table21[[#Totals],[Budget]],Table19[[#Totals],[Budget]],Table15[[#Totals],[Budget]],Table16[[#Totals],[Budget]],Table17[[#Totals],[Budget]],Table18[[#Totals],[Budget]],Table14[[#Totals],[Budget]],Table13[[#Totals],[Budget]],Table12[[#Totals],[Budget]],Table11[[#Totals],[Budget]],Table10[[#Totals],[Budget]],Table8[[#Totals],[Budget]],Table7[[#Totals],[Budget]],Table6[[#Totals],[Budget]])</f>
        <v>1345</v>
      </c>
      <c r="H6" s="25">
        <f>SUM(Table5[[#Totals],[Actual]],Table20[[#Totals],[Actual]],Table21[[#Totals],[Actual]],Table19[[#Totals],[Actual]],Table15[[#Totals],[Actual]],Table16[[#Totals],[Actual]],Table17[[#Totals],[Actual]],Table18[[#Totals],[Actual]],Table14[[#Totals],[Actual]],Table13[[#Totals],[Actual]],Table12[[#Totals],[Actual]],Table11[[#Totals],[Actual]],Table10[[#Totals],[Actual]],Table8[[#Totals],[Actual]],Table7[[#Totals],[Actual]],Table6[[#Totals],[Actual]])</f>
        <v>1486</v>
      </c>
      <c r="I6" s="25">
        <f>G6-H6</f>
        <v>-141</v>
      </c>
    </row>
    <row r="7" spans="1:9" ht="17.25" thickTop="1" x14ac:dyDescent="0.3">
      <c r="A7" s="4" t="s">
        <v>11</v>
      </c>
      <c r="B7" s="9"/>
      <c r="C7" s="9"/>
      <c r="D7" s="10">
        <f t="shared" si="0"/>
        <v>0</v>
      </c>
      <c r="E7" s="8"/>
      <c r="F7" s="29" t="s">
        <v>9</v>
      </c>
      <c r="G7" s="30">
        <f>G5-G6</f>
        <v>655</v>
      </c>
      <c r="H7" s="30">
        <f>H5-H6</f>
        <v>514</v>
      </c>
      <c r="I7" s="30">
        <f>H7-G7</f>
        <v>-141</v>
      </c>
    </row>
    <row r="8" spans="1:9" s="2" customFormat="1" x14ac:dyDescent="0.3">
      <c r="A8" s="4" t="s">
        <v>15</v>
      </c>
      <c r="B8" s="9"/>
      <c r="C8" s="9"/>
      <c r="D8" s="10">
        <f t="shared" si="0"/>
        <v>0</v>
      </c>
      <c r="E8" s="11"/>
      <c r="F8" s="11"/>
      <c r="G8" s="11"/>
      <c r="H8" s="11"/>
      <c r="I8" s="11"/>
    </row>
    <row r="9" spans="1:9" x14ac:dyDescent="0.3">
      <c r="A9" s="4" t="s">
        <v>117</v>
      </c>
      <c r="B9" s="9"/>
      <c r="C9" s="9"/>
      <c r="D9" s="10">
        <f t="shared" si="0"/>
        <v>0</v>
      </c>
      <c r="E9" s="8"/>
      <c r="F9" s="11"/>
      <c r="G9" s="11"/>
      <c r="H9" s="11"/>
      <c r="I9" s="11"/>
    </row>
    <row r="10" spans="1:9" x14ac:dyDescent="0.3">
      <c r="A10" s="4" t="s">
        <v>110</v>
      </c>
      <c r="B10" s="9"/>
      <c r="C10" s="9"/>
      <c r="D10" s="10">
        <f t="shared" si="0"/>
        <v>0</v>
      </c>
      <c r="E10" s="8"/>
      <c r="F10" s="11"/>
      <c r="G10" s="11"/>
      <c r="H10" s="11"/>
      <c r="I10" s="11"/>
    </row>
    <row r="11" spans="1:9" x14ac:dyDescent="0.3">
      <c r="A11" s="4" t="s">
        <v>21</v>
      </c>
      <c r="B11" s="9"/>
      <c r="C11" s="9"/>
      <c r="D11" s="10">
        <f t="shared" si="0"/>
        <v>0</v>
      </c>
      <c r="E11" s="8"/>
      <c r="F11" s="11"/>
      <c r="G11" s="11"/>
      <c r="H11" s="11"/>
      <c r="I11" s="11"/>
    </row>
    <row r="12" spans="1:9" x14ac:dyDescent="0.3">
      <c r="A12" s="4" t="s">
        <v>21</v>
      </c>
      <c r="B12" s="12"/>
      <c r="C12" s="12"/>
      <c r="D12" s="10">
        <f>C12-B12</f>
        <v>0</v>
      </c>
      <c r="E12" s="8"/>
      <c r="F12" s="11"/>
      <c r="G12" s="11"/>
      <c r="H12" s="11"/>
      <c r="I12" s="11"/>
    </row>
    <row r="13" spans="1:9" x14ac:dyDescent="0.3">
      <c r="A13" s="24" t="str">
        <f>"Total " &amp; Table2[[#Headers],[INCOME]]</f>
        <v>Total INCOME</v>
      </c>
      <c r="B13" s="19">
        <f>SUBTOTAL(9,Table2[Budget])</f>
        <v>2000</v>
      </c>
      <c r="C13" s="19">
        <f>SUBTOTAL(9,Table2[Actual])</f>
        <v>2000</v>
      </c>
      <c r="D13" s="13">
        <f>SUBTOTAL(9,Table2[Difference])</f>
        <v>0</v>
      </c>
      <c r="E13" s="8"/>
      <c r="F13" s="11"/>
      <c r="G13" s="11"/>
      <c r="H13" s="11"/>
      <c r="I13" s="11"/>
    </row>
    <row r="14" spans="1:9" x14ac:dyDescent="0.3">
      <c r="A14" s="8"/>
      <c r="B14" s="8"/>
      <c r="C14" s="8"/>
      <c r="D14" s="8"/>
      <c r="E14" s="8"/>
      <c r="F14" s="11"/>
      <c r="G14" s="11"/>
      <c r="H14" s="11"/>
      <c r="I14" s="11"/>
    </row>
    <row r="15" spans="1:9" x14ac:dyDescent="0.3">
      <c r="A15" s="21" t="s">
        <v>18</v>
      </c>
      <c r="B15" s="22" t="s">
        <v>115</v>
      </c>
      <c r="C15" s="23" t="s">
        <v>5</v>
      </c>
      <c r="D15" s="23" t="s">
        <v>96</v>
      </c>
      <c r="E15" s="8"/>
      <c r="F15" s="21" t="s">
        <v>60</v>
      </c>
      <c r="G15" s="22" t="s">
        <v>115</v>
      </c>
      <c r="H15" s="23" t="s">
        <v>5</v>
      </c>
      <c r="I15" s="23" t="s">
        <v>96</v>
      </c>
    </row>
    <row r="16" spans="1:9" x14ac:dyDescent="0.3">
      <c r="A16" s="4" t="s">
        <v>82</v>
      </c>
      <c r="B16" s="9">
        <v>1100</v>
      </c>
      <c r="C16" s="9">
        <v>1100</v>
      </c>
      <c r="D16" s="10">
        <f>B16-C16</f>
        <v>0</v>
      </c>
      <c r="E16" s="8"/>
      <c r="F16" s="4" t="s">
        <v>57</v>
      </c>
      <c r="G16" s="9"/>
      <c r="H16" s="9"/>
      <c r="I16" s="10">
        <f t="shared" ref="I16:I21" si="1">G16-H16</f>
        <v>0</v>
      </c>
    </row>
    <row r="17" spans="1:9" x14ac:dyDescent="0.3">
      <c r="A17" s="4" t="s">
        <v>19</v>
      </c>
      <c r="B17" s="9">
        <v>50</v>
      </c>
      <c r="C17" s="9">
        <v>67</v>
      </c>
      <c r="D17" s="10">
        <f t="shared" ref="D17:D28" si="2">B17-C17</f>
        <v>-17</v>
      </c>
      <c r="E17" s="8"/>
      <c r="F17" s="4" t="s">
        <v>58</v>
      </c>
      <c r="G17" s="9"/>
      <c r="H17" s="9"/>
      <c r="I17" s="10">
        <f t="shared" si="1"/>
        <v>0</v>
      </c>
    </row>
    <row r="18" spans="1:9" x14ac:dyDescent="0.3">
      <c r="A18" s="4" t="s">
        <v>81</v>
      </c>
      <c r="B18" s="9">
        <v>43</v>
      </c>
      <c r="C18" s="9">
        <v>52</v>
      </c>
      <c r="D18" s="10">
        <f t="shared" si="2"/>
        <v>-9</v>
      </c>
      <c r="E18" s="8"/>
      <c r="F18" s="4" t="s">
        <v>61</v>
      </c>
      <c r="G18" s="9"/>
      <c r="H18" s="9"/>
      <c r="I18" s="10">
        <f t="shared" si="1"/>
        <v>0</v>
      </c>
    </row>
    <row r="19" spans="1:9" x14ac:dyDescent="0.3">
      <c r="A19" s="4" t="s">
        <v>80</v>
      </c>
      <c r="B19" s="9">
        <v>7</v>
      </c>
      <c r="C19" s="9">
        <v>7</v>
      </c>
      <c r="D19" s="10">
        <f t="shared" si="2"/>
        <v>0</v>
      </c>
      <c r="E19" s="8"/>
      <c r="F19" s="4" t="s">
        <v>59</v>
      </c>
      <c r="G19" s="9"/>
      <c r="H19" s="9"/>
      <c r="I19" s="10">
        <f t="shared" si="1"/>
        <v>0</v>
      </c>
    </row>
    <row r="20" spans="1:9" s="5" customFormat="1" x14ac:dyDescent="0.3">
      <c r="A20" s="4" t="s">
        <v>27</v>
      </c>
      <c r="B20" s="9">
        <v>25</v>
      </c>
      <c r="C20" s="9">
        <v>25</v>
      </c>
      <c r="D20" s="10">
        <f t="shared" si="2"/>
        <v>0</v>
      </c>
      <c r="E20" s="8"/>
      <c r="F20" s="4" t="s">
        <v>70</v>
      </c>
      <c r="G20" s="9"/>
      <c r="H20" s="9"/>
      <c r="I20" s="10">
        <f t="shared" si="1"/>
        <v>0</v>
      </c>
    </row>
    <row r="21" spans="1:9" x14ac:dyDescent="0.3">
      <c r="A21" s="4" t="s">
        <v>79</v>
      </c>
      <c r="B21" s="9">
        <v>35</v>
      </c>
      <c r="C21" s="9">
        <v>35</v>
      </c>
      <c r="D21" s="10">
        <f t="shared" si="2"/>
        <v>0</v>
      </c>
      <c r="E21" s="8"/>
      <c r="F21" s="4" t="s">
        <v>21</v>
      </c>
      <c r="G21" s="14"/>
      <c r="H21" s="14"/>
      <c r="I21" s="10">
        <f t="shared" si="1"/>
        <v>0</v>
      </c>
    </row>
    <row r="22" spans="1:9" x14ac:dyDescent="0.3">
      <c r="A22" s="4" t="s">
        <v>20</v>
      </c>
      <c r="B22" s="9">
        <v>15</v>
      </c>
      <c r="C22" s="9">
        <v>15</v>
      </c>
      <c r="D22" s="10">
        <f t="shared" si="2"/>
        <v>0</v>
      </c>
      <c r="E22" s="8"/>
      <c r="F22" s="24" t="str">
        <f>"Total " &amp; Table6[[#Headers],[SAVINGS]]</f>
        <v>Total SAVINGS</v>
      </c>
      <c r="G22" s="19">
        <f>SUBTOTAL(9,Table6[Budget])</f>
        <v>0</v>
      </c>
      <c r="H22" s="19">
        <f>SUBTOTAL(9,Table6[Actual])</f>
        <v>0</v>
      </c>
      <c r="I22" s="13">
        <f>SUBTOTAL(9,Table6[Difference])</f>
        <v>0</v>
      </c>
    </row>
    <row r="23" spans="1:9" x14ac:dyDescent="0.3">
      <c r="A23" s="4" t="s">
        <v>78</v>
      </c>
      <c r="B23" s="9">
        <v>0</v>
      </c>
      <c r="C23" s="9">
        <v>150</v>
      </c>
      <c r="D23" s="10">
        <f t="shared" si="2"/>
        <v>-150</v>
      </c>
      <c r="E23" s="8"/>
      <c r="F23" s="8"/>
      <c r="G23" s="17"/>
      <c r="H23" s="17"/>
      <c r="I23" s="17"/>
    </row>
    <row r="24" spans="1:9" x14ac:dyDescent="0.3">
      <c r="A24" s="4" t="s">
        <v>77</v>
      </c>
      <c r="B24" s="9">
        <v>0</v>
      </c>
      <c r="C24" s="9">
        <v>0</v>
      </c>
      <c r="D24" s="10">
        <f t="shared" si="2"/>
        <v>0</v>
      </c>
      <c r="E24" s="8"/>
      <c r="F24" s="21" t="s">
        <v>62</v>
      </c>
      <c r="G24" s="22" t="s">
        <v>115</v>
      </c>
      <c r="H24" s="23" t="s">
        <v>5</v>
      </c>
      <c r="I24" s="23" t="s">
        <v>96</v>
      </c>
    </row>
    <row r="25" spans="1:9" x14ac:dyDescent="0.3">
      <c r="A25" s="4" t="s">
        <v>106</v>
      </c>
      <c r="B25" s="9">
        <v>20</v>
      </c>
      <c r="C25" s="9">
        <v>15</v>
      </c>
      <c r="D25" s="10">
        <f>B25-C25</f>
        <v>5</v>
      </c>
      <c r="E25" s="8"/>
      <c r="F25" s="4" t="s">
        <v>66</v>
      </c>
      <c r="G25" s="9"/>
      <c r="H25" s="9"/>
      <c r="I25" s="10">
        <f t="shared" ref="I25:I34" si="3">G25-H25</f>
        <v>0</v>
      </c>
    </row>
    <row r="26" spans="1:9" x14ac:dyDescent="0.3">
      <c r="A26" s="4" t="s">
        <v>105</v>
      </c>
      <c r="B26" s="9">
        <v>50</v>
      </c>
      <c r="C26" s="9">
        <v>20</v>
      </c>
      <c r="D26" s="10">
        <f t="shared" si="2"/>
        <v>30</v>
      </c>
      <c r="E26" s="8"/>
      <c r="F26" s="4" t="s">
        <v>67</v>
      </c>
      <c r="G26" s="9"/>
      <c r="H26" s="9"/>
      <c r="I26" s="10">
        <f t="shared" si="3"/>
        <v>0</v>
      </c>
    </row>
    <row r="27" spans="1:9" x14ac:dyDescent="0.3">
      <c r="A27" s="4" t="s">
        <v>26</v>
      </c>
      <c r="B27" s="9">
        <v>0</v>
      </c>
      <c r="C27" s="9">
        <v>0</v>
      </c>
      <c r="D27" s="10">
        <f t="shared" si="2"/>
        <v>0</v>
      </c>
      <c r="E27" s="8"/>
      <c r="F27" s="4" t="s">
        <v>63</v>
      </c>
      <c r="G27" s="9"/>
      <c r="H27" s="9"/>
      <c r="I27" s="10">
        <f t="shared" si="3"/>
        <v>0</v>
      </c>
    </row>
    <row r="28" spans="1:9" x14ac:dyDescent="0.3">
      <c r="A28" s="4" t="s">
        <v>21</v>
      </c>
      <c r="B28" s="14">
        <v>0</v>
      </c>
      <c r="C28" s="14">
        <v>0</v>
      </c>
      <c r="D28" s="10">
        <f t="shared" si="2"/>
        <v>0</v>
      </c>
      <c r="E28" s="8"/>
      <c r="F28" s="4" t="s">
        <v>64</v>
      </c>
      <c r="G28" s="9"/>
      <c r="H28" s="9"/>
      <c r="I28" s="10">
        <f t="shared" si="3"/>
        <v>0</v>
      </c>
    </row>
    <row r="29" spans="1:9" x14ac:dyDescent="0.3">
      <c r="A29" s="24" t="str">
        <f>"Total " &amp; Table5[[#Headers],[HOME EXPENSES]]</f>
        <v>Total HOME EXPENSES</v>
      </c>
      <c r="B29" s="19">
        <f>SUBTOTAL(9,Table5[Budget])</f>
        <v>1345</v>
      </c>
      <c r="C29" s="19">
        <f>SUBTOTAL(9,Table5[Actual])</f>
        <v>1486</v>
      </c>
      <c r="D29" s="13">
        <f>SUBTOTAL(9,Table5[Difference])</f>
        <v>-141</v>
      </c>
      <c r="E29" s="8"/>
      <c r="F29" s="4" t="s">
        <v>65</v>
      </c>
      <c r="G29" s="9"/>
      <c r="H29" s="9"/>
      <c r="I29" s="10">
        <f t="shared" si="3"/>
        <v>0</v>
      </c>
    </row>
    <row r="30" spans="1:9" x14ac:dyDescent="0.3">
      <c r="A30" s="8"/>
      <c r="B30" s="17"/>
      <c r="C30" s="17"/>
      <c r="D30" s="17"/>
      <c r="E30" s="8"/>
      <c r="F30" s="4" t="s">
        <v>113</v>
      </c>
      <c r="G30" s="9"/>
      <c r="H30" s="9"/>
      <c r="I30" s="10">
        <f t="shared" si="3"/>
        <v>0</v>
      </c>
    </row>
    <row r="31" spans="1:9" x14ac:dyDescent="0.3">
      <c r="A31" s="21" t="s">
        <v>49</v>
      </c>
      <c r="B31" s="22" t="s">
        <v>115</v>
      </c>
      <c r="C31" s="23" t="s">
        <v>5</v>
      </c>
      <c r="D31" s="23" t="s">
        <v>96</v>
      </c>
      <c r="E31" s="8"/>
      <c r="F31" s="4" t="s">
        <v>68</v>
      </c>
      <c r="G31" s="9"/>
      <c r="H31" s="9"/>
      <c r="I31" s="10">
        <f t="shared" si="3"/>
        <v>0</v>
      </c>
    </row>
    <row r="32" spans="1:9" x14ac:dyDescent="0.3">
      <c r="A32" s="4" t="s">
        <v>13</v>
      </c>
      <c r="B32" s="9"/>
      <c r="C32" s="9"/>
      <c r="D32" s="10">
        <f>B32-C32</f>
        <v>0</v>
      </c>
      <c r="E32" s="8"/>
      <c r="F32" s="4" t="s">
        <v>69</v>
      </c>
      <c r="G32" s="9"/>
      <c r="H32" s="9"/>
      <c r="I32" s="10">
        <f t="shared" si="3"/>
        <v>0</v>
      </c>
    </row>
    <row r="33" spans="1:9" x14ac:dyDescent="0.3">
      <c r="A33" s="4" t="s">
        <v>50</v>
      </c>
      <c r="B33" s="9"/>
      <c r="C33" s="9"/>
      <c r="D33" s="10">
        <f t="shared" ref="D33:D41" si="4">B33-C33</f>
        <v>0</v>
      </c>
      <c r="E33" s="8"/>
      <c r="F33" s="4" t="s">
        <v>109</v>
      </c>
      <c r="G33" s="9"/>
      <c r="H33" s="9"/>
      <c r="I33" s="10">
        <f t="shared" si="3"/>
        <v>0</v>
      </c>
    </row>
    <row r="34" spans="1:9" x14ac:dyDescent="0.3">
      <c r="A34" s="4" t="s">
        <v>12</v>
      </c>
      <c r="B34" s="9"/>
      <c r="C34" s="9"/>
      <c r="D34" s="10">
        <f>B34-C34</f>
        <v>0</v>
      </c>
      <c r="E34" s="8"/>
      <c r="F34" s="4" t="s">
        <v>21</v>
      </c>
      <c r="G34" s="14"/>
      <c r="H34" s="14"/>
      <c r="I34" s="10">
        <f t="shared" si="3"/>
        <v>0</v>
      </c>
    </row>
    <row r="35" spans="1:9" x14ac:dyDescent="0.3">
      <c r="A35" s="4" t="s">
        <v>51</v>
      </c>
      <c r="B35" s="9"/>
      <c r="C35" s="9"/>
      <c r="D35" s="10">
        <f t="shared" si="4"/>
        <v>0</v>
      </c>
      <c r="E35" s="8"/>
      <c r="F35" s="24" t="str">
        <f>"Total " &amp; Table7[[#Headers],[OBLIGATIONS]]</f>
        <v>Total OBLIGATIONS</v>
      </c>
      <c r="G35" s="19">
        <f>SUBTOTAL(9,Table7[Budget])</f>
        <v>0</v>
      </c>
      <c r="H35" s="19">
        <f>SUBTOTAL(9,Table7[Actual])</f>
        <v>0</v>
      </c>
      <c r="I35" s="13">
        <f>SUBTOTAL(9,Table7[Difference])</f>
        <v>0</v>
      </c>
    </row>
    <row r="36" spans="1:9" x14ac:dyDescent="0.3">
      <c r="A36" s="4" t="s">
        <v>84</v>
      </c>
      <c r="B36" s="9"/>
      <c r="C36" s="9"/>
      <c r="D36" s="10">
        <f t="shared" si="4"/>
        <v>0</v>
      </c>
      <c r="E36" s="8"/>
      <c r="F36" s="8"/>
      <c r="G36" s="17"/>
      <c r="H36" s="17"/>
      <c r="I36" s="17"/>
    </row>
    <row r="37" spans="1:9" x14ac:dyDescent="0.3">
      <c r="A37" s="4" t="s">
        <v>53</v>
      </c>
      <c r="B37" s="9"/>
      <c r="C37" s="9"/>
      <c r="D37" s="10">
        <f t="shared" si="4"/>
        <v>0</v>
      </c>
      <c r="E37" s="8"/>
      <c r="F37" s="21" t="s">
        <v>104</v>
      </c>
      <c r="G37" s="22" t="s">
        <v>115</v>
      </c>
      <c r="H37" s="23" t="s">
        <v>5</v>
      </c>
      <c r="I37" s="23" t="s">
        <v>96</v>
      </c>
    </row>
    <row r="38" spans="1:9" x14ac:dyDescent="0.3">
      <c r="A38" s="4" t="s">
        <v>85</v>
      </c>
      <c r="B38" s="9"/>
      <c r="C38" s="9"/>
      <c r="D38" s="10">
        <f t="shared" si="4"/>
        <v>0</v>
      </c>
      <c r="E38" s="8"/>
      <c r="F38" s="4" t="s">
        <v>107</v>
      </c>
      <c r="G38" s="9"/>
      <c r="H38" s="9"/>
      <c r="I38" s="10">
        <f>G38-H38</f>
        <v>0</v>
      </c>
    </row>
    <row r="39" spans="1:9" x14ac:dyDescent="0.3">
      <c r="A39" s="4" t="s">
        <v>99</v>
      </c>
      <c r="B39" s="9"/>
      <c r="C39" s="9"/>
      <c r="D39" s="10">
        <f>B39-C39</f>
        <v>0</v>
      </c>
      <c r="E39" s="8"/>
      <c r="F39" s="4" t="s">
        <v>108</v>
      </c>
      <c r="G39" s="9"/>
      <c r="H39" s="9"/>
      <c r="I39" s="10">
        <f>G39-H39</f>
        <v>0</v>
      </c>
    </row>
    <row r="40" spans="1:9" x14ac:dyDescent="0.3">
      <c r="A40" s="4" t="s">
        <v>100</v>
      </c>
      <c r="B40" s="9"/>
      <c r="C40" s="9"/>
      <c r="D40" s="10">
        <f>B40-C40</f>
        <v>0</v>
      </c>
      <c r="E40" s="8"/>
      <c r="F40" s="4" t="s">
        <v>21</v>
      </c>
      <c r="G40" s="9"/>
      <c r="H40" s="9"/>
      <c r="I40" s="10">
        <f>G40-H40</f>
        <v>0</v>
      </c>
    </row>
    <row r="41" spans="1:9" x14ac:dyDescent="0.3">
      <c r="A41" s="4" t="s">
        <v>21</v>
      </c>
      <c r="B41" s="14"/>
      <c r="C41" s="14"/>
      <c r="D41" s="10">
        <f t="shared" si="4"/>
        <v>0</v>
      </c>
      <c r="E41" s="8"/>
      <c r="F41" s="4" t="s">
        <v>21</v>
      </c>
      <c r="G41" s="14"/>
      <c r="H41" s="14"/>
      <c r="I41" s="10">
        <f>G41-H41</f>
        <v>0</v>
      </c>
    </row>
    <row r="42" spans="1:9" x14ac:dyDescent="0.3">
      <c r="A42" s="24" t="str">
        <f>"Total " &amp; Table20[[#Headers],[DAILY LIVING]]</f>
        <v>Total DAILY LIVING</v>
      </c>
      <c r="B42" s="19">
        <f>SUBTOTAL(9,Table20[Budget])</f>
        <v>0</v>
      </c>
      <c r="C42" s="19">
        <f>SUBTOTAL(9,Table20[Actual])</f>
        <v>0</v>
      </c>
      <c r="D42" s="13">
        <f>SUBTOTAL(9,Table20[Difference])</f>
        <v>0</v>
      </c>
      <c r="E42" s="8"/>
      <c r="F42" s="24" t="str">
        <f>"Total " &amp; Table8[[#Headers],[BUSINESS EXPENSE]]</f>
        <v>Total BUSINESS EXPENSE</v>
      </c>
      <c r="G42" s="19">
        <f>SUBTOTAL(9,Table8[Budget])</f>
        <v>0</v>
      </c>
      <c r="H42" s="19">
        <f>SUBTOTAL(9,Table8[Actual])</f>
        <v>0</v>
      </c>
      <c r="I42" s="13">
        <f>SUBTOTAL(9,Table8[Difference])</f>
        <v>0</v>
      </c>
    </row>
    <row r="43" spans="1:9" x14ac:dyDescent="0.3">
      <c r="A43" s="8"/>
      <c r="B43" s="17"/>
      <c r="C43" s="17"/>
      <c r="D43" s="17"/>
      <c r="E43" s="8"/>
      <c r="F43" s="8"/>
      <c r="G43" s="17"/>
      <c r="H43" s="17"/>
      <c r="I43" s="17"/>
    </row>
    <row r="44" spans="1:9" x14ac:dyDescent="0.3">
      <c r="A44" s="21" t="s">
        <v>97</v>
      </c>
      <c r="B44" s="22" t="s">
        <v>115</v>
      </c>
      <c r="C44" s="23" t="s">
        <v>5</v>
      </c>
      <c r="D44" s="23" t="s">
        <v>96</v>
      </c>
      <c r="E44" s="8"/>
      <c r="F44" s="21" t="s">
        <v>39</v>
      </c>
      <c r="G44" s="22" t="s">
        <v>115</v>
      </c>
      <c r="H44" s="23" t="s">
        <v>5</v>
      </c>
      <c r="I44" s="23" t="s">
        <v>96</v>
      </c>
    </row>
    <row r="45" spans="1:9" x14ac:dyDescent="0.3">
      <c r="A45" s="4" t="s">
        <v>24</v>
      </c>
      <c r="B45" s="9"/>
      <c r="C45" s="9"/>
      <c r="D45" s="10">
        <f t="shared" ref="D45:D52" si="5">B45-C45</f>
        <v>0</v>
      </c>
      <c r="E45" s="8"/>
      <c r="F45" s="4" t="s">
        <v>87</v>
      </c>
      <c r="G45" s="9"/>
      <c r="H45" s="9"/>
      <c r="I45" s="10">
        <f t="shared" ref="I45:I57" si="6">G45-H45</f>
        <v>0</v>
      </c>
    </row>
    <row r="46" spans="1:9" x14ac:dyDescent="0.3">
      <c r="A46" s="4" t="s">
        <v>12</v>
      </c>
      <c r="B46" s="9"/>
      <c r="C46" s="9"/>
      <c r="D46" s="10">
        <f t="shared" si="5"/>
        <v>0</v>
      </c>
      <c r="E46" s="8"/>
      <c r="F46" s="4" t="s">
        <v>0</v>
      </c>
      <c r="G46" s="9"/>
      <c r="H46" s="9"/>
      <c r="I46" s="10">
        <f t="shared" si="6"/>
        <v>0</v>
      </c>
    </row>
    <row r="47" spans="1:9" x14ac:dyDescent="0.3">
      <c r="A47" s="4" t="s">
        <v>98</v>
      </c>
      <c r="B47" s="9"/>
      <c r="C47" s="9"/>
      <c r="D47" s="10">
        <f t="shared" si="5"/>
        <v>0</v>
      </c>
      <c r="E47" s="8"/>
      <c r="F47" s="4" t="s">
        <v>90</v>
      </c>
      <c r="G47" s="9"/>
      <c r="H47" s="9"/>
      <c r="I47" s="10">
        <f t="shared" si="6"/>
        <v>0</v>
      </c>
    </row>
    <row r="48" spans="1:9" x14ac:dyDescent="0.3">
      <c r="A48" s="4" t="s">
        <v>101</v>
      </c>
      <c r="B48" s="9"/>
      <c r="C48" s="9"/>
      <c r="D48" s="10">
        <f t="shared" si="5"/>
        <v>0</v>
      </c>
      <c r="E48" s="8"/>
      <c r="F48" s="4" t="s">
        <v>43</v>
      </c>
      <c r="G48" s="9"/>
      <c r="H48" s="9"/>
      <c r="I48" s="10">
        <f t="shared" si="6"/>
        <v>0</v>
      </c>
    </row>
    <row r="49" spans="1:9" x14ac:dyDescent="0.3">
      <c r="A49" s="4" t="s">
        <v>102</v>
      </c>
      <c r="B49" s="9"/>
      <c r="C49" s="9"/>
      <c r="D49" s="10">
        <f t="shared" si="5"/>
        <v>0</v>
      </c>
      <c r="E49" s="8"/>
      <c r="F49" s="4" t="s">
        <v>86</v>
      </c>
      <c r="G49" s="9"/>
      <c r="H49" s="9"/>
      <c r="I49" s="10">
        <f t="shared" si="6"/>
        <v>0</v>
      </c>
    </row>
    <row r="50" spans="1:9" x14ac:dyDescent="0.3">
      <c r="A50" s="4" t="s">
        <v>111</v>
      </c>
      <c r="B50" s="9"/>
      <c r="C50" s="9"/>
      <c r="D50" s="10">
        <f t="shared" si="5"/>
        <v>0</v>
      </c>
      <c r="E50" s="8"/>
      <c r="F50" s="4" t="s">
        <v>88</v>
      </c>
      <c r="G50" s="9"/>
      <c r="H50" s="9"/>
      <c r="I50" s="10">
        <f t="shared" si="6"/>
        <v>0</v>
      </c>
    </row>
    <row r="51" spans="1:9" x14ac:dyDescent="0.3">
      <c r="A51" s="4" t="s">
        <v>103</v>
      </c>
      <c r="B51" s="9"/>
      <c r="C51" s="9"/>
      <c r="D51" s="10">
        <f t="shared" si="5"/>
        <v>0</v>
      </c>
      <c r="E51" s="8"/>
      <c r="F51" s="4" t="s">
        <v>40</v>
      </c>
      <c r="G51" s="9"/>
      <c r="H51" s="9"/>
      <c r="I51" s="10">
        <f t="shared" si="6"/>
        <v>0</v>
      </c>
    </row>
    <row r="52" spans="1:9" x14ac:dyDescent="0.3">
      <c r="A52" s="4" t="s">
        <v>21</v>
      </c>
      <c r="B52" s="14"/>
      <c r="C52" s="14"/>
      <c r="D52" s="10">
        <f t="shared" si="5"/>
        <v>0</v>
      </c>
      <c r="E52" s="8"/>
      <c r="F52" s="4" t="s">
        <v>45</v>
      </c>
      <c r="G52" s="9"/>
      <c r="H52" s="9"/>
      <c r="I52" s="10">
        <f t="shared" si="6"/>
        <v>0</v>
      </c>
    </row>
    <row r="53" spans="1:9" x14ac:dyDescent="0.3">
      <c r="A53" s="24" t="str">
        <f>"Total " &amp; Table21[[#Headers],[CHILDREN]]</f>
        <v>Total CHILDREN</v>
      </c>
      <c r="B53" s="19">
        <f>SUBTOTAL(9,Table21[Budget])</f>
        <v>0</v>
      </c>
      <c r="C53" s="19">
        <f>SUBTOTAL(9,Table21[Actual])</f>
        <v>0</v>
      </c>
      <c r="D53" s="13">
        <f>SUBTOTAL(9,Table21[Difference])</f>
        <v>0</v>
      </c>
      <c r="E53" s="8"/>
      <c r="F53" s="4" t="s">
        <v>89</v>
      </c>
      <c r="G53" s="9"/>
      <c r="H53" s="9"/>
      <c r="I53" s="10">
        <f t="shared" si="6"/>
        <v>0</v>
      </c>
    </row>
    <row r="54" spans="1:9" x14ac:dyDescent="0.3">
      <c r="A54" s="8"/>
      <c r="B54" s="17"/>
      <c r="C54" s="17"/>
      <c r="D54" s="17"/>
      <c r="E54" s="8"/>
      <c r="F54" s="4" t="s">
        <v>46</v>
      </c>
      <c r="G54" s="9"/>
      <c r="H54" s="9"/>
      <c r="I54" s="10">
        <f t="shared" si="6"/>
        <v>0</v>
      </c>
    </row>
    <row r="55" spans="1:9" x14ac:dyDescent="0.3">
      <c r="A55" s="21" t="s">
        <v>28</v>
      </c>
      <c r="B55" s="22" t="s">
        <v>115</v>
      </c>
      <c r="C55" s="23" t="s">
        <v>5</v>
      </c>
      <c r="D55" s="23" t="s">
        <v>96</v>
      </c>
      <c r="E55" s="8"/>
      <c r="F55" s="4" t="s">
        <v>44</v>
      </c>
      <c r="G55" s="9"/>
      <c r="H55" s="9"/>
      <c r="I55" s="10">
        <f t="shared" si="6"/>
        <v>0</v>
      </c>
    </row>
    <row r="56" spans="1:9" x14ac:dyDescent="0.3">
      <c r="A56" s="4" t="s">
        <v>29</v>
      </c>
      <c r="B56" s="9"/>
      <c r="C56" s="9"/>
      <c r="D56" s="10">
        <f t="shared" ref="D56:D61" si="7">B56-C56</f>
        <v>0</v>
      </c>
      <c r="E56" s="8"/>
      <c r="F56" s="4" t="s">
        <v>91</v>
      </c>
      <c r="G56" s="9"/>
      <c r="H56" s="9"/>
      <c r="I56" s="10">
        <f t="shared" si="6"/>
        <v>0</v>
      </c>
    </row>
    <row r="57" spans="1:9" x14ac:dyDescent="0.3">
      <c r="A57" s="4" t="s">
        <v>30</v>
      </c>
      <c r="B57" s="9"/>
      <c r="C57" s="9"/>
      <c r="D57" s="10">
        <f t="shared" si="7"/>
        <v>0</v>
      </c>
      <c r="E57" s="8"/>
      <c r="F57" s="4" t="s">
        <v>21</v>
      </c>
      <c r="G57" s="14"/>
      <c r="H57" s="14"/>
      <c r="I57" s="10">
        <f t="shared" si="6"/>
        <v>0</v>
      </c>
    </row>
    <row r="58" spans="1:9" x14ac:dyDescent="0.3">
      <c r="A58" s="4" t="s">
        <v>74</v>
      </c>
      <c r="B58" s="9"/>
      <c r="C58" s="9"/>
      <c r="D58" s="10">
        <f t="shared" si="7"/>
        <v>0</v>
      </c>
      <c r="E58" s="8"/>
      <c r="F58" s="24" t="str">
        <f>"Total " &amp; Table10[[#Headers],[ENTERTAINMENT]]</f>
        <v>Total ENTERTAINMENT</v>
      </c>
      <c r="G58" s="19">
        <f>SUBTOTAL(9,Table10[Budget])</f>
        <v>0</v>
      </c>
      <c r="H58" s="19">
        <f>SUBTOTAL(9,Table10[Actual])</f>
        <v>0</v>
      </c>
      <c r="I58" s="13">
        <f>SUBTOTAL(9,Table10[Difference])</f>
        <v>0</v>
      </c>
    </row>
    <row r="59" spans="1:9" x14ac:dyDescent="0.3">
      <c r="A59" s="4" t="s">
        <v>31</v>
      </c>
      <c r="B59" s="9"/>
      <c r="C59" s="9"/>
      <c r="D59" s="10">
        <f t="shared" si="7"/>
        <v>0</v>
      </c>
      <c r="E59" s="8"/>
      <c r="F59" s="20" t="s">
        <v>116</v>
      </c>
      <c r="G59" s="17"/>
      <c r="H59" s="17"/>
      <c r="I59" s="17"/>
    </row>
    <row r="60" spans="1:9" x14ac:dyDescent="0.3">
      <c r="A60" s="4" t="s">
        <v>75</v>
      </c>
      <c r="B60" s="9"/>
      <c r="C60" s="9"/>
      <c r="D60" s="10">
        <f t="shared" si="7"/>
        <v>0</v>
      </c>
      <c r="E60" s="8"/>
      <c r="F60" s="21" t="s">
        <v>37</v>
      </c>
      <c r="G60" s="22" t="s">
        <v>115</v>
      </c>
      <c r="H60" s="23" t="s">
        <v>5</v>
      </c>
      <c r="I60" s="23" t="s">
        <v>96</v>
      </c>
    </row>
    <row r="61" spans="1:9" x14ac:dyDescent="0.3">
      <c r="A61" s="4" t="s">
        <v>21</v>
      </c>
      <c r="B61" s="14"/>
      <c r="C61" s="14"/>
      <c r="D61" s="10">
        <f t="shared" si="7"/>
        <v>0</v>
      </c>
      <c r="E61" s="8"/>
      <c r="F61" s="4" t="s">
        <v>1</v>
      </c>
      <c r="G61" s="9"/>
      <c r="H61" s="9"/>
      <c r="I61" s="10">
        <f>G61-H61</f>
        <v>0</v>
      </c>
    </row>
    <row r="62" spans="1:9" x14ac:dyDescent="0.3">
      <c r="A62" s="24" t="str">
        <f>"Total " &amp; Table19[[#Headers],[TRANSPORTATION]]</f>
        <v>Total TRANSPORTATION</v>
      </c>
      <c r="B62" s="19">
        <f>SUBTOTAL(9,Table19[Budget])</f>
        <v>0</v>
      </c>
      <c r="C62" s="19">
        <f>SUBTOTAL(9,Table19[Actual])</f>
        <v>0</v>
      </c>
      <c r="D62" s="13">
        <f>SUBTOTAL(9,Table19[Difference])</f>
        <v>0</v>
      </c>
      <c r="E62" s="8"/>
      <c r="F62" s="4" t="s">
        <v>24</v>
      </c>
      <c r="G62" s="9"/>
      <c r="H62" s="9"/>
      <c r="I62" s="10">
        <f>G62-H62</f>
        <v>0</v>
      </c>
    </row>
    <row r="63" spans="1:9" x14ac:dyDescent="0.3">
      <c r="A63" s="8"/>
      <c r="B63" s="17"/>
      <c r="C63" s="17"/>
      <c r="D63" s="17"/>
      <c r="E63" s="8"/>
      <c r="F63" s="4" t="s">
        <v>83</v>
      </c>
      <c r="G63" s="9"/>
      <c r="H63" s="9"/>
      <c r="I63" s="10">
        <f>G63-H63</f>
        <v>0</v>
      </c>
    </row>
    <row r="64" spans="1:9" x14ac:dyDescent="0.3">
      <c r="A64" s="21" t="s">
        <v>33</v>
      </c>
      <c r="B64" s="22" t="s">
        <v>115</v>
      </c>
      <c r="C64" s="23" t="s">
        <v>5</v>
      </c>
      <c r="D64" s="23" t="s">
        <v>96</v>
      </c>
      <c r="E64" s="8"/>
      <c r="F64" s="4" t="s">
        <v>21</v>
      </c>
      <c r="G64" s="14"/>
      <c r="H64" s="14"/>
      <c r="I64" s="10">
        <f>G64-H64</f>
        <v>0</v>
      </c>
    </row>
    <row r="65" spans="1:9" x14ac:dyDescent="0.3">
      <c r="A65" s="4" t="s">
        <v>34</v>
      </c>
      <c r="B65" s="9"/>
      <c r="C65" s="9"/>
      <c r="D65" s="10">
        <f t="shared" ref="D65:D69" si="8">B65-C65</f>
        <v>0</v>
      </c>
      <c r="E65" s="8"/>
      <c r="F65" s="24" t="str">
        <f>"Total " &amp; Table11[[#Headers],[PETS]]</f>
        <v>Total PETS</v>
      </c>
      <c r="G65" s="19">
        <f>SUBTOTAL(9,Table11[Budget])</f>
        <v>0</v>
      </c>
      <c r="H65" s="19">
        <f>SUBTOTAL(9,Table11[Actual])</f>
        <v>0</v>
      </c>
      <c r="I65" s="13">
        <f>SUBTOTAL(9,Table11[Difference])</f>
        <v>0</v>
      </c>
    </row>
    <row r="66" spans="1:9" x14ac:dyDescent="0.3">
      <c r="A66" s="4" t="s">
        <v>35</v>
      </c>
      <c r="B66" s="9"/>
      <c r="C66" s="9"/>
      <c r="D66" s="10">
        <f t="shared" si="8"/>
        <v>0</v>
      </c>
      <c r="E66" s="8"/>
      <c r="F66" s="8"/>
      <c r="G66" s="17"/>
      <c r="H66" s="17"/>
      <c r="I66" s="17"/>
    </row>
    <row r="67" spans="1:9" x14ac:dyDescent="0.3">
      <c r="A67" s="4" t="s">
        <v>36</v>
      </c>
      <c r="B67" s="9"/>
      <c r="C67" s="9"/>
      <c r="D67" s="10">
        <f t="shared" si="8"/>
        <v>0</v>
      </c>
      <c r="E67" s="8"/>
      <c r="F67" s="21" t="s">
        <v>47</v>
      </c>
      <c r="G67" s="22" t="s">
        <v>115</v>
      </c>
      <c r="H67" s="23" t="s">
        <v>5</v>
      </c>
      <c r="I67" s="23" t="s">
        <v>96</v>
      </c>
    </row>
    <row r="68" spans="1:9" x14ac:dyDescent="0.3">
      <c r="A68" s="4" t="s">
        <v>38</v>
      </c>
      <c r="B68" s="9"/>
      <c r="C68" s="9"/>
      <c r="D68" s="10">
        <f t="shared" si="8"/>
        <v>0</v>
      </c>
      <c r="E68" s="8"/>
      <c r="F68" s="4" t="s">
        <v>41</v>
      </c>
      <c r="G68" s="9"/>
      <c r="H68" s="9"/>
      <c r="I68" s="10">
        <f t="shared" ref="I68:I72" si="9">G68-H68</f>
        <v>0</v>
      </c>
    </row>
    <row r="69" spans="1:9" x14ac:dyDescent="0.3">
      <c r="A69" s="4" t="s">
        <v>21</v>
      </c>
      <c r="B69" s="14"/>
      <c r="C69" s="14"/>
      <c r="D69" s="10">
        <f t="shared" si="8"/>
        <v>0</v>
      </c>
      <c r="E69" s="8"/>
      <c r="F69" s="4" t="s">
        <v>42</v>
      </c>
      <c r="G69" s="9"/>
      <c r="H69" s="9"/>
      <c r="I69" s="10">
        <f t="shared" si="9"/>
        <v>0</v>
      </c>
    </row>
    <row r="70" spans="1:9" x14ac:dyDescent="0.3">
      <c r="A70" s="24" t="str">
        <f>"Total " &amp; Table15[[#Headers],[HEALTH]]</f>
        <v>Total HEALTH</v>
      </c>
      <c r="B70" s="19">
        <f>SUBTOTAL(9,Table15[Budget])</f>
        <v>0</v>
      </c>
      <c r="C70" s="19">
        <f>SUBTOTAL(9,Table15[Actual])</f>
        <v>0</v>
      </c>
      <c r="D70" s="13">
        <f>SUBTOTAL(9,Table15[Difference])</f>
        <v>0</v>
      </c>
      <c r="E70" s="8"/>
      <c r="F70" s="4" t="s">
        <v>48</v>
      </c>
      <c r="G70" s="9"/>
      <c r="H70" s="9"/>
      <c r="I70" s="10">
        <f t="shared" si="9"/>
        <v>0</v>
      </c>
    </row>
    <row r="71" spans="1:9" x14ac:dyDescent="0.3">
      <c r="A71" s="20" t="s">
        <v>114</v>
      </c>
      <c r="B71" s="17"/>
      <c r="C71" s="17"/>
      <c r="D71" s="17"/>
      <c r="E71" s="8"/>
      <c r="F71" s="4" t="s">
        <v>52</v>
      </c>
      <c r="G71" s="9"/>
      <c r="H71" s="9"/>
      <c r="I71" s="10">
        <f t="shared" si="9"/>
        <v>0</v>
      </c>
    </row>
    <row r="72" spans="1:9" x14ac:dyDescent="0.3">
      <c r="A72" s="21" t="s">
        <v>22</v>
      </c>
      <c r="B72" s="22" t="s">
        <v>115</v>
      </c>
      <c r="C72" s="23" t="s">
        <v>5</v>
      </c>
      <c r="D72" s="23" t="s">
        <v>96</v>
      </c>
      <c r="E72" s="8"/>
      <c r="F72" s="4" t="s">
        <v>21</v>
      </c>
      <c r="G72" s="14"/>
      <c r="H72" s="14"/>
      <c r="I72" s="10">
        <f t="shared" si="9"/>
        <v>0</v>
      </c>
    </row>
    <row r="73" spans="1:9" x14ac:dyDescent="0.3">
      <c r="A73" s="4" t="s">
        <v>32</v>
      </c>
      <c r="B73" s="9"/>
      <c r="C73" s="9"/>
      <c r="D73" s="10">
        <f t="shared" ref="D73:D77" si="10">B73-C73</f>
        <v>0</v>
      </c>
      <c r="E73" s="8"/>
      <c r="F73" s="24" t="str">
        <f>"Total " &amp; Table12[[#Headers],[SUBSCRIPTIONS]]</f>
        <v>Total SUBSCRIPTIONS</v>
      </c>
      <c r="G73" s="19">
        <f>SUBTOTAL(9,Table12[Budget])</f>
        <v>0</v>
      </c>
      <c r="H73" s="19">
        <f>SUBTOTAL(9,Table12[Actual])</f>
        <v>0</v>
      </c>
      <c r="I73" s="13">
        <f>SUBTOTAL(9,Table12[Difference])</f>
        <v>0</v>
      </c>
    </row>
    <row r="74" spans="1:9" x14ac:dyDescent="0.3">
      <c r="A74" s="4" t="s">
        <v>23</v>
      </c>
      <c r="B74" s="9"/>
      <c r="C74" s="9"/>
      <c r="D74" s="10">
        <f t="shared" si="10"/>
        <v>0</v>
      </c>
      <c r="E74" s="15"/>
      <c r="F74" s="8"/>
      <c r="G74" s="17"/>
      <c r="H74" s="17"/>
      <c r="I74" s="17"/>
    </row>
    <row r="75" spans="1:9" x14ac:dyDescent="0.3">
      <c r="A75" s="4" t="s">
        <v>76</v>
      </c>
      <c r="B75" s="9"/>
      <c r="C75" s="9"/>
      <c r="D75" s="10">
        <f t="shared" si="10"/>
        <v>0</v>
      </c>
      <c r="E75" s="16"/>
      <c r="F75" s="21" t="s">
        <v>93</v>
      </c>
      <c r="G75" s="22" t="s">
        <v>115</v>
      </c>
      <c r="H75" s="23" t="s">
        <v>5</v>
      </c>
      <c r="I75" s="23" t="s">
        <v>96</v>
      </c>
    </row>
    <row r="76" spans="1:9" x14ac:dyDescent="0.3">
      <c r="A76" s="4" t="s">
        <v>25</v>
      </c>
      <c r="B76" s="9"/>
      <c r="C76" s="9"/>
      <c r="D76" s="10">
        <f t="shared" si="10"/>
        <v>0</v>
      </c>
      <c r="E76" s="16"/>
      <c r="F76" s="4" t="s">
        <v>94</v>
      </c>
      <c r="G76" s="9"/>
      <c r="H76" s="9"/>
      <c r="I76" s="10">
        <f t="shared" ref="I76:I81" si="11">G76-H76</f>
        <v>0</v>
      </c>
    </row>
    <row r="77" spans="1:9" x14ac:dyDescent="0.3">
      <c r="A77" s="4" t="s">
        <v>21</v>
      </c>
      <c r="B77" s="14"/>
      <c r="C77" s="14"/>
      <c r="D77" s="10">
        <f t="shared" si="10"/>
        <v>0</v>
      </c>
      <c r="E77" s="16"/>
      <c r="F77" s="4" t="s">
        <v>95</v>
      </c>
      <c r="G77" s="9"/>
      <c r="H77" s="9"/>
      <c r="I77" s="10">
        <f t="shared" si="11"/>
        <v>0</v>
      </c>
    </row>
    <row r="78" spans="1:9" x14ac:dyDescent="0.3">
      <c r="A78" s="24" t="str">
        <f>"Total " &amp; Table16[[#Headers],[INSURANCE]]</f>
        <v>Total INSURANCE</v>
      </c>
      <c r="B78" s="19">
        <f>SUBTOTAL(9,Table16[Budget])</f>
        <v>0</v>
      </c>
      <c r="C78" s="19">
        <f>SUBTOTAL(9,Table16[Actual])</f>
        <v>0</v>
      </c>
      <c r="D78" s="13">
        <f>SUBTOTAL(9,Table16[Difference])</f>
        <v>0</v>
      </c>
      <c r="E78" s="16"/>
      <c r="F78" s="4" t="s">
        <v>1</v>
      </c>
      <c r="G78" s="9"/>
      <c r="H78" s="9"/>
      <c r="I78" s="10">
        <f t="shared" si="11"/>
        <v>0</v>
      </c>
    </row>
    <row r="79" spans="1:9" x14ac:dyDescent="0.3">
      <c r="A79" s="8"/>
      <c r="B79" s="17"/>
      <c r="C79" s="17"/>
      <c r="D79" s="17"/>
      <c r="E79" s="8"/>
      <c r="F79" s="4" t="s">
        <v>3</v>
      </c>
      <c r="G79" s="9"/>
      <c r="H79" s="9"/>
      <c r="I79" s="10">
        <f t="shared" si="11"/>
        <v>0</v>
      </c>
    </row>
    <row r="80" spans="1:9" x14ac:dyDescent="0.3">
      <c r="A80" s="21" t="s">
        <v>71</v>
      </c>
      <c r="B80" s="22" t="s">
        <v>115</v>
      </c>
      <c r="C80" s="23" t="s">
        <v>5</v>
      </c>
      <c r="D80" s="23" t="s">
        <v>96</v>
      </c>
      <c r="E80" s="15"/>
      <c r="F80" s="4" t="s">
        <v>2</v>
      </c>
      <c r="G80" s="9"/>
      <c r="H80" s="9"/>
      <c r="I80" s="10">
        <f t="shared" si="11"/>
        <v>0</v>
      </c>
    </row>
    <row r="81" spans="1:9" x14ac:dyDescent="0.3">
      <c r="A81" s="4" t="s">
        <v>72</v>
      </c>
      <c r="B81" s="9"/>
      <c r="C81" s="9"/>
      <c r="D81" s="10">
        <f>B81-C81</f>
        <v>0</v>
      </c>
      <c r="E81" s="16"/>
      <c r="F81" s="4" t="s">
        <v>21</v>
      </c>
      <c r="G81" s="14"/>
      <c r="H81" s="14"/>
      <c r="I81" s="10">
        <f t="shared" si="11"/>
        <v>0</v>
      </c>
    </row>
    <row r="82" spans="1:9" x14ac:dyDescent="0.3">
      <c r="A82" s="4" t="s">
        <v>73</v>
      </c>
      <c r="B82" s="9"/>
      <c r="C82" s="9"/>
      <c r="D82" s="10">
        <f>B82-C82</f>
        <v>0</v>
      </c>
      <c r="E82" s="16"/>
      <c r="F82" s="24" t="str">
        <f>"Total " &amp; Table13[[#Headers],[VACATION]]</f>
        <v>Total VACATION</v>
      </c>
      <c r="G82" s="19">
        <f>SUBTOTAL(9,Table13[Budget])</f>
        <v>0</v>
      </c>
      <c r="H82" s="19">
        <f>SUBTOTAL(9,Table13[Actual])</f>
        <v>0</v>
      </c>
      <c r="I82" s="13">
        <f>SUBTOTAL(9,Table13[Difference])</f>
        <v>0</v>
      </c>
    </row>
    <row r="83" spans="1:9" x14ac:dyDescent="0.3">
      <c r="A83" s="4" t="s">
        <v>21</v>
      </c>
      <c r="B83" s="14"/>
      <c r="C83" s="14"/>
      <c r="D83" s="10">
        <f>B83-C83</f>
        <v>0</v>
      </c>
      <c r="E83" s="16"/>
      <c r="F83" s="8"/>
      <c r="G83" s="17"/>
      <c r="H83" s="17"/>
      <c r="I83" s="17"/>
    </row>
    <row r="84" spans="1:9" x14ac:dyDescent="0.3">
      <c r="A84" s="24" t="str">
        <f>"Total " &amp; Table17[[#Headers],[EDUCATION]]</f>
        <v>Total EDUCATION</v>
      </c>
      <c r="B84" s="19">
        <f>SUBTOTAL(9,Table17[Budget])</f>
        <v>0</v>
      </c>
      <c r="C84" s="19">
        <f>SUBTOTAL(9,Table17[Actual])</f>
        <v>0</v>
      </c>
      <c r="D84" s="13">
        <f>SUBTOTAL(9,Table17[Difference])</f>
        <v>0</v>
      </c>
      <c r="E84" s="20" t="s">
        <v>114</v>
      </c>
      <c r="F84" s="21" t="s">
        <v>17</v>
      </c>
      <c r="G84" s="22" t="s">
        <v>115</v>
      </c>
      <c r="H84" s="23" t="s">
        <v>5</v>
      </c>
      <c r="I84" s="23" t="s">
        <v>96</v>
      </c>
    </row>
    <row r="85" spans="1:9" x14ac:dyDescent="0.3">
      <c r="A85" s="8"/>
      <c r="B85" s="17"/>
      <c r="C85" s="17"/>
      <c r="D85" s="17"/>
      <c r="E85" s="16"/>
      <c r="F85" s="4" t="s">
        <v>56</v>
      </c>
      <c r="G85" s="9"/>
      <c r="H85" s="9"/>
      <c r="I85" s="10">
        <f t="shared" ref="I85:I90" si="12">G85-H85</f>
        <v>0</v>
      </c>
    </row>
    <row r="86" spans="1:9" x14ac:dyDescent="0.3">
      <c r="A86" s="21" t="s">
        <v>92</v>
      </c>
      <c r="B86" s="22" t="s">
        <v>115</v>
      </c>
      <c r="C86" s="23" t="s">
        <v>5</v>
      </c>
      <c r="D86" s="23" t="s">
        <v>96</v>
      </c>
      <c r="E86" s="16"/>
      <c r="F86" s="4" t="s">
        <v>4</v>
      </c>
      <c r="G86" s="9"/>
      <c r="H86" s="9"/>
      <c r="I86" s="10">
        <f t="shared" si="12"/>
        <v>0</v>
      </c>
    </row>
    <row r="87" spans="1:9" x14ac:dyDescent="0.3">
      <c r="A87" s="4" t="s">
        <v>14</v>
      </c>
      <c r="B87" s="9"/>
      <c r="C87" s="9"/>
      <c r="D87" s="10">
        <f>B87-C87</f>
        <v>0</v>
      </c>
      <c r="E87" s="16"/>
      <c r="F87" s="4" t="s">
        <v>21</v>
      </c>
      <c r="G87" s="9"/>
      <c r="H87" s="9"/>
      <c r="I87" s="10">
        <f t="shared" si="12"/>
        <v>0</v>
      </c>
    </row>
    <row r="88" spans="1:9" x14ac:dyDescent="0.3">
      <c r="A88" s="4" t="s">
        <v>54</v>
      </c>
      <c r="B88" s="9"/>
      <c r="C88" s="9"/>
      <c r="D88" s="10">
        <f>B88-C88</f>
        <v>0</v>
      </c>
      <c r="E88" s="16"/>
      <c r="F88" s="4" t="s">
        <v>21</v>
      </c>
      <c r="G88" s="9"/>
      <c r="H88" s="9"/>
      <c r="I88" s="10">
        <f t="shared" si="12"/>
        <v>0</v>
      </c>
    </row>
    <row r="89" spans="1:9" x14ac:dyDescent="0.3">
      <c r="A89" s="4" t="s">
        <v>55</v>
      </c>
      <c r="B89" s="9"/>
      <c r="C89" s="9"/>
      <c r="D89" s="10">
        <f>B89-C89</f>
        <v>0</v>
      </c>
      <c r="E89" s="16"/>
      <c r="F89" s="4" t="s">
        <v>21</v>
      </c>
      <c r="G89" s="9"/>
      <c r="H89" s="9"/>
      <c r="I89" s="10">
        <f t="shared" si="12"/>
        <v>0</v>
      </c>
    </row>
    <row r="90" spans="1:9" x14ac:dyDescent="0.3">
      <c r="A90" s="4" t="s">
        <v>21</v>
      </c>
      <c r="B90" s="14"/>
      <c r="C90" s="14"/>
      <c r="D90" s="10">
        <f>B90-C90</f>
        <v>0</v>
      </c>
      <c r="E90" s="8"/>
      <c r="F90" s="4" t="s">
        <v>21</v>
      </c>
      <c r="G90" s="14"/>
      <c r="H90" s="14"/>
      <c r="I90" s="10">
        <f t="shared" si="12"/>
        <v>0</v>
      </c>
    </row>
    <row r="91" spans="1:9" x14ac:dyDescent="0.3">
      <c r="A91" s="24" t="str">
        <f>"Total " &amp; Table18[[#Headers],[CHARITY/GIFTS]]</f>
        <v>Total CHARITY/GIFTS</v>
      </c>
      <c r="B91" s="19">
        <f>SUBTOTAL(9,Table18[Budget])</f>
        <v>0</v>
      </c>
      <c r="C91" s="19">
        <f>SUBTOTAL(9,Table18[Actual])</f>
        <v>0</v>
      </c>
      <c r="D91" s="13">
        <f>SUBTOTAL(9,Table18[Difference])</f>
        <v>0</v>
      </c>
      <c r="E91" s="15"/>
      <c r="F91" s="24" t="str">
        <f>"Total " &amp; Table14[[#Headers],[MISCELLANEOUS]]</f>
        <v>Total MISCELLANEOUS</v>
      </c>
      <c r="G91" s="19">
        <f>SUBTOTAL(9,Table14[Budget])</f>
        <v>0</v>
      </c>
      <c r="H91" s="19">
        <f>SUBTOTAL(9,Table14[Actual])</f>
        <v>0</v>
      </c>
      <c r="I91" s="13">
        <f>SUBTOTAL(9,Table14[Difference])</f>
        <v>0</v>
      </c>
    </row>
    <row r="92" spans="1:9" x14ac:dyDescent="0.3">
      <c r="E92" s="7"/>
      <c r="F92" s="7"/>
    </row>
    <row r="93" spans="1:9" x14ac:dyDescent="0.3">
      <c r="E93" s="7"/>
      <c r="F93" s="7"/>
    </row>
    <row r="94" spans="1:9" x14ac:dyDescent="0.3">
      <c r="E94" s="7"/>
      <c r="F94" s="7"/>
    </row>
    <row r="95" spans="1:9" x14ac:dyDescent="0.3">
      <c r="E95" s="7"/>
      <c r="F95" s="7"/>
    </row>
    <row r="96" spans="1:9" x14ac:dyDescent="0.3">
      <c r="E96" s="7"/>
      <c r="F96" s="7"/>
    </row>
    <row r="97" spans="5:6" x14ac:dyDescent="0.3">
      <c r="E97" s="7"/>
      <c r="F97" s="7"/>
    </row>
    <row r="98" spans="5:6" x14ac:dyDescent="0.3">
      <c r="E98" s="7"/>
    </row>
    <row r="99" spans="5:6" x14ac:dyDescent="0.3">
      <c r="E99" s="7"/>
    </row>
    <row r="100" spans="5:6" x14ac:dyDescent="0.3">
      <c r="E100" s="7"/>
      <c r="F100" s="7"/>
    </row>
    <row r="101" spans="5:6" x14ac:dyDescent="0.3">
      <c r="E101" s="7"/>
      <c r="F101" s="7"/>
    </row>
    <row r="102" spans="5:6" x14ac:dyDescent="0.3">
      <c r="F102" s="7"/>
    </row>
    <row r="103" spans="5:6" x14ac:dyDescent="0.3">
      <c r="F103" s="7"/>
    </row>
    <row r="104" spans="5:6" x14ac:dyDescent="0.3">
      <c r="F104" s="7"/>
    </row>
    <row r="105" spans="5:6" x14ac:dyDescent="0.3">
      <c r="F105" s="7"/>
    </row>
    <row r="106" spans="5:6" x14ac:dyDescent="0.3">
      <c r="F106" s="7"/>
    </row>
    <row r="107" spans="5:6" x14ac:dyDescent="0.3">
      <c r="F107" s="7"/>
    </row>
    <row r="108" spans="5:6" x14ac:dyDescent="0.3">
      <c r="F108" s="7"/>
    </row>
    <row r="109" spans="5:6" x14ac:dyDescent="0.3">
      <c r="F109" s="7"/>
    </row>
    <row r="141" spans="5:5" x14ac:dyDescent="0.3">
      <c r="E141" s="6"/>
    </row>
    <row r="142" spans="5:5" x14ac:dyDescent="0.3">
      <c r="E142" s="7"/>
    </row>
    <row r="143" spans="5:5" x14ac:dyDescent="0.3">
      <c r="E143" s="7"/>
    </row>
    <row r="144" spans="5:5" x14ac:dyDescent="0.3">
      <c r="E144" s="7"/>
    </row>
    <row r="145" spans="5:6" x14ac:dyDescent="0.3">
      <c r="E145" s="7"/>
    </row>
    <row r="146" spans="5:6" x14ac:dyDescent="0.3">
      <c r="E146" s="7"/>
    </row>
    <row r="147" spans="5:6" x14ac:dyDescent="0.3">
      <c r="E147" s="7"/>
    </row>
    <row r="148" spans="5:6" x14ac:dyDescent="0.3">
      <c r="E148" s="7"/>
    </row>
    <row r="150" spans="5:6" x14ac:dyDescent="0.3">
      <c r="E150" s="6"/>
      <c r="F150" s="7"/>
    </row>
    <row r="151" spans="5:6" x14ac:dyDescent="0.3">
      <c r="E151" s="7"/>
      <c r="F151" s="7"/>
    </row>
    <row r="152" spans="5:6" x14ac:dyDescent="0.3">
      <c r="E152" s="7"/>
      <c r="F152" s="7"/>
    </row>
    <row r="153" spans="5:6" x14ac:dyDescent="0.3">
      <c r="E153" s="7"/>
      <c r="F153" s="7"/>
    </row>
    <row r="154" spans="5:6" x14ac:dyDescent="0.3">
      <c r="E154" s="7"/>
      <c r="F154" s="7"/>
    </row>
    <row r="155" spans="5:6" x14ac:dyDescent="0.3">
      <c r="E155" s="7"/>
      <c r="F155" s="7"/>
    </row>
    <row r="156" spans="5:6" x14ac:dyDescent="0.3">
      <c r="E156" s="7"/>
      <c r="F156" s="7"/>
    </row>
    <row r="157" spans="5:6" x14ac:dyDescent="0.3">
      <c r="E157" s="7"/>
    </row>
    <row r="159" spans="5:6" x14ac:dyDescent="0.3">
      <c r="F159" s="7"/>
    </row>
    <row r="160" spans="5:6" x14ac:dyDescent="0.3">
      <c r="F160" s="7"/>
    </row>
    <row r="161" spans="6:6" x14ac:dyDescent="0.3">
      <c r="F161" s="7"/>
    </row>
    <row r="162" spans="6:6" x14ac:dyDescent="0.3">
      <c r="F162" s="7"/>
    </row>
    <row r="163" spans="6:6" x14ac:dyDescent="0.3">
      <c r="F163" s="7"/>
    </row>
    <row r="164" spans="6:6" x14ac:dyDescent="0.3">
      <c r="F164" s="7"/>
    </row>
    <row r="165" spans="6:6" x14ac:dyDescent="0.3">
      <c r="F165" s="7"/>
    </row>
  </sheetData>
  <mergeCells count="1">
    <mergeCell ref="H2:I2"/>
  </mergeCells>
  <phoneticPr fontId="0" type="noConversion"/>
  <conditionalFormatting sqref="D32:D41 D45:D52 D56:D61 D65:D69 D73:D77 D81:D83 D87:D90 D16:D28 I16:I21 I25:I34 I38:I41 I45:I57 I61:I64 I76:I81 I85:I90 D5:D13">
    <cfRule type="cellIs" dxfId="1" priority="2" stopIfTrue="1" operator="lessThan">
      <formula>0</formula>
    </cfRule>
  </conditionalFormatting>
  <conditionalFormatting sqref="I68:I72">
    <cfRule type="cellIs" dxfId="0" priority="1" stopIfTrue="1" operator="lessThan">
      <formula>0</formula>
    </cfRule>
  </conditionalFormatting>
  <hyperlinks>
    <hyperlink ref="A2" r:id="rId1"/>
    <hyperlink ref="A2:D2" r:id="rId2" display="http://www.vertex42.com/ExcelTemplates/monthly-household-budget.html"/>
  </hyperlinks>
  <pageMargins left="0.5" right="0.5" top="0.5" bottom="0.5" header="0.5" footer="0.25"/>
  <pageSetup scale="83" fitToHeight="2" orientation="portrait" r:id="rId3"/>
  <headerFooter alignWithMargins="0"/>
  <drawing r:id="rId4"/>
  <tableParts count="17">
    <tablePart r:id="rId5"/>
    <tablePart r:id="rId6"/>
    <tablePart r:id="rId7"/>
    <tablePart r:id="rId8"/>
    <tablePart r:id="rId9"/>
    <tablePart r:id="rId10"/>
    <tablePart r:id="rId11"/>
    <tablePart r:id="rId12"/>
    <tablePart r:id="rId13"/>
    <tablePart r:id="rId14"/>
    <tablePart r:id="rId15"/>
    <tablePart r:id="rId16"/>
    <tablePart r:id="rId17"/>
    <tablePart r:id="rId18"/>
    <tablePart r:id="rId19"/>
    <tablePart r:id="rId20"/>
    <tablePart r:id="rId2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7"/>
  <sheetViews>
    <sheetView showGridLines="0" workbookViewId="0"/>
  </sheetViews>
  <sheetFormatPr defaultColWidth="9" defaultRowHeight="14.25" customHeight="1" zeroHeight="1" x14ac:dyDescent="0.2"/>
  <cols>
    <col min="1" max="1" width="9" customWidth="1"/>
    <col min="2" max="2" width="56.375" customWidth="1"/>
    <col min="3" max="3" width="4.625" customWidth="1"/>
    <col min="4" max="4" width="12.25" customWidth="1"/>
    <col min="5" max="6" width="9" customWidth="1"/>
  </cols>
  <sheetData>
    <row r="1" spans="1:4" ht="26.1" customHeight="1" x14ac:dyDescent="0.2">
      <c r="A1" s="35" t="s">
        <v>120</v>
      </c>
      <c r="B1" s="35"/>
      <c r="C1" s="36"/>
      <c r="D1" s="36"/>
    </row>
    <row r="2" spans="1:4" x14ac:dyDescent="0.2">
      <c r="A2" s="49" t="s">
        <v>152</v>
      </c>
      <c r="D2" s="37" t="s">
        <v>121</v>
      </c>
    </row>
    <row r="3" spans="1:4" x14ac:dyDescent="0.2">
      <c r="B3" s="38"/>
      <c r="D3" s="38"/>
    </row>
    <row r="4" spans="1:4" ht="16.5" x14ac:dyDescent="0.3">
      <c r="A4" s="39" t="s">
        <v>130</v>
      </c>
      <c r="B4" s="38"/>
      <c r="D4" s="38"/>
    </row>
    <row r="5" spans="1:4" ht="28.5" x14ac:dyDescent="0.2">
      <c r="B5" s="40" t="s">
        <v>127</v>
      </c>
      <c r="D5" s="38"/>
    </row>
    <row r="6" spans="1:4" x14ac:dyDescent="0.2">
      <c r="B6" s="40"/>
      <c r="D6" s="38"/>
    </row>
    <row r="7" spans="1:4" ht="42.75" x14ac:dyDescent="0.2">
      <c r="B7" s="40" t="s">
        <v>151</v>
      </c>
      <c r="D7" s="38"/>
    </row>
    <row r="8" spans="1:4" x14ac:dyDescent="0.2">
      <c r="B8" s="40"/>
      <c r="D8" s="38"/>
    </row>
    <row r="9" spans="1:4" ht="15" x14ac:dyDescent="0.25">
      <c r="A9" s="47" t="s">
        <v>133</v>
      </c>
      <c r="B9" s="48" t="s">
        <v>134</v>
      </c>
      <c r="D9" s="38"/>
    </row>
    <row r="10" spans="1:4" x14ac:dyDescent="0.2">
      <c r="B10" s="40"/>
      <c r="D10" s="38"/>
    </row>
    <row r="11" spans="1:4" ht="42.75" x14ac:dyDescent="0.2">
      <c r="B11" s="40" t="s">
        <v>136</v>
      </c>
      <c r="D11" s="38"/>
    </row>
    <row r="12" spans="1:4" x14ac:dyDescent="0.2">
      <c r="B12" s="40"/>
      <c r="D12" s="38"/>
    </row>
    <row r="13" spans="1:4" ht="15" x14ac:dyDescent="0.25">
      <c r="A13" s="47" t="s">
        <v>135</v>
      </c>
      <c r="B13" s="48" t="s">
        <v>137</v>
      </c>
      <c r="D13" s="38"/>
    </row>
    <row r="14" spans="1:4" x14ac:dyDescent="0.2">
      <c r="B14" s="40"/>
      <c r="D14" s="38"/>
    </row>
    <row r="15" spans="1:4" x14ac:dyDescent="0.2">
      <c r="B15" s="40" t="s">
        <v>139</v>
      </c>
      <c r="D15" s="38"/>
    </row>
    <row r="16" spans="1:4" x14ac:dyDescent="0.2">
      <c r="B16" s="40"/>
      <c r="D16" s="38"/>
    </row>
    <row r="17" spans="1:4" ht="28.5" x14ac:dyDescent="0.2">
      <c r="B17" s="40" t="s">
        <v>138</v>
      </c>
      <c r="D17" s="38"/>
    </row>
    <row r="18" spans="1:4" x14ac:dyDescent="0.2">
      <c r="B18" s="40"/>
      <c r="D18" s="38"/>
    </row>
    <row r="19" spans="1:4" ht="15" x14ac:dyDescent="0.25">
      <c r="A19" s="47" t="s">
        <v>140</v>
      </c>
      <c r="B19" s="48" t="s">
        <v>141</v>
      </c>
      <c r="D19" s="38"/>
    </row>
    <row r="20" spans="1:4" x14ac:dyDescent="0.2">
      <c r="B20" s="40"/>
      <c r="D20" s="38"/>
    </row>
    <row r="21" spans="1:4" ht="42.75" x14ac:dyDescent="0.2">
      <c r="B21" s="40" t="s">
        <v>142</v>
      </c>
      <c r="D21" s="38"/>
    </row>
    <row r="22" spans="1:4" x14ac:dyDescent="0.2">
      <c r="B22" s="40"/>
      <c r="D22" s="38"/>
    </row>
    <row r="23" spans="1:4" ht="16.5" x14ac:dyDescent="0.3">
      <c r="A23" s="39" t="s">
        <v>131</v>
      </c>
      <c r="B23" s="38"/>
      <c r="D23" s="38"/>
    </row>
    <row r="24" spans="1:4" ht="71.25" x14ac:dyDescent="0.2">
      <c r="B24" s="40" t="s">
        <v>128</v>
      </c>
      <c r="D24" s="38"/>
    </row>
    <row r="25" spans="1:4" x14ac:dyDescent="0.2">
      <c r="B25" s="38"/>
      <c r="D25" s="38"/>
    </row>
    <row r="26" spans="1:4" ht="16.5" x14ac:dyDescent="0.3">
      <c r="A26" s="39" t="s">
        <v>132</v>
      </c>
      <c r="B26" s="38"/>
      <c r="D26" s="38"/>
    </row>
    <row r="27" spans="1:4" ht="57" x14ac:dyDescent="0.2">
      <c r="B27" s="40" t="s">
        <v>129</v>
      </c>
      <c r="D27" s="38"/>
    </row>
    <row r="28" spans="1:4" x14ac:dyDescent="0.2">
      <c r="B28" s="38"/>
      <c r="D28" s="38"/>
    </row>
    <row r="29" spans="1:4" ht="16.5" x14ac:dyDescent="0.3">
      <c r="A29" s="39" t="s">
        <v>143</v>
      </c>
      <c r="B29" s="38"/>
      <c r="D29" s="38"/>
    </row>
    <row r="30" spans="1:4" ht="42.75" x14ac:dyDescent="0.2">
      <c r="B30" s="40" t="s">
        <v>144</v>
      </c>
      <c r="D30" s="38"/>
    </row>
    <row r="31" spans="1:4" x14ac:dyDescent="0.2">
      <c r="B31" s="38"/>
      <c r="D31" s="38"/>
    </row>
    <row r="32" spans="1:4" x14ac:dyDescent="0.2">
      <c r="B32" s="40"/>
      <c r="D32" s="38"/>
    </row>
    <row r="33" spans="1:4" ht="15.75" x14ac:dyDescent="0.25">
      <c r="A33" s="41"/>
      <c r="B33" s="42" t="s">
        <v>145</v>
      </c>
      <c r="D33" s="43"/>
    </row>
    <row r="34" spans="1:4" x14ac:dyDescent="0.2">
      <c r="D34" s="43"/>
    </row>
    <row r="35" spans="1:4" ht="15" x14ac:dyDescent="0.25">
      <c r="A35" s="44" t="s">
        <v>146</v>
      </c>
      <c r="B35" s="45" t="s">
        <v>147</v>
      </c>
    </row>
    <row r="36" spans="1:4" x14ac:dyDescent="0.2"/>
    <row r="37" spans="1:4" ht="15" x14ac:dyDescent="0.25">
      <c r="A37" s="44" t="s">
        <v>122</v>
      </c>
      <c r="B37" s="45" t="s">
        <v>123</v>
      </c>
      <c r="D37" s="43"/>
    </row>
    <row r="38" spans="1:4" x14ac:dyDescent="0.2">
      <c r="B38" s="46"/>
    </row>
    <row r="39" spans="1:4" ht="15" x14ac:dyDescent="0.25">
      <c r="A39" s="44" t="s">
        <v>124</v>
      </c>
      <c r="B39" s="45" t="s">
        <v>125</v>
      </c>
    </row>
    <row r="40" spans="1:4" x14ac:dyDescent="0.2">
      <c r="B40" s="46"/>
    </row>
    <row r="41" spans="1:4" ht="15" x14ac:dyDescent="0.25">
      <c r="A41" s="44" t="s">
        <v>124</v>
      </c>
      <c r="B41" s="45" t="s">
        <v>126</v>
      </c>
    </row>
    <row r="42" spans="1:4" x14ac:dyDescent="0.2"/>
    <row r="43" spans="1:4" x14ac:dyDescent="0.2"/>
    <row r="44" spans="1:4" x14ac:dyDescent="0.2"/>
    <row r="45" spans="1:4" x14ac:dyDescent="0.2"/>
    <row r="46" spans="1:4" x14ac:dyDescent="0.2"/>
    <row r="47" spans="1:4" x14ac:dyDescent="0.2"/>
    <row r="48" spans="1:4" x14ac:dyDescent="0.2"/>
    <row r="49" x14ac:dyDescent="0.2"/>
    <row r="50" x14ac:dyDescent="0.2"/>
    <row r="51" ht="14.25" customHeight="1" x14ac:dyDescent="0.2"/>
    <row r="52" ht="14.25" customHeight="1" x14ac:dyDescent="0.2"/>
    <row r="53" ht="14.25" customHeight="1" x14ac:dyDescent="0.2"/>
    <row r="54" ht="14.25" customHeight="1" x14ac:dyDescent="0.2"/>
    <row r="55" ht="14.25" customHeight="1" x14ac:dyDescent="0.2"/>
    <row r="56" ht="14.25" customHeight="1" x14ac:dyDescent="0.2"/>
    <row r="57" ht="14.25" customHeight="1" x14ac:dyDescent="0.2"/>
    <row r="58" ht="14.25" customHeight="1" x14ac:dyDescent="0.2"/>
    <row r="59" ht="14.25" customHeight="1" x14ac:dyDescent="0.2"/>
    <row r="60" ht="14.25" customHeight="1" x14ac:dyDescent="0.2"/>
    <row r="61" ht="14.25" customHeight="1" x14ac:dyDescent="0.2"/>
    <row r="62" ht="14.25" customHeight="1" x14ac:dyDescent="0.2"/>
    <row r="63" ht="14.25" customHeight="1" x14ac:dyDescent="0.2"/>
    <row r="64" ht="14.25" customHeight="1" x14ac:dyDescent="0.2"/>
    <row r="65" ht="14.25" customHeight="1" x14ac:dyDescent="0.2"/>
    <row r="66" ht="14.25" customHeight="1" x14ac:dyDescent="0.2"/>
    <row r="67" ht="14.25" customHeight="1" x14ac:dyDescent="0.2"/>
    <row r="68" ht="14.25" customHeight="1" x14ac:dyDescent="0.2"/>
    <row r="69" ht="14.25" customHeight="1" x14ac:dyDescent="0.2"/>
    <row r="70" ht="14.25" customHeight="1" x14ac:dyDescent="0.2"/>
    <row r="71" ht="14.25" customHeight="1" x14ac:dyDescent="0.2"/>
    <row r="72" ht="14.25" customHeight="1" x14ac:dyDescent="0.2"/>
    <row r="73" ht="14.25" customHeight="1" x14ac:dyDescent="0.2"/>
    <row r="74" ht="14.25" customHeight="1" x14ac:dyDescent="0.2"/>
    <row r="75" ht="14.25" customHeight="1" x14ac:dyDescent="0.2"/>
    <row r="76" ht="14.25" customHeight="1" x14ac:dyDescent="0.2"/>
    <row r="77" ht="14.25" customHeight="1" x14ac:dyDescent="0.2"/>
  </sheetData>
  <hyperlinks>
    <hyperlink ref="A2" r:id="rId1"/>
    <hyperlink ref="B37" r:id="rId2" display="Spreadsheet Tips Workbook"/>
    <hyperlink ref="B41" r:id="rId3" display="https://www.vertex42.com/ExcelArticles/how-to-budget.html"/>
    <hyperlink ref="B39" r:id="rId4" display="https://www.vertex42.com/ExcelArticles/how-to-make-a-budget.html"/>
    <hyperlink ref="B35" r:id="rId5" display="https://www.vertex42.com/ExcelTemplates/money-management-template.html"/>
  </hyperlinks>
  <pageMargins left="0.7" right="0.7" top="0.75" bottom="0.75" header="0.3" footer="0.3"/>
  <pageSetup orientation="portrait" r:id="rId6"/>
  <drawing r:id="rId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5"/>
  <sheetViews>
    <sheetView showGridLines="0" workbookViewId="0">
      <selection activeCell="A4" sqref="A4"/>
    </sheetView>
  </sheetViews>
  <sheetFormatPr defaultRowHeight="14.25" x14ac:dyDescent="0.2"/>
  <cols>
    <col min="1" max="1" width="66.5" style="51" customWidth="1"/>
  </cols>
  <sheetData>
    <row r="1" spans="1:1" ht="26.1" customHeight="1" x14ac:dyDescent="0.2">
      <c r="A1" s="50" t="s">
        <v>112</v>
      </c>
    </row>
    <row r="2" spans="1:1" ht="15" x14ac:dyDescent="0.2">
      <c r="A2" s="52" t="s">
        <v>148</v>
      </c>
    </row>
    <row r="3" spans="1:1" x14ac:dyDescent="0.2">
      <c r="A3" s="55" t="s">
        <v>152</v>
      </c>
    </row>
    <row r="4" spans="1:1" ht="15" x14ac:dyDescent="0.2">
      <c r="A4" s="52"/>
    </row>
    <row r="5" spans="1:1" ht="15.75" x14ac:dyDescent="0.25">
      <c r="A5" s="53" t="s">
        <v>119</v>
      </c>
    </row>
    <row r="6" spans="1:1" ht="15" x14ac:dyDescent="0.2">
      <c r="A6" s="52"/>
    </row>
    <row r="7" spans="1:1" ht="30" x14ac:dyDescent="0.2">
      <c r="A7" s="52" t="s">
        <v>154</v>
      </c>
    </row>
    <row r="8" spans="1:1" ht="15" x14ac:dyDescent="0.2">
      <c r="A8" s="52"/>
    </row>
    <row r="9" spans="1:1" ht="30" x14ac:dyDescent="0.2">
      <c r="A9" s="52" t="s">
        <v>149</v>
      </c>
    </row>
    <row r="10" spans="1:1" ht="15" x14ac:dyDescent="0.2">
      <c r="A10" s="52"/>
    </row>
    <row r="11" spans="1:1" ht="30" x14ac:dyDescent="0.2">
      <c r="A11" s="52" t="s">
        <v>150</v>
      </c>
    </row>
    <row r="12" spans="1:1" ht="15" x14ac:dyDescent="0.2">
      <c r="A12" s="52"/>
    </row>
    <row r="13" spans="1:1" ht="15" x14ac:dyDescent="0.2">
      <c r="A13" s="57" t="s">
        <v>153</v>
      </c>
    </row>
    <row r="14" spans="1:1" ht="15" x14ac:dyDescent="0.2">
      <c r="A14" s="54"/>
    </row>
    <row r="15" spans="1:1" ht="16.5" x14ac:dyDescent="0.3">
      <c r="A15" s="58" t="s">
        <v>155</v>
      </c>
    </row>
  </sheetData>
  <hyperlinks>
    <hyperlink ref="A3" r:id="rId1"/>
    <hyperlink ref="A13" r:id="rId2"/>
  </hyperlinks>
  <pageMargins left="0.7" right="0.7" top="0.75" bottom="0.75" header="0.3" footer="0.3"/>
  <pageSetup orientation="portrait" r:id="rId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Budget</vt:lpstr>
      <vt:lpstr>Help</vt:lpstr>
      <vt:lpstr>©</vt:lpstr>
      <vt:lpstr>Budget!Print_Area</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Monthly Household Budget</dc:title>
  <dc:creator>Vertex42.com</dc:creator>
  <dc:description>(c) 2008-2014 Vertex42 LLC. All Rights Reserved.</dc:description>
  <cp:lastModifiedBy>Vertex42.com Templates</cp:lastModifiedBy>
  <cp:lastPrinted>2014-04-03T16:46:13Z</cp:lastPrinted>
  <dcterms:created xsi:type="dcterms:W3CDTF">2007-10-28T01:07:07Z</dcterms:created>
  <dcterms:modified xsi:type="dcterms:W3CDTF">2017-04-08T22:13:49Z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2008-2014 Vertex42 LLC</vt:lpwstr>
  </property>
  <property fmtid="{D5CDD505-2E9C-101B-9397-08002B2CF9AE}" pid="3" name="Source">
    <vt:lpwstr>https://www.vertex42.com/ExcelTemplates/monthly-household-budget.html</vt:lpwstr>
  </property>
  <property fmtid="{D5CDD505-2E9C-101B-9397-08002B2CF9AE}" pid="4" name="Version">
    <vt:lpwstr>1.1.2</vt:lpwstr>
  </property>
</Properties>
</file>