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hmedwa\Google Drive\PhD Autoferry\Risk Management\Threat Modeling - MITRE\Python-ATT&amp;CK\Final-Technique-Likelihood\"/>
    </mc:Choice>
  </mc:AlternateContent>
  <xr:revisionPtr revIDLastSave="0" documentId="10_ncr:100000_{F4186B92-0CB6-47B5-8F55-02B7AF527C84}" xr6:coauthVersionLast="31" xr6:coauthVersionMax="31" xr10:uidLastSave="{00000000-0000-0000-0000-000000000000}"/>
  <bookViews>
    <workbookView xWindow="0" yWindow="0" windowWidth="19200" windowHeight="6830" xr2:uid="{00000000-000D-0000-FFFF-FFFF00000000}"/>
  </bookViews>
  <sheets>
    <sheet name="mobile" sheetId="1" r:id="rId1"/>
    <sheet name="MinMax" sheetId="2" r:id="rId2"/>
  </sheets>
  <calcPr calcId="179017"/>
</workbook>
</file>

<file path=xl/calcChain.xml><?xml version="1.0" encoding="utf-8"?>
<calcChain xmlns="http://schemas.openxmlformats.org/spreadsheetml/2006/main">
  <c r="P8" i="1" l="1"/>
  <c r="P94" i="1" l="1"/>
  <c r="P95" i="1"/>
  <c r="P96" i="1"/>
  <c r="P93"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D2" i="2"/>
  <c r="E2" i="2"/>
  <c r="F2" i="2"/>
  <c r="C2" i="2"/>
  <c r="B2" i="2"/>
  <c r="B1" i="2"/>
  <c r="R88" i="1"/>
  <c r="P3" i="1"/>
  <c r="P4" i="1"/>
  <c r="P5" i="1"/>
  <c r="P6" i="1"/>
  <c r="P7"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2" i="1"/>
  <c r="M2" i="1"/>
  <c r="I2" i="1"/>
  <c r="K2" i="1"/>
  <c r="T8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Ahmed Walid Amro</author>
  </authors>
  <commentList>
    <comment ref="N6" authorId="0" shapeId="0" xr:uid="{D014AE37-2481-439F-8E15-C5349C4C4E69}">
      <text>
        <r>
          <rPr>
            <b/>
            <sz val="9"/>
            <color indexed="81"/>
            <rFont val="Tahoma"/>
            <family val="2"/>
          </rPr>
          <t>Ahmed Walid Amro:</t>
        </r>
        <r>
          <rPr>
            <sz val="9"/>
            <color indexed="81"/>
            <rFont val="Tahoma"/>
            <family val="2"/>
          </rPr>
          <t xml:space="preserve">
App development skills 
[By me]</t>
        </r>
      </text>
    </comment>
    <comment ref="N8" authorId="0" shapeId="0" xr:uid="{C9F3417D-455E-4144-9682-4C6E60520421}">
      <text>
        <r>
          <rPr>
            <b/>
            <sz val="9"/>
            <color indexed="81"/>
            <rFont val="Tahoma"/>
            <family val="2"/>
          </rPr>
          <t>Ahmed Walid Amro:</t>
        </r>
        <r>
          <rPr>
            <sz val="9"/>
            <color indexed="81"/>
            <rFont val="Tahoma"/>
            <family val="2"/>
          </rPr>
          <t xml:space="preserve">
Source: https://www.computerworld.com/article/2487743/evan-schuman--starbucks-caught-storing-mobile-passwords-in-clear-text.html</t>
        </r>
      </text>
    </comment>
    <comment ref="N10" authorId="0" shapeId="0" xr:uid="{96C1E183-A426-48E3-BCFF-18BF9E7E9A8B}">
      <text>
        <r>
          <rPr>
            <b/>
            <sz val="9"/>
            <color indexed="81"/>
            <rFont val="Tahoma"/>
            <family val="2"/>
          </rPr>
          <t>Ahmed Walid Amro:</t>
        </r>
        <r>
          <rPr>
            <sz val="9"/>
            <color indexed="81"/>
            <rFont val="Tahoma"/>
            <family val="2"/>
          </rPr>
          <t xml:space="preserve">
App development skills 
[By me]</t>
        </r>
      </text>
    </comment>
    <comment ref="N11" authorId="0" shapeId="0" xr:uid="{981253D4-078E-49EF-843F-C247A4978BAA}">
      <text>
        <r>
          <rPr>
            <b/>
            <sz val="9"/>
            <color indexed="81"/>
            <rFont val="Tahoma"/>
            <family val="2"/>
          </rPr>
          <t>Ahmed Walid Amro:</t>
        </r>
        <r>
          <rPr>
            <sz val="9"/>
            <color indexed="81"/>
            <rFont val="Tahoma"/>
            <family val="2"/>
          </rPr>
          <t xml:space="preserve">
Require High skills and a specialized software [Exploiting Smart-Phone USB Connectivity For Fun And Profit]</t>
        </r>
      </text>
    </comment>
    <comment ref="N12" authorId="0" shapeId="0" xr:uid="{3EFF6EA9-89F3-46B4-8755-D1AA8AE61C11}">
      <text>
        <r>
          <rPr>
            <b/>
            <sz val="9"/>
            <color indexed="81"/>
            <rFont val="Tahoma"/>
            <family val="2"/>
          </rPr>
          <t>Ahmed Walid Amro:</t>
        </r>
        <r>
          <rPr>
            <sz val="9"/>
            <color indexed="81"/>
            <rFont val="Tahoma"/>
            <family val="2"/>
          </rPr>
          <t xml:space="preserve">
App development skills 
[By me]</t>
        </r>
      </text>
    </comment>
    <comment ref="N13" authorId="0" shapeId="0" xr:uid="{7AA9DB3C-70AE-4679-899B-865F97269DEB}">
      <text>
        <r>
          <rPr>
            <b/>
            <sz val="9"/>
            <color indexed="81"/>
            <rFont val="Tahoma"/>
            <family val="2"/>
          </rPr>
          <t>Ahmed Walid Amro:</t>
        </r>
        <r>
          <rPr>
            <sz val="9"/>
            <color indexed="81"/>
            <rFont val="Tahoma"/>
            <family val="2"/>
          </rPr>
          <t xml:space="preserve">
Requires app development software skills</t>
        </r>
      </text>
    </comment>
    <comment ref="N14" authorId="0" shapeId="0" xr:uid="{4D584622-9F0D-445E-90D8-4D0860FBC184}">
      <text>
        <r>
          <rPr>
            <b/>
            <sz val="9"/>
            <color indexed="81"/>
            <rFont val="Tahoma"/>
            <family val="2"/>
          </rPr>
          <t>Ahmed Walid Amro:</t>
        </r>
        <r>
          <rPr>
            <sz val="9"/>
            <color indexed="81"/>
            <rFont val="Tahoma"/>
            <family val="2"/>
          </rPr>
          <t xml:space="preserve">
Requires app development software skills</t>
        </r>
      </text>
    </comment>
    <comment ref="N16" authorId="0" shapeId="0" xr:uid="{230EF16D-DAF5-42B3-9DFF-3A5DE330C80C}">
      <text>
        <r>
          <rPr>
            <b/>
            <sz val="9"/>
            <color indexed="81"/>
            <rFont val="Tahoma"/>
            <family val="2"/>
          </rPr>
          <t>Ahmed Walid Amro:</t>
        </r>
        <r>
          <rPr>
            <sz val="9"/>
            <color indexed="81"/>
            <rFont val="Tahoma"/>
            <family val="2"/>
          </rPr>
          <t xml:space="preserve">
App development skills 
[By me]</t>
        </r>
      </text>
    </comment>
    <comment ref="N17" authorId="0" shapeId="0" xr:uid="{4FDC047F-B625-4173-A220-C340344D192C}">
      <text>
        <r>
          <rPr>
            <b/>
            <sz val="9"/>
            <color indexed="81"/>
            <rFont val="Tahoma"/>
            <family val="2"/>
          </rPr>
          <t>Ahmed Walid Amro:</t>
        </r>
        <r>
          <rPr>
            <sz val="9"/>
            <color indexed="81"/>
            <rFont val="Tahoma"/>
            <family val="2"/>
          </rPr>
          <t xml:space="preserve">
App development skills 
[By me]</t>
        </r>
      </text>
    </comment>
    <comment ref="N18" authorId="0" shapeId="0" xr:uid="{E81D6DB2-A2D2-4E24-82A7-E6B96B2CA8D4}">
      <text>
        <r>
          <rPr>
            <b/>
            <sz val="9"/>
            <color indexed="81"/>
            <rFont val="Tahoma"/>
            <family val="2"/>
          </rPr>
          <t>Ahmed Walid Amro:</t>
        </r>
        <r>
          <rPr>
            <sz val="9"/>
            <color indexed="81"/>
            <rFont val="Tahoma"/>
            <family val="2"/>
          </rPr>
          <t xml:space="preserve">
App development skills 
[By me]</t>
        </r>
      </text>
    </comment>
    <comment ref="N19" authorId="0" shapeId="0" xr:uid="{1F606700-275C-4DF0-9F15-4A6264335232}">
      <text>
        <r>
          <rPr>
            <b/>
            <sz val="9"/>
            <color indexed="81"/>
            <rFont val="Tahoma"/>
            <family val="2"/>
          </rPr>
          <t>Ahmed Walid Amro:</t>
        </r>
        <r>
          <rPr>
            <sz val="9"/>
            <color indexed="81"/>
            <rFont val="Tahoma"/>
            <family val="2"/>
          </rPr>
          <t xml:space="preserve">
App development skills 
[By me]</t>
        </r>
      </text>
    </comment>
    <comment ref="N20" authorId="0" shapeId="0" xr:uid="{2CA1BD8C-C8EF-42C0-9754-A78B99A830C6}">
      <text>
        <r>
          <rPr>
            <b/>
            <sz val="9"/>
            <color indexed="81"/>
            <rFont val="Tahoma"/>
            <family val="2"/>
          </rPr>
          <t>Ahmed Walid Amro:</t>
        </r>
        <r>
          <rPr>
            <sz val="9"/>
            <color indexed="81"/>
            <rFont val="Tahoma"/>
            <family val="2"/>
          </rPr>
          <t xml:space="preserve">
App development skills 
[By me]</t>
        </r>
      </text>
    </comment>
    <comment ref="N21" authorId="0" shapeId="0" xr:uid="{BF598FDD-3C94-457D-B139-C0841D9E1D6F}">
      <text>
        <r>
          <rPr>
            <b/>
            <sz val="9"/>
            <color indexed="81"/>
            <rFont val="Tahoma"/>
            <family val="2"/>
          </rPr>
          <t>Ahmed Walid Amro:</t>
        </r>
        <r>
          <rPr>
            <sz val="9"/>
            <color indexed="81"/>
            <rFont val="Tahoma"/>
            <family val="2"/>
          </rPr>
          <t xml:space="preserve">
App development skills 
[By me]</t>
        </r>
      </text>
    </comment>
    <comment ref="N22" authorId="0" shapeId="0" xr:uid="{08774138-EC8F-4735-971A-7F85599DA53C}">
      <text>
        <r>
          <rPr>
            <b/>
            <sz val="9"/>
            <color indexed="81"/>
            <rFont val="Tahoma"/>
            <family val="2"/>
          </rPr>
          <t>Ahmed Walid Amro:</t>
        </r>
        <r>
          <rPr>
            <sz val="9"/>
            <color indexed="81"/>
            <rFont val="Tahoma"/>
            <family val="2"/>
          </rPr>
          <t xml:space="preserve">
App development skills 
[By me]</t>
        </r>
      </text>
    </comment>
    <comment ref="L23" authorId="0" shapeId="0" xr:uid="{A0D675D8-B445-477D-B3F4-AF28AB552797}">
      <text>
        <r>
          <rPr>
            <b/>
            <sz val="9"/>
            <color indexed="81"/>
            <rFont val="Tahoma"/>
            <family val="2"/>
          </rPr>
          <t>Ahmed Walid Amro:</t>
        </r>
        <r>
          <rPr>
            <sz val="9"/>
            <color indexed="81"/>
            <rFont val="Tahoma"/>
            <family val="2"/>
          </rPr>
          <t xml:space="preserve">
Initiated from a C2 Server [New Android Trojan “Xbot” Phishes Credit Cards and Bank Accounts, Encrypts Devices for Ransom]</t>
        </r>
      </text>
    </comment>
    <comment ref="N23" authorId="0" shapeId="0" xr:uid="{B5AECDB8-273E-45AB-9189-E8DEFE699334}">
      <text>
        <r>
          <rPr>
            <b/>
            <sz val="9"/>
            <color indexed="81"/>
            <rFont val="Tahoma"/>
            <family val="2"/>
          </rPr>
          <t>Ahmed Walid Amro:</t>
        </r>
        <r>
          <rPr>
            <sz val="9"/>
            <color indexed="81"/>
            <rFont val="Tahoma"/>
            <family val="2"/>
          </rPr>
          <t xml:space="preserve">
Require app development skills</t>
        </r>
      </text>
    </comment>
    <comment ref="N24" authorId="0" shapeId="0" xr:uid="{2DAD4A67-CFBB-4417-829E-EA4D39CC4610}">
      <text>
        <r>
          <rPr>
            <b/>
            <sz val="9"/>
            <color indexed="81"/>
            <rFont val="Tahoma"/>
            <family val="2"/>
          </rPr>
          <t>Ahmed Walid Amro:</t>
        </r>
        <r>
          <rPr>
            <sz val="9"/>
            <color indexed="81"/>
            <rFont val="Tahoma"/>
            <family val="2"/>
          </rPr>
          <t xml:space="preserve">
App development skills 
[By me]</t>
        </r>
      </text>
    </comment>
    <comment ref="N25" authorId="0" shapeId="0" xr:uid="{376B0C23-AC03-4426-8EA7-BB082F1413C0}">
      <text>
        <r>
          <rPr>
            <b/>
            <sz val="9"/>
            <color indexed="81"/>
            <rFont val="Tahoma"/>
            <family val="2"/>
          </rPr>
          <t>Ahmed Walid Amro:</t>
        </r>
        <r>
          <rPr>
            <sz val="9"/>
            <color indexed="81"/>
            <rFont val="Tahoma"/>
            <family val="2"/>
          </rPr>
          <t xml:space="preserve">
App development skills 
[By me]</t>
        </r>
      </text>
    </comment>
    <comment ref="N27" authorId="0" shapeId="0" xr:uid="{26D4834D-E7FA-4EA4-8006-7697577342F6}">
      <text>
        <r>
          <rPr>
            <b/>
            <sz val="9"/>
            <color indexed="81"/>
            <rFont val="Tahoma"/>
            <family val="2"/>
          </rPr>
          <t>Ahmed Walid Amro:</t>
        </r>
        <r>
          <rPr>
            <sz val="9"/>
            <color indexed="81"/>
            <rFont val="Tahoma"/>
            <family val="2"/>
          </rPr>
          <t xml:space="preserve">
Require App development skills and a method of advertising malicious app using legitimate means</t>
        </r>
      </text>
    </comment>
    <comment ref="N28" authorId="0" shapeId="0" xr:uid="{25168103-3EE6-476A-A6A1-0C8DBBC9D42A}">
      <text>
        <r>
          <rPr>
            <b/>
            <sz val="9"/>
            <color indexed="81"/>
            <rFont val="Tahoma"/>
            <family val="2"/>
          </rPr>
          <t>Ahmed Walid Amro:</t>
        </r>
        <r>
          <rPr>
            <sz val="9"/>
            <color indexed="81"/>
            <rFont val="Tahoma"/>
            <family val="2"/>
          </rPr>
          <t xml:space="preserve">
Require app development skills</t>
        </r>
      </text>
    </comment>
    <comment ref="N30" authorId="0" shapeId="0" xr:uid="{ADF16973-1A38-4035-AF86-FA9F1E1AF9A9}">
      <text>
        <r>
          <rPr>
            <b/>
            <sz val="9"/>
            <color indexed="81"/>
            <rFont val="Tahoma"/>
            <family val="2"/>
          </rPr>
          <t>Ahmed Walid Amro:</t>
        </r>
        <r>
          <rPr>
            <sz val="9"/>
            <color indexed="81"/>
            <rFont val="Tahoma"/>
            <family val="2"/>
          </rPr>
          <t xml:space="preserve">
App development skills 
[By me] and DAG software which is available</t>
        </r>
      </text>
    </comment>
    <comment ref="N31" authorId="0" shapeId="0" xr:uid="{2F0772EB-80AA-4591-91B6-B2CDA62EF3E7}">
      <text>
        <r>
          <rPr>
            <b/>
            <sz val="9"/>
            <color indexed="81"/>
            <rFont val="Tahoma"/>
            <family val="2"/>
          </rPr>
          <t>Ahmed Walid Amro:</t>
        </r>
        <r>
          <rPr>
            <sz val="9"/>
            <color indexed="81"/>
            <rFont val="Tahoma"/>
            <family val="2"/>
          </rPr>
          <t xml:space="preserve">
Requires high skill and resources to implement [Every LTE call, text, can be intercepted, blacked out, hacker finds]</t>
        </r>
      </text>
    </comment>
    <comment ref="N32" authorId="0" shapeId="0" xr:uid="{7AC4E52B-D38A-4765-AF2B-9B5F86E40321}">
      <text>
        <r>
          <rPr>
            <b/>
            <sz val="9"/>
            <color indexed="81"/>
            <rFont val="Tahoma"/>
            <family val="2"/>
          </rPr>
          <t>Ahmed Walid Amro:</t>
        </r>
        <r>
          <rPr>
            <sz val="9"/>
            <color indexed="81"/>
            <rFont val="Tahoma"/>
            <family val="2"/>
          </rPr>
          <t xml:space="preserve">
Require app development skills [Execute This! Analyzing Unsafe and Malicious Dynamic Code Loading in Android Applications]</t>
        </r>
      </text>
    </comment>
    <comment ref="N35" authorId="0" shapeId="0" xr:uid="{0CE6F921-CE30-4830-B389-B0F6E136517D}">
      <text>
        <r>
          <rPr>
            <b/>
            <sz val="9"/>
            <color indexed="81"/>
            <rFont val="Tahoma"/>
            <family val="2"/>
          </rPr>
          <t>Ahmed Walid Amro:</t>
        </r>
        <r>
          <rPr>
            <sz val="9"/>
            <color indexed="81"/>
            <rFont val="Tahoma"/>
            <family val="2"/>
          </rPr>
          <t xml:space="preserve">
App development skills 
[By me]</t>
        </r>
      </text>
    </comment>
    <comment ref="N38" authorId="0" shapeId="0" xr:uid="{AEC47E2F-EBA7-4616-9493-FEA85E3C595B}">
      <text>
        <r>
          <rPr>
            <b/>
            <sz val="9"/>
            <color indexed="81"/>
            <rFont val="Tahoma"/>
            <charset val="1"/>
          </rPr>
          <t>Ahmed Walid Amro:</t>
        </r>
        <r>
          <rPr>
            <sz val="9"/>
            <color indexed="81"/>
            <rFont val="Tahoma"/>
            <charset val="1"/>
          </rPr>
          <t xml:space="preserve">
Requires high skills and 
Typical coputer, and softwares [SCTPscan - Finding entry points to SS7 Networks &amp; Telecommunication Backbones]</t>
        </r>
      </text>
    </comment>
    <comment ref="N39" authorId="0" shapeId="0" xr:uid="{13D1A426-F1B4-4897-85C3-6BD847BFDA30}">
      <text>
        <r>
          <rPr>
            <b/>
            <sz val="9"/>
            <color indexed="81"/>
            <rFont val="Tahoma"/>
            <charset val="1"/>
          </rPr>
          <t>Ahmed Walid Amro:</t>
        </r>
        <r>
          <rPr>
            <sz val="9"/>
            <color indexed="81"/>
            <rFont val="Tahoma"/>
            <charset val="1"/>
          </rPr>
          <t xml:space="preserve">
Requires high skills and 
Typical coputer, and softwares [SCTPscan - Finding entry points to SS7 Networks &amp; Telecommunication Backbones]</t>
        </r>
      </text>
    </comment>
    <comment ref="N41" authorId="0" shapeId="0" xr:uid="{C9CB7D76-69FE-42F8-B830-2E128C92FA59}">
      <text>
        <r>
          <rPr>
            <b/>
            <sz val="9"/>
            <color indexed="81"/>
            <rFont val="Tahoma"/>
            <charset val="1"/>
          </rPr>
          <t>Ahmed Walid Amro:</t>
        </r>
        <r>
          <rPr>
            <sz val="9"/>
            <color indexed="81"/>
            <rFont val="Tahoma"/>
            <charset val="1"/>
          </rPr>
          <t xml:space="preserve">
Requires low resources but high skills to implement [Researchers reveal how to hack an iPhone in 60 seconds]</t>
        </r>
      </text>
    </comment>
    <comment ref="N42" authorId="0" shapeId="0" xr:uid="{E2FFC4E8-F3FA-4DED-BDE5-6662F642F2BF}">
      <text>
        <r>
          <rPr>
            <b/>
            <sz val="9"/>
            <color indexed="81"/>
            <rFont val="Tahoma"/>
            <charset val="1"/>
          </rPr>
          <t>Ahmed Walid Amro:</t>
        </r>
        <r>
          <rPr>
            <sz val="9"/>
            <color indexed="81"/>
            <rFont val="Tahoma"/>
            <charset val="1"/>
          </rPr>
          <t xml:space="preserve">
Requires some special but available hardware, and some skills [Samsung S6 calls open to man-in-the-middle base station snooping]</t>
        </r>
      </text>
    </comment>
    <comment ref="N43" authorId="0" shapeId="0" xr:uid="{26313F6A-CC5A-4EFE-9FE4-0CF938F6096D}">
      <text>
        <r>
          <rPr>
            <b/>
            <sz val="9"/>
            <color indexed="81"/>
            <rFont val="Tahoma"/>
            <charset val="1"/>
          </rPr>
          <t>Ahmed Walid Amro:</t>
        </r>
        <r>
          <rPr>
            <sz val="9"/>
            <color indexed="81"/>
            <rFont val="Tahoma"/>
            <charset val="1"/>
          </rPr>
          <t xml:space="preserve">
Only skills to enumarate files is needed.</t>
        </r>
      </text>
    </comment>
    <comment ref="N44" authorId="0" shapeId="0" xr:uid="{F3B61EE8-A716-441F-B6A2-BC2B3053D924}">
      <text>
        <r>
          <rPr>
            <b/>
            <sz val="9"/>
            <color indexed="81"/>
            <rFont val="Tahoma"/>
            <family val="2"/>
          </rPr>
          <t>Ahmed Walid Amro:</t>
        </r>
        <r>
          <rPr>
            <sz val="9"/>
            <color indexed="81"/>
            <rFont val="Tahoma"/>
            <family val="2"/>
          </rPr>
          <t xml:space="preserve">
Requires app development software skills</t>
        </r>
      </text>
    </comment>
    <comment ref="N45" authorId="0" shapeId="0" xr:uid="{29372ED7-0B6F-4CB4-9BE5-5FB86900CC9C}">
      <text>
        <r>
          <rPr>
            <b/>
            <sz val="9"/>
            <color indexed="81"/>
            <rFont val="Tahoma"/>
            <charset val="1"/>
          </rPr>
          <t>Ahmed Walid Amro:</t>
        </r>
        <r>
          <rPr>
            <sz val="9"/>
            <color indexed="81"/>
            <rFont val="Tahoma"/>
            <charset val="1"/>
          </rPr>
          <t xml:space="preserve">
Malware development skills [PHA Family Highlights: Zen and its cousins]</t>
        </r>
      </text>
    </comment>
    <comment ref="N46" authorId="0" shapeId="0" xr:uid="{BC0756CF-3855-44C7-AFAD-BB18515083F1}">
      <text>
        <r>
          <rPr>
            <b/>
            <sz val="9"/>
            <color indexed="81"/>
            <rFont val="Tahoma"/>
            <charset val="1"/>
          </rPr>
          <t>Ahmed Walid Amro:</t>
        </r>
        <r>
          <rPr>
            <sz val="9"/>
            <color indexed="81"/>
            <rFont val="Tahoma"/>
            <charset val="1"/>
          </rPr>
          <t xml:space="preserve">
Malware development skills</t>
        </r>
      </text>
    </comment>
    <comment ref="N47" authorId="0" shapeId="0" xr:uid="{4743B9A3-EA74-4AC5-A6BC-929D41101545}">
      <text>
        <r>
          <rPr>
            <b/>
            <sz val="9"/>
            <color indexed="81"/>
            <rFont val="Tahoma"/>
            <charset val="1"/>
          </rPr>
          <t>Ahmed Walid Amro:</t>
        </r>
        <r>
          <rPr>
            <sz val="9"/>
            <color indexed="81"/>
            <rFont val="Tahoma"/>
            <charset val="1"/>
          </rPr>
          <t xml:space="preserve">
App Development skills</t>
        </r>
      </text>
    </comment>
    <comment ref="N48" authorId="0" shapeId="0" xr:uid="{EF3E6D62-136D-45FF-A9AB-319A43376013}">
      <text>
        <r>
          <rPr>
            <b/>
            <sz val="9"/>
            <color indexed="81"/>
            <rFont val="Tahoma"/>
            <charset val="1"/>
          </rPr>
          <t>Ahmed Walid Amro:</t>
        </r>
        <r>
          <rPr>
            <sz val="9"/>
            <color indexed="81"/>
            <rFont val="Tahoma"/>
            <charset val="1"/>
          </rPr>
          <t xml:space="preserve">
Malware development skills</t>
        </r>
      </text>
    </comment>
    <comment ref="N49" authorId="0" shapeId="0" xr:uid="{53BCC4BF-BB8D-4F17-82AF-BF6A4CF89A6E}">
      <text>
        <r>
          <rPr>
            <b/>
            <sz val="9"/>
            <color indexed="81"/>
            <rFont val="Tahoma"/>
            <charset val="1"/>
          </rPr>
          <t>Ahmed Walid Amro:</t>
        </r>
        <r>
          <rPr>
            <sz val="9"/>
            <color indexed="81"/>
            <rFont val="Tahoma"/>
            <charset val="1"/>
          </rPr>
          <t xml:space="preserve">
Requires App development skills</t>
        </r>
      </text>
    </comment>
    <comment ref="N50" authorId="0" shapeId="0" xr:uid="{280DDA85-5EAE-4E9A-BAFB-1D654BE45C2B}">
      <text>
        <r>
          <rPr>
            <b/>
            <sz val="9"/>
            <color indexed="81"/>
            <rFont val="Tahoma"/>
            <charset val="1"/>
          </rPr>
          <t>Ahmed Walid Amro:</t>
        </r>
        <r>
          <rPr>
            <sz val="9"/>
            <color indexed="81"/>
            <rFont val="Tahoma"/>
            <charset val="1"/>
          </rPr>
          <t xml:space="preserve">
Requires app development skills [Malicious Profiles – The Sleeping Giant of iOS Security ]</t>
        </r>
      </text>
    </comment>
    <comment ref="N51" authorId="0" shapeId="0" xr:uid="{5CD2F10F-AF6F-4E40-82A2-66B662025E9F}">
      <text>
        <r>
          <rPr>
            <b/>
            <sz val="9"/>
            <color indexed="81"/>
            <rFont val="Tahoma"/>
            <charset val="1"/>
          </rPr>
          <t>Ahmed Walid Amro:</t>
        </r>
        <r>
          <rPr>
            <sz val="9"/>
            <color indexed="81"/>
            <rFont val="Tahoma"/>
            <charset val="1"/>
          </rPr>
          <t xml:space="preserve">
Requires special hardware but no special skills [A study of GPS jamming and anti-jamming]</t>
        </r>
      </text>
    </comment>
    <comment ref="N52" authorId="0" shapeId="0" xr:uid="{4DDB7193-E4F6-449B-9398-FB1A2C065E55}">
      <text>
        <r>
          <rPr>
            <b/>
            <sz val="9"/>
            <color indexed="81"/>
            <rFont val="Tahoma"/>
            <charset val="1"/>
          </rPr>
          <t>Ahmed Walid Amro:</t>
        </r>
        <r>
          <rPr>
            <sz val="9"/>
            <color indexed="81"/>
            <rFont val="Tahoma"/>
            <charset val="1"/>
          </rPr>
          <t xml:space="preserve">
Requires app development skills [Serious OS X and iOS flaws let hackers steal keychain, 1Password contents]</t>
        </r>
      </text>
    </comment>
    <comment ref="N53" authorId="0" shapeId="0" xr:uid="{B8427D5E-5E99-4315-8F8C-D4097AFB73F8}">
      <text>
        <r>
          <rPr>
            <b/>
            <sz val="9"/>
            <color indexed="81"/>
            <rFont val="Tahoma"/>
            <charset val="1"/>
          </rPr>
          <t>Ahmed Walid Amro:</t>
        </r>
        <r>
          <rPr>
            <sz val="9"/>
            <color indexed="81"/>
            <rFont val="Tahoma"/>
            <charset val="1"/>
          </rPr>
          <t xml:space="preserve">
App development skills [An investigation of Chrysaor Malware on Android]</t>
        </r>
      </text>
    </comment>
    <comment ref="N54" authorId="0" shapeId="0" xr:uid="{AA29BF5B-987E-4417-8F72-C630746C3968}">
      <text>
        <r>
          <rPr>
            <b/>
            <sz val="9"/>
            <color indexed="81"/>
            <rFont val="Tahoma"/>
            <family val="2"/>
          </rPr>
          <t>Ahmed Walid Amro:</t>
        </r>
        <r>
          <rPr>
            <sz val="9"/>
            <color indexed="81"/>
            <rFont val="Tahoma"/>
            <family val="2"/>
          </rPr>
          <t xml:space="preserve">
The skills can be simply gussing, to uzing special hardware. We chose the highest likelihood</t>
        </r>
      </text>
    </comment>
    <comment ref="N55" authorId="0" shapeId="0" xr:uid="{2743C6F8-9E85-49AD-99EA-096D19BD8D6F}">
      <text>
        <r>
          <rPr>
            <b/>
            <sz val="9"/>
            <color indexed="81"/>
            <rFont val="Tahoma"/>
            <family val="2"/>
          </rPr>
          <t>Ahmed Walid Amro:</t>
        </r>
        <r>
          <rPr>
            <sz val="9"/>
            <color indexed="81"/>
            <rFont val="Tahoma"/>
            <family val="2"/>
          </rPr>
          <t xml:space="preserve">
Malware development skills</t>
        </r>
      </text>
    </comment>
    <comment ref="N57" authorId="0" shapeId="0" xr:uid="{394F5F1C-CAEC-47AB-B759-32AA3A3ABE1F}">
      <text>
        <r>
          <rPr>
            <b/>
            <sz val="9"/>
            <color indexed="81"/>
            <rFont val="Tahoma"/>
            <charset val="1"/>
          </rPr>
          <t>Ahmed Walid Amro:</t>
        </r>
        <r>
          <rPr>
            <sz val="9"/>
            <color indexed="81"/>
            <rFont val="Tahoma"/>
            <charset val="1"/>
          </rPr>
          <t xml:space="preserve">
Requires App development skills</t>
        </r>
      </text>
    </comment>
    <comment ref="N58" authorId="0" shapeId="0" xr:uid="{97ABCD48-D8DF-4346-B723-F3F323151A52}">
      <text>
        <r>
          <rPr>
            <b/>
            <sz val="9"/>
            <color indexed="81"/>
            <rFont val="Tahoma"/>
            <charset val="1"/>
          </rPr>
          <t>Ahmed Walid Amro:</t>
        </r>
        <r>
          <rPr>
            <sz val="9"/>
            <color indexed="81"/>
            <rFont val="Tahoma"/>
            <charset val="1"/>
          </rPr>
          <t xml:space="preserve">
Requires App development skills</t>
        </r>
      </text>
    </comment>
    <comment ref="N62" authorId="0" shapeId="0" xr:uid="{95294454-15F0-4414-AE85-1630F1783CAD}">
      <text>
        <r>
          <rPr>
            <b/>
            <sz val="9"/>
            <color indexed="81"/>
            <rFont val="Tahoma"/>
            <charset val="1"/>
          </rPr>
          <t>Ahmed Walid Amro:</t>
        </r>
        <r>
          <rPr>
            <sz val="9"/>
            <color indexed="81"/>
            <rFont val="Tahoma"/>
            <charset val="1"/>
          </rPr>
          <t xml:space="preserve">
Requires App development skills</t>
        </r>
      </text>
    </comment>
    <comment ref="N63" authorId="0" shapeId="0" xr:uid="{51E62286-E92D-45D7-82C8-34D1A68943E0}">
      <text>
        <r>
          <rPr>
            <b/>
            <sz val="9"/>
            <color indexed="81"/>
            <rFont val="Tahoma"/>
            <charset val="1"/>
          </rPr>
          <t>Ahmed Walid Amro:</t>
        </r>
        <r>
          <rPr>
            <sz val="9"/>
            <color indexed="81"/>
            <rFont val="Tahoma"/>
            <charset val="1"/>
          </rPr>
          <t xml:space="preserve">
Requires App development skills</t>
        </r>
      </text>
    </comment>
    <comment ref="N64" authorId="0" shapeId="0" xr:uid="{AA8C0096-A9F5-4826-98B7-8C45148AFADE}">
      <text>
        <r>
          <rPr>
            <b/>
            <sz val="9"/>
            <color indexed="81"/>
            <rFont val="Tahoma"/>
            <charset val="1"/>
          </rPr>
          <t>Ahmed Walid Amro:</t>
        </r>
        <r>
          <rPr>
            <sz val="9"/>
            <color indexed="81"/>
            <rFont val="Tahoma"/>
            <charset val="1"/>
          </rPr>
          <t xml:space="preserve">
Requires App development skills</t>
        </r>
      </text>
    </comment>
    <comment ref="N65" authorId="0" shapeId="0" xr:uid="{36E0E28E-8187-4E1A-B7B3-1C2423EE2CD2}">
      <text>
        <r>
          <rPr>
            <b/>
            <sz val="9"/>
            <color indexed="81"/>
            <rFont val="Tahoma"/>
            <charset val="1"/>
          </rPr>
          <t>Ahmed Walid Amro:</t>
        </r>
        <r>
          <rPr>
            <sz val="9"/>
            <color indexed="81"/>
            <rFont val="Tahoma"/>
            <charset val="1"/>
          </rPr>
          <t xml:space="preserve">
Requires App development skills</t>
        </r>
      </text>
    </comment>
    <comment ref="N67" authorId="0" shapeId="0" xr:uid="{6784D78A-EB75-4DA4-9E16-329080BD0FC8}">
      <text>
        <r>
          <rPr>
            <b/>
            <sz val="9"/>
            <color indexed="81"/>
            <rFont val="Tahoma"/>
            <charset val="1"/>
          </rPr>
          <t>Ahmed Walid Amro:</t>
        </r>
        <r>
          <rPr>
            <sz val="9"/>
            <color indexed="81"/>
            <rFont val="Tahoma"/>
            <charset val="1"/>
          </rPr>
          <t xml:space="preserve">
Requires malware devlopment skills [BackStab: Mobile Backup Data Under Attack from Malware]</t>
        </r>
      </text>
    </comment>
    <comment ref="N68" authorId="0" shapeId="0" xr:uid="{193C1B7E-E345-4698-AEDE-2FBC38F9CEE5}">
      <text>
        <r>
          <rPr>
            <b/>
            <sz val="9"/>
            <color indexed="81"/>
            <rFont val="Tahoma"/>
            <charset val="1"/>
          </rPr>
          <t>Ahmed Walid Amro:</t>
        </r>
        <r>
          <rPr>
            <sz val="9"/>
            <color indexed="81"/>
            <rFont val="Tahoma"/>
            <charset val="1"/>
          </rPr>
          <t xml:space="preserve">
Requires App development skills</t>
        </r>
      </text>
    </comment>
    <comment ref="N69" authorId="0" shapeId="0" xr:uid="{20D5358E-298D-46D4-8B33-785ED86F2D9A}">
      <text>
        <r>
          <rPr>
            <b/>
            <sz val="9"/>
            <color indexed="81"/>
            <rFont val="Tahoma"/>
            <charset val="1"/>
          </rPr>
          <t>Ahmed Walid Amro:</t>
        </r>
        <r>
          <rPr>
            <sz val="9"/>
            <color indexed="81"/>
            <rFont val="Tahoma"/>
            <charset val="1"/>
          </rPr>
          <t xml:space="preserve">
Requires App development skills</t>
        </r>
      </text>
    </comment>
    <comment ref="N70" authorId="0" shapeId="0" xr:uid="{634A5B95-1A14-4B8C-BB0E-DD5AEC80CCB1}">
      <text>
        <r>
          <rPr>
            <b/>
            <sz val="9"/>
            <color indexed="81"/>
            <rFont val="Tahoma"/>
            <charset val="1"/>
          </rPr>
          <t>Ahmed Walid Amro:</t>
        </r>
        <r>
          <rPr>
            <sz val="9"/>
            <color indexed="81"/>
            <rFont val="Tahoma"/>
            <charset val="1"/>
          </rPr>
          <t xml:space="preserve">
someone’s e-mail address are those two easily acquired pieces of information: a billing address and the last four digits of a credit card on file [How Apple and Amazon Security Flaws Led to My Epic Hacking]</t>
        </r>
      </text>
    </comment>
    <comment ref="N71" authorId="0" shapeId="0" xr:uid="{179E50FF-BABB-4E69-A93A-51628EDDE19E}">
      <text>
        <r>
          <rPr>
            <b/>
            <sz val="9"/>
            <color indexed="81"/>
            <rFont val="Tahoma"/>
            <charset val="1"/>
          </rPr>
          <t>Ahmed Walid Amro:</t>
        </r>
        <r>
          <rPr>
            <sz val="9"/>
            <color indexed="81"/>
            <rFont val="Tahoma"/>
            <charset val="1"/>
          </rPr>
          <t xml:space="preserve">
someone’s e-mail address are those two easily acquired pieces of information: a billing address and the last four digits of a credit card on file [How Apple and Amazon Security Flaws Led to My Epic Hacking]</t>
        </r>
      </text>
    </comment>
    <comment ref="N72" authorId="0" shapeId="0" xr:uid="{989359A7-2A99-4AFC-90EC-655678D0CE39}">
      <text>
        <r>
          <rPr>
            <b/>
            <sz val="9"/>
            <color indexed="81"/>
            <rFont val="Tahoma"/>
            <charset val="1"/>
          </rPr>
          <t>Ahmed Walid Amro:</t>
        </r>
        <r>
          <rPr>
            <sz val="9"/>
            <color indexed="81"/>
            <rFont val="Tahoma"/>
            <charset val="1"/>
          </rPr>
          <t xml:space="preserve">
Requires special hardware and skills [Analysis and Mitigation of Interference to the LTE Physical Control Format Indicator Channel]</t>
        </r>
      </text>
    </comment>
    <comment ref="N73" authorId="0" shapeId="0" xr:uid="{7120A384-A32E-43D2-9338-FF596819C7E7}">
      <text>
        <r>
          <rPr>
            <b/>
            <sz val="9"/>
            <color indexed="81"/>
            <rFont val="Tahoma"/>
            <charset val="1"/>
          </rPr>
          <t>Ahmed Walid Amro:</t>
        </r>
        <r>
          <rPr>
            <sz val="9"/>
            <color indexed="81"/>
            <rFont val="Tahoma"/>
            <charset val="1"/>
          </rPr>
          <t xml:space="preserve">
Requires available hardware and app development skills [DarkHotel: A Sophisticated New Hacking Attack Targets High-Profile Hotel Guests]</t>
        </r>
      </text>
    </comment>
    <comment ref="N74" authorId="0" shapeId="0" xr:uid="{8CA2C9F6-DD33-447C-A3A7-B31FB5757DBF}">
      <text>
        <r>
          <rPr>
            <b/>
            <sz val="9"/>
            <color indexed="81"/>
            <rFont val="Tahoma"/>
            <charset val="1"/>
          </rPr>
          <t>Ahmed Walid Amro:</t>
        </r>
        <r>
          <rPr>
            <sz val="9"/>
            <color indexed="81"/>
            <rFont val="Tahoma"/>
            <charset val="1"/>
          </rPr>
          <t xml:space="preserve">
Requires app development skills [An investigation of Chrysaor Malware on Android]</t>
        </r>
      </text>
    </comment>
    <comment ref="N75" authorId="0" shapeId="0" xr:uid="{93126009-A374-449C-BB9A-E42463B28C19}">
      <text>
        <r>
          <rPr>
            <b/>
            <sz val="9"/>
            <color indexed="81"/>
            <rFont val="Tahoma"/>
            <family val="2"/>
          </rPr>
          <t>Ahmed Walid Amro:</t>
        </r>
        <r>
          <rPr>
            <sz val="9"/>
            <color indexed="81"/>
            <rFont val="Tahoma"/>
            <family val="2"/>
          </rPr>
          <t xml:space="preserve">
Requires some social engineering skills and no speial resources [ AT&amp;T SIM-Card Switch Scam]</t>
        </r>
      </text>
    </comment>
    <comment ref="N76" authorId="0" shapeId="0" xr:uid="{998CFECA-5FD8-4E94-BB7E-E0E3F3BF59BF}">
      <text>
        <r>
          <rPr>
            <b/>
            <sz val="9"/>
            <color indexed="81"/>
            <rFont val="Tahoma"/>
            <family val="2"/>
          </rPr>
          <t>Ahmed Walid Amro:</t>
        </r>
        <r>
          <rPr>
            <sz val="9"/>
            <color indexed="81"/>
            <rFont val="Tahoma"/>
            <family val="2"/>
          </rPr>
          <t xml:space="preserve">
App development skills</t>
        </r>
      </text>
    </comment>
    <comment ref="N77" authorId="0" shapeId="0" xr:uid="{4E77721A-86D0-48BB-918B-480A4EB945B9}">
      <text>
        <r>
          <rPr>
            <b/>
            <sz val="9"/>
            <color indexed="81"/>
            <rFont val="Tahoma"/>
            <family val="2"/>
          </rPr>
          <t>Ahmed Walid Amro:</t>
        </r>
        <r>
          <rPr>
            <sz val="9"/>
            <color indexed="81"/>
            <rFont val="Tahoma"/>
            <family val="2"/>
          </rPr>
          <t xml:space="preserve">
Requires app development skills [DroydSeuss: A Mobile Banking Trojan Tracker - Short Paper]</t>
        </r>
      </text>
    </comment>
    <comment ref="N78" authorId="0" shapeId="0" xr:uid="{3BFA902B-6781-4548-81D1-7DB2EF9252B0}">
      <text>
        <r>
          <rPr>
            <b/>
            <sz val="9"/>
            <color indexed="81"/>
            <rFont val="Tahoma"/>
            <charset val="1"/>
          </rPr>
          <t>Ahmed Walid Amro:</t>
        </r>
        <r>
          <rPr>
            <sz val="9"/>
            <color indexed="81"/>
            <rFont val="Tahoma"/>
            <charset val="1"/>
          </rPr>
          <t xml:space="preserve">
Requires App development skills</t>
        </r>
      </text>
    </comment>
    <comment ref="N79" authorId="0" shapeId="0" xr:uid="{38225075-68E2-465E-A4BD-EF2192908F8C}">
      <text>
        <r>
          <rPr>
            <b/>
            <sz val="9"/>
            <color indexed="81"/>
            <rFont val="Tahoma"/>
            <family val="2"/>
          </rPr>
          <t>Ahmed Walid Amro:</t>
        </r>
        <r>
          <rPr>
            <sz val="9"/>
            <color indexed="81"/>
            <rFont val="Tahoma"/>
            <family val="2"/>
          </rPr>
          <t xml:space="preserve">
Requires technichal skills to carry attacks and depending on the target system software, special software might be needed</t>
        </r>
      </text>
    </comment>
    <comment ref="N80" authorId="0" shapeId="0" xr:uid="{81390717-0764-45E6-814D-72B726BB81B9}">
      <text>
        <r>
          <rPr>
            <b/>
            <sz val="9"/>
            <color indexed="81"/>
            <rFont val="Tahoma"/>
            <charset val="1"/>
          </rPr>
          <t>Ahmed Walid Amro:</t>
        </r>
        <r>
          <rPr>
            <sz val="9"/>
            <color indexed="81"/>
            <rFont val="Tahoma"/>
            <charset val="1"/>
          </rPr>
          <t xml:space="preserve">
Requires App development skills</t>
        </r>
      </text>
    </comment>
    <comment ref="N81" authorId="0" shapeId="0" xr:uid="{FD9C0F8E-2061-474E-B810-A42774639686}">
      <text>
        <r>
          <rPr>
            <b/>
            <sz val="9"/>
            <color indexed="81"/>
            <rFont val="Tahoma"/>
            <charset val="1"/>
          </rPr>
          <t>Ahmed Walid Amro:</t>
        </r>
        <r>
          <rPr>
            <sz val="9"/>
            <color indexed="81"/>
            <rFont val="Tahoma"/>
            <charset val="1"/>
          </rPr>
          <t xml:space="preserve">
Requires App development skills</t>
        </r>
      </text>
    </comment>
    <comment ref="N82" authorId="0" shapeId="0" xr:uid="{AEF0A0FB-72FA-49D4-8095-B3C7260EA933}">
      <text>
        <r>
          <rPr>
            <b/>
            <sz val="9"/>
            <color indexed="81"/>
            <rFont val="Tahoma"/>
            <charset val="1"/>
          </rPr>
          <t>Ahmed Walid Amro:</t>
        </r>
        <r>
          <rPr>
            <sz val="9"/>
            <color indexed="81"/>
            <rFont val="Tahoma"/>
            <charset val="1"/>
          </rPr>
          <t xml:space="preserve">
Requires App development skills</t>
        </r>
      </text>
    </comment>
    <comment ref="N83" authorId="0" shapeId="0" xr:uid="{5E925487-57C7-4951-B28F-68260833CC01}">
      <text>
        <r>
          <rPr>
            <b/>
            <sz val="9"/>
            <color indexed="81"/>
            <rFont val="Tahoma"/>
            <charset val="1"/>
          </rPr>
          <t>Ahmed Walid Amro:</t>
        </r>
        <r>
          <rPr>
            <sz val="9"/>
            <color indexed="81"/>
            <rFont val="Tahoma"/>
            <charset val="1"/>
          </rPr>
          <t xml:space="preserve">
Requires App development skills</t>
        </r>
      </text>
    </comment>
    <comment ref="N84" authorId="0" shapeId="0" xr:uid="{1139B6D2-26E6-45E3-97F7-91CE55B51AD6}">
      <text>
        <r>
          <rPr>
            <b/>
            <sz val="9"/>
            <color indexed="81"/>
            <rFont val="Tahoma"/>
            <charset val="1"/>
          </rPr>
          <t>Ahmed Walid Amro:</t>
        </r>
        <r>
          <rPr>
            <sz val="9"/>
            <color indexed="81"/>
            <rFont val="Tahoma"/>
            <charset val="1"/>
          </rPr>
          <t xml:space="preserve">
Requires App development skills</t>
        </r>
      </text>
    </comment>
    <comment ref="N85" authorId="0" shapeId="0" xr:uid="{208425C0-4ECE-4457-A679-E5420DB51252}">
      <text>
        <r>
          <rPr>
            <b/>
            <sz val="9"/>
            <color indexed="81"/>
            <rFont val="Tahoma"/>
            <charset val="1"/>
          </rPr>
          <t>Ahmed Walid Amro:</t>
        </r>
        <r>
          <rPr>
            <sz val="9"/>
            <color indexed="81"/>
            <rFont val="Tahoma"/>
            <charset val="1"/>
          </rPr>
          <t xml:space="preserve">
Requires app development skills [An investigation of Chrysaor Malware on Android]</t>
        </r>
      </text>
    </comment>
    <comment ref="N86" authorId="0" shapeId="0" xr:uid="{0B8712E8-9BEB-4D5C-934E-9C37FAB548AC}">
      <text>
        <r>
          <rPr>
            <b/>
            <sz val="9"/>
            <color indexed="81"/>
            <rFont val="Tahoma"/>
            <charset val="1"/>
          </rPr>
          <t>Ahmed Walid Amro:</t>
        </r>
        <r>
          <rPr>
            <sz val="9"/>
            <color indexed="81"/>
            <rFont val="Tahoma"/>
            <charset val="1"/>
          </rPr>
          <t xml:space="preserve">
Requires App development skills</t>
        </r>
      </text>
    </comment>
    <comment ref="N87" authorId="0" shapeId="0" xr:uid="{E0F2DD6D-A847-4158-937E-EA2E8F8B628D}">
      <text>
        <r>
          <rPr>
            <b/>
            <sz val="9"/>
            <color indexed="81"/>
            <rFont val="Tahoma"/>
            <charset val="1"/>
          </rPr>
          <t>Ahmed Walid Amro:</t>
        </r>
        <r>
          <rPr>
            <sz val="9"/>
            <color indexed="81"/>
            <rFont val="Tahoma"/>
            <charset val="1"/>
          </rPr>
          <t xml:space="preserve">
Requires App development skills</t>
        </r>
      </text>
    </comment>
  </commentList>
</comments>
</file>

<file path=xl/sharedStrings.xml><?xml version="1.0" encoding="utf-8"?>
<sst xmlns="http://schemas.openxmlformats.org/spreadsheetml/2006/main" count="1075" uniqueCount="299">
  <si>
    <t>number</t>
  </si>
  <si>
    <t xml:space="preserve"> name</t>
  </si>
  <si>
    <t xml:space="preserve"> kill_chain_phases</t>
  </si>
  <si>
    <t xml:space="preserve"> platforms</t>
  </si>
  <si>
    <t>UI</t>
  </si>
  <si>
    <t>Technologies</t>
  </si>
  <si>
    <t>Additions</t>
  </si>
  <si>
    <t xml:space="preserve"> tactic_types</t>
  </si>
  <si>
    <t xml:space="preserve"> Abuse Device Administrator Access to Prevent Removal</t>
  </si>
  <si>
    <t xml:space="preserve"> ['persistence']</t>
  </si>
  <si>
    <t xml:space="preserve"> ['Android']</t>
  </si>
  <si>
    <t>['Apps']</t>
  </si>
  <si>
    <t>['Cell']</t>
  </si>
  <si>
    <t xml:space="preserve"> ['Post-Adversary Device Access']</t>
  </si>
  <si>
    <t xml:space="preserve"> Access Calendar Entries</t>
  </si>
  <si>
    <t xml:space="preserve"> ['collection']</t>
  </si>
  <si>
    <t xml:space="preserve"> ['Android', 'iOS']</t>
  </si>
  <si>
    <t xml:space="preserve"> Access Call Log</t>
  </si>
  <si>
    <t xml:space="preserve"> Access Contact List</t>
  </si>
  <si>
    <t xml:space="preserve"> Access Notifications</t>
  </si>
  <si>
    <t xml:space="preserve"> ['collection', 'credential-access']</t>
  </si>
  <si>
    <t xml:space="preserve"> Access Sensitive Data in Device Logs</t>
  </si>
  <si>
    <t xml:space="preserve"> Access Stored Application Data</t>
  </si>
  <si>
    <t xml:space="preserve"> Alternate Network Mediums</t>
  </si>
  <si>
    <t xml:space="preserve"> ['command-and-control', 'exfiltration']</t>
  </si>
  <si>
    <t>['Any','Apps']</t>
  </si>
  <si>
    <t>['Wi-Fi','Bluetooth','Cell']</t>
  </si>
  <si>
    <t xml:space="preserve"> Application Discovery</t>
  </si>
  <si>
    <t xml:space="preserve"> ['defense-evasion', 'discovery']</t>
  </si>
  <si>
    <t xml:space="preserve"> Attack PC via USB Connection</t>
  </si>
  <si>
    <t xml:space="preserve"> ['lateral-movement']</t>
  </si>
  <si>
    <t>['USB']</t>
  </si>
  <si>
    <t xml:space="preserve"> Broadcast Receivers</t>
  </si>
  <si>
    <t xml:space="preserve"> ['persistence', 'execution']</t>
  </si>
  <si>
    <t xml:space="preserve"> Capture Audio</t>
  </si>
  <si>
    <t>['Cell','Mic']</t>
  </si>
  <si>
    <t xml:space="preserve"> Capture Camera</t>
  </si>
  <si>
    <t>['Cam']</t>
  </si>
  <si>
    <t xml:space="preserve"> Capture Clipboard Data</t>
  </si>
  <si>
    <t xml:space="preserve"> Capture SMS Messages</t>
  </si>
  <si>
    <t xml:space="preserve"> Carrier Billing Fraud</t>
  </si>
  <si>
    <t xml:space="preserve"> ['impact']</t>
  </si>
  <si>
    <t xml:space="preserve"> Clipboard Modification</t>
  </si>
  <si>
    <t xml:space="preserve"> Code Injection</t>
  </si>
  <si>
    <t xml:space="preserve"> ['persistence', 'privilege-escalation', 'defense-evasion']</t>
  </si>
  <si>
    <t xml:space="preserve"> Commonly Used Port</t>
  </si>
  <si>
    <t xml:space="preserve"> Compromise Application Executable</t>
  </si>
  <si>
    <t xml:space="preserve"> Data Encrypted</t>
  </si>
  <si>
    <t xml:space="preserve"> ['exfiltration']</t>
  </si>
  <si>
    <t xml:space="preserve"> Data Encrypted for Impact</t>
  </si>
  <si>
    <t xml:space="preserve"> Data from Local System</t>
  </si>
  <si>
    <t xml:space="preserve"> Delete Device Data</t>
  </si>
  <si>
    <t xml:space="preserve"> ['impact', 'defense-evasion']</t>
  </si>
  <si>
    <t xml:space="preserve"> Deliver Malicious App via Authorized App Store</t>
  </si>
  <si>
    <t xml:space="preserve"> ['initial-access']</t>
  </si>
  <si>
    <t xml:space="preserve"> Deliver Malicious App via Other Means</t>
  </si>
  <si>
    <t xml:space="preserve"> Device Lockout</t>
  </si>
  <si>
    <t xml:space="preserve"> Disguise Root/Jailbreak Indicators</t>
  </si>
  <si>
    <t xml:space="preserve"> ['defense-evasion']</t>
  </si>
  <si>
    <t xml:space="preserve"> Domain Generation Algorithms</t>
  </si>
  <si>
    <t xml:space="preserve"> ['command-and-control']</t>
  </si>
  <si>
    <t xml:space="preserve"> Downgrade to Insecure Protocols</t>
  </si>
  <si>
    <t xml:space="preserve"> ['network-effects']</t>
  </si>
  <si>
    <t>['Wi-Fi','Cell','GPS',Bluetooth']</t>
  </si>
  <si>
    <t xml:space="preserve"> ['Without Adversary Device Access']</t>
  </si>
  <si>
    <t xml:space="preserve"> Download New Code at Runtime</t>
  </si>
  <si>
    <t xml:space="preserve"> Drive-by Compromise</t>
  </si>
  <si>
    <t xml:space="preserve"> Eavesdrop on Insecure Network Communication</t>
  </si>
  <si>
    <t xml:space="preserve"> Evade Analysis Environment</t>
  </si>
  <si>
    <t xml:space="preserve"> Exploit Enterprise Resources</t>
  </si>
  <si>
    <t xml:space="preserve"> Exploit OS Vulnerability</t>
  </si>
  <si>
    <t xml:space="preserve"> ['privilege-escalation']</t>
  </si>
  <si>
    <t xml:space="preserve"> Exploit SS7 to Redirect Phone Calls/SMS</t>
  </si>
  <si>
    <t xml:space="preserve"> Exploit SS7 to Track Device Location</t>
  </si>
  <si>
    <t xml:space="preserve"> Exploit TEE Vulnerability</t>
  </si>
  <si>
    <t xml:space="preserve"> ['credential-access', 'privilege-escalation']</t>
  </si>
  <si>
    <t xml:space="preserve"> Exploit via Charging Station or PC</t>
  </si>
  <si>
    <t>['Cell','USB']</t>
  </si>
  <si>
    <t xml:space="preserve"> Exploit via Radio Interfaces</t>
  </si>
  <si>
    <t xml:space="preserve"> File and Directory Discovery</t>
  </si>
  <si>
    <t xml:space="preserve"> ['discovery']</t>
  </si>
  <si>
    <t xml:space="preserve"> Foreground Persistence</t>
  </si>
  <si>
    <t xml:space="preserve"> ['collection', 'persistence']</t>
  </si>
  <si>
    <t>['Cam','Mic']</t>
  </si>
  <si>
    <t xml:space="preserve"> Generate Fraudulent Advertising Revenue</t>
  </si>
  <si>
    <t xml:space="preserve"> Geofencing</t>
  </si>
  <si>
    <t xml:space="preserve"> Input Capture</t>
  </si>
  <si>
    <t xml:space="preserve"> Input Injection</t>
  </si>
  <si>
    <t xml:space="preserve"> ['defense-evasion', 'impact']</t>
  </si>
  <si>
    <t xml:space="preserve"> Input Prompt</t>
  </si>
  <si>
    <t xml:space="preserve"> ['credential-access']</t>
  </si>
  <si>
    <t xml:space="preserve"> Install Insecure or Malicious Configuration</t>
  </si>
  <si>
    <t xml:space="preserve"> ['defense-evasion', 'initial-access']</t>
  </si>
  <si>
    <t xml:space="preserve"> Jamming or Denial of Service</t>
  </si>
  <si>
    <t xml:space="preserve"> Keychain</t>
  </si>
  <si>
    <t xml:space="preserve"> ['iOS']</t>
  </si>
  <si>
    <t xml:space="preserve"> Location Tracking</t>
  </si>
  <si>
    <t xml:space="preserve"> ['collection', 'discovery']</t>
  </si>
  <si>
    <t xml:space="preserve"> Lockscreen Bypass</t>
  </si>
  <si>
    <t xml:space="preserve"> Manipulate App Store Rankings or Ratings</t>
  </si>
  <si>
    <t xml:space="preserve"> Manipulate Device Communication</t>
  </si>
  <si>
    <t xml:space="preserve"> Masquerade as Legitimate Application</t>
  </si>
  <si>
    <t xml:space="preserve"> ['initial-access', 'defense-evasion']</t>
  </si>
  <si>
    <t xml:space="preserve"> Modify Cached Executable Code</t>
  </si>
  <si>
    <t xml:space="preserve"> Modify OS Kernel or Boot Partition</t>
  </si>
  <si>
    <t xml:space="preserve"> ['defense-evasion', 'persistence']</t>
  </si>
  <si>
    <t xml:space="preserve"> Modify System Partition</t>
  </si>
  <si>
    <t xml:space="preserve"> ['defense-evasion', 'persistence', 'impact']</t>
  </si>
  <si>
    <t xml:space="preserve"> Modify Trusted Execution Environment</t>
  </si>
  <si>
    <t xml:space="preserve"> Native Code</t>
  </si>
  <si>
    <t xml:space="preserve"> ['defense-evasion', 'execution']</t>
  </si>
  <si>
    <t xml:space="preserve"> Network Information Discovery</t>
  </si>
  <si>
    <t xml:space="preserve"> Network Service Scanning</t>
  </si>
  <si>
    <t xml:space="preserve"> Network Traffic Capture or Redirection</t>
  </si>
  <si>
    <t xml:space="preserve"> Obfuscated Files or Information</t>
  </si>
  <si>
    <t xml:space="preserve"> Obtain Device Cloud Backups</t>
  </si>
  <si>
    <t xml:space="preserve"> ['remote-service-effects']</t>
  </si>
  <si>
    <t>['Wi-Fi','Cell','GPS',Bluetooth','USB']</t>
  </si>
  <si>
    <t xml:space="preserve"> Process Discovery</t>
  </si>
  <si>
    <t xml:space="preserve"> Remote File Copy</t>
  </si>
  <si>
    <t xml:space="preserve"> Remotely Track Device Without Authorization</t>
  </si>
  <si>
    <t xml:space="preserve"> Remotely Wipe Data Without Authorization</t>
  </si>
  <si>
    <t xml:space="preserve"> Rogue Cellular Base Station</t>
  </si>
  <si>
    <t xml:space="preserve"> Rogue Wi-Fi Access Points</t>
  </si>
  <si>
    <t>['Wi-Fi']</t>
  </si>
  <si>
    <t xml:space="preserve"> Screen Capture</t>
  </si>
  <si>
    <t xml:space="preserve"> SIM Card Swap</t>
  </si>
  <si>
    <t xml:space="preserve"> SMS Control</t>
  </si>
  <si>
    <t xml:space="preserve"> Standard Application Layer Protocol</t>
  </si>
  <si>
    <t xml:space="preserve"> Standard Cryptographic Protocol</t>
  </si>
  <si>
    <t xml:space="preserve"> Supply Chain Compromise</t>
  </si>
  <si>
    <t xml:space="preserve"> Suppress Application Icon</t>
  </si>
  <si>
    <t xml:space="preserve"> System Information Discovery</t>
  </si>
  <si>
    <t xml:space="preserve"> System Network Configuration Discovery</t>
  </si>
  <si>
    <t xml:space="preserve"> System Network Connections Discovery</t>
  </si>
  <si>
    <t xml:space="preserve"> Uncommonly Used Port</t>
  </si>
  <si>
    <t xml:space="preserve"> Uninstall Malicious Application</t>
  </si>
  <si>
    <t xml:space="preserve"> URI Hijacking</t>
  </si>
  <si>
    <t xml:space="preserve"> Web Service</t>
  </si>
  <si>
    <t>PR</t>
  </si>
  <si>
    <t>N</t>
  </si>
  <si>
    <t>L</t>
  </si>
  <si>
    <t>H</t>
  </si>
  <si>
    <t xml:space="preserve"> " A malicious application can request Device Administrator privileges. If the user grants the privileges, the application can take steps to make its removal more difficult. " </t>
  </si>
  <si>
    <t xml:space="preserve"> " An adversary could call standard operating system APIs from a malicious application to gather calendar entry data, or with escalated privileges could directly access files containing calendar data. " </t>
  </si>
  <si>
    <t xml:space="preserve"> " 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 " </t>
  </si>
  <si>
    <t xml:space="preserve"> " An adversary could call standard operating system APIs from a malicious application to gather contact list (i.e., address book) data, or with escalated privileges could directly access files containing contact list data. " </t>
  </si>
  <si>
    <t xml:space="preserve"> " 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 " </t>
  </si>
  <si>
    <t xml:space="preserve"> " 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 " </t>
  </si>
  <si>
    <t xml:space="preserve"> " 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 " </t>
  </si>
  <si>
    <t xml:space="preserve"> " Adversaries can communicate using cellular networks rather than enterprise Wi-Fi in order to bypass enterprise network monitoring systems. Adversaries may also communicate using other non-Internet Protocol mediums such as SMS, NFC, or Bluetooth to bypass network monitoring systems. " </t>
  </si>
  <si>
    <t xml:space="preserve"> " 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 " </t>
  </si>
  <si>
    <t xml:space="preserve"> " 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 " </t>
  </si>
  <si>
    <t xml:space="preserve"> " 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 </t>
  </si>
  <si>
    <t xml:space="preserve"> " 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 " </t>
  </si>
  <si>
    <t xml:space="preserve"> " 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 " </t>
  </si>
  <si>
    <t xml:space="preserve"> " 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deviceâ€™s default input method editor (IME).(Citation: Android 10 Privacy Changes) " </t>
  </si>
  <si>
    <t xml:space="preserve"> " 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 " </t>
  </si>
  <si>
    <t xml:space="preserve"> " A malicious app may trigger fraudulent charges on a victimâ€™s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 " </t>
  </si>
  <si>
    <t xml:space="preserve"> " 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 " </t>
  </si>
  <si>
    <t xml:space="preserve"> " 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applicationâ€™s process.(Citation: Google Triada June 2019)  " </t>
  </si>
  <si>
    <t xml:space="preserve"> " 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 </t>
  </si>
  <si>
    <t xml:space="preserve"> " 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 " </t>
  </si>
  <si>
    <t xml:space="preserve"> " 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 " </t>
  </si>
  <si>
    <t xml:space="preserve"> " 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 " </t>
  </si>
  <si>
    <t xml:space="preserve"> " 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 " </t>
  </si>
  <si>
    <t xml:space="preserve"> " 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 " </t>
  </si>
  <si>
    <t xml:space="preserve"> " 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 " </t>
  </si>
  <si>
    <t xml:space="preserve"> " 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Attachment](https://attack.mitre.org/techniques/T1193) - Including the mobile app package as an attachment to an email message. * [Spearphishing Link](https://attack.mitre.org/techniques/T1192)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 " </t>
  </si>
  <si>
    <t xml:space="preserve"> " 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deviceâ€™s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 " </t>
  </si>
  <si>
    <t xml:space="preserve"> " 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 " </t>
  </si>
  <si>
    <t xml:space="preserve"> " 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 " </t>
  </si>
  <si>
    <t xml:space="preserve"> " 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 " </t>
  </si>
  <si>
    <t xml:space="preserve"> " 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 " </t>
  </si>
  <si>
    <t xml:space="preserve"> " 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 " </t>
  </si>
  <si>
    <t xml:space="preserve"> " If network traffic between the mobile device and remote servers is unencrypted or is encrypted in an insecure manner, then an adversary positioned on the network can eavesdrop on communication.(Citation: mHealth) " </t>
  </si>
  <si>
    <t xml:space="preserve"> " 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 </t>
  </si>
  <si>
    <t xml:space="preserve"> " Adversaries may attempt to exploit enterprise servers, workstations, or other resources over the network. This technique may take advantage of the mobile device's access to an internal enterprise network either through local connectivity or through a Virtual Private Network (VPN). " </t>
  </si>
  <si>
    <t xml:space="preserve"> " A malicious app can exploit unpatched vulnerabilities in the operating system to obtain escalated privileges. " </t>
  </si>
  <si>
    <t xml:space="preserve"> " An adversary could exploit signaling system vulnerabilities to redirect calls or text messages (SMS) to a phone number under the attacker's control. The adversary could then act as a man-in-the-middle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 " </t>
  </si>
  <si>
    <t xml:space="preserve"> " An adversary could exploit signaling system vulnerabilities to track the location of mobile devices. (Citation: Engel-SS7) (Citation: Engel-SS7-2008) (Citation: 3GPP-Security) (Citation: Positive-SS7) (Citation: CSRIC5-WG10-FinalReport) " </t>
  </si>
  <si>
    <t xml:space="preserve"> " 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 " </t>
  </si>
  <si>
    <t xml:space="preserve"> " 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 " </t>
  </si>
  <si>
    <t xml:space="preserve"> " 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 " </t>
  </si>
  <si>
    <t xml:space="preserve"> " 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 " </t>
  </si>
  <si>
    <t xml:space="preserve"> " 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Androidâ€™s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deviceâ€™s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 " </t>
  </si>
  <si>
    <t xml:space="preserve"> " An adversary could seek to generate fraudulent advertising revenue from mobile devices, for example by triggering automatic clicks of advertising links without user involvement. " </t>
  </si>
  <si>
    <t xml:space="preserve"> " Adversaries may use a deviceâ€™s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deviceâ€™s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â€œAllow only while using the appâ€,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deviceâ€™s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 " </t>
  </si>
  <si>
    <t xml:space="preserve"> " 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 </t>
  </si>
  <si>
    <t xml:space="preserve"> " 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 " </t>
  </si>
  <si>
    <t xml:space="preserve"> " 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techniqueâ€™s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Androidâ€™s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 " </t>
  </si>
  <si>
    <t xml:space="preserve"> " 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 " </t>
  </si>
  <si>
    <t xml:space="preserve"> " An attacker could jam radio signals (e.g. Wi-Fi, cellular, GPS) to prevent the mobile device from communicating. (Citation: NIST-SP800187)(Citation: CNET-Celljammer)(Citation: NYTimes-Celljam)(Citation: Digitaltrends-Celljam)(Citation: Arstechnica-Celljam) " </t>
  </si>
  <si>
    <t xml:space="preserve"> " 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 " </t>
  </si>
  <si>
    <t xml:space="preserve"> " An adversary could use a malicious or exploited application to surreptitiously track the device's physical location through use of standard operating system APIs. " </t>
  </si>
  <si>
    <t xml:space="preserve"> " 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 " </t>
  </si>
  <si>
    <t xml:space="preserve"> " An adversary could use access to a compromised device's credentials to attempt to manipulate app store rankings or ratings by triggering application downloads or posting fake reviews of applications. This technique likely requires privileged access (a rooted or jailbroken device). " </t>
  </si>
  <si>
    <t xml:space="preserve"> " 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 " </t>
  </si>
  <si>
    <t xml:space="preserve"> " 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 " </t>
  </si>
  <si>
    <t xml:space="preserve"> " 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 " </t>
  </si>
  <si>
    <t xml:space="preserve"> " 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 " </t>
  </si>
  <si>
    <t xml:space="preserve"> " 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 " </t>
  </si>
  <si>
    <t xml:space="preserve"> " 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 " </t>
  </si>
  <si>
    <t xml:space="preserve"> " Adversaries may use Androidâ€™s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 " </t>
  </si>
  <si>
    <t xml:space="preserve"> " Adversaries may use device sensors to collect information about nearby networks, such as Wi-Fi and Bluetooth. " </t>
  </si>
  <si>
    <t xml:space="preserve"> " 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 " </t>
  </si>
  <si>
    <t xml:space="preserve"> " 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 " </t>
  </si>
  <si>
    <t xml:space="preserve"> " An app could contain malicious code in obfuscated or encrypted form, then deobfuscate or decrypt the code at runtime to evade many app vetting techniques.(Citation: Rastogi) (Citation: Zhou) (Citation: TrendMicro-Obad) (Citation: Xiao-iOS) " </t>
  </si>
  <si>
    <t xml:space="preserve"> " 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 " </t>
  </si>
  <si>
    <t xml:space="preserve"> " 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 " </t>
  </si>
  <si>
    <t xml:space="preserve"> " 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victimâ€™s device. " </t>
  </si>
  <si>
    <t xml:space="preserve"> " 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 " </t>
  </si>
  <si>
    <t xml:space="preserve"> " An adversary who is able to obtain unauthorized access to or misuse authorized access to cloud services (e.g. Google's Android Device Manager or Apple iCloud's Find my iPhone) or to an EMM console could use that access to wipe enrolled devices (Citation: Honan-Hacking). " </t>
  </si>
  <si>
    <t xml:space="preserve"> " An adversary could set up a rogue cellular base station and then use it to eavesdrop on or manipulate cellular device communication. A compromised cellular femtocell could be used to carry out this technique(Citation: Computerworld-Femtocell). " </t>
  </si>
  <si>
    <t xml:space="preserve"> " An adversary could set up unauthorized Wi-Fi access points or compromise existing access points and, if the device connects to them, carry out network-based attacks such as eavesdropping on or modifying network communication(Citation: NIST-SP800153)(Citation: Kaspersky-DarkHotel). " </t>
  </si>
  <si>
    <t xml:space="preserve"> " An adversary could convince the mobile network operator (e.g. through social networking, forged identification, or insider attacks performed by trusted employees) to issue a new SIM card and associate it with an existing phone number and account (Citation: NYGov-Simswap) (Citation: Motherboard-Simswap2). The adversary could then obtain SMS messages or hijack phone calls intended for someone else (Citation: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 (Citation: Guardian-Simswap) (Citation: Motherboard-Simswap1)(Citation: Krebs-SimSwap)(Citation: TechCrunch-SimSwap). " </t>
  </si>
  <si>
    <t xml:space="preserve"> " 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 " </t>
  </si>
  <si>
    <t xml:space="preserve"> " 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 </t>
  </si>
  <si>
    <t xml:space="preserve"> " 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 " </t>
  </si>
  <si>
    <t xml:space="preserve"> " 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 " </t>
  </si>
  <si>
    <t xml:space="preserve"> " 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 " </t>
  </si>
  <si>
    <t xml:space="preserve"> " 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 </t>
  </si>
  <si>
    <t xml:space="preserve"> " 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 " </t>
  </si>
  <si>
    <t xml:space="preserve"> " 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 " </t>
  </si>
  <si>
    <t xml:space="preserve"> " On Android, applications can use standard APIs to gather a list of network connections to and from the device. For example, the Network Connections app available in the Google Play Store (Citation: ConnMonitor) advertises this functionality. " </t>
  </si>
  <si>
    <t xml:space="preserve"> " 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 " </t>
  </si>
  <si>
    <t xml:space="preserve"> " Adversaries may use non-standard ports to exfiltrate information. " </t>
  </si>
  <si>
    <t xml:space="preserve"> " 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 " </t>
  </si>
  <si>
    <t xml:space="preserve"> " 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 " </t>
  </si>
  <si>
    <t>Desciption</t>
  </si>
  <si>
    <t>External_Ref</t>
  </si>
  <si>
    <t>https://pages.nist.gov/mobile-threat-catalogue/application-threats/APP-22.html</t>
  </si>
  <si>
    <t>https://pages.nist.gov/mobile-threat-catalogue/application-threats/APP-13.html</t>
  </si>
  <si>
    <t>[]</t>
  </si>
  <si>
    <t>https://pages.nist.gov/mobile-threat-catalogue/authentication-threats/AUT-0.html</t>
  </si>
  <si>
    <t>https://pages.nist.gov/mobile-threat-catalogue/application-threats/APP-30.html</t>
  </si>
  <si>
    <t>https://pages.nist.gov/mobile-threat-catalogue/physical-threats/PHY-2.html</t>
  </si>
  <si>
    <t>https://pages.nist.gov/mobile-threat-catalogue/application-threats/APP-19.html</t>
  </si>
  <si>
    <t>https://pages.nist.gov/mobile-threat-catalogue/application-threats/APP-35.html</t>
  </si>
  <si>
    <t>https://pages.nist.gov/mobile-threat-catalogue/application-threats/APP-28.html</t>
  </si>
  <si>
    <t>https://pages.nist.gov/mobile-threat-catalogue/emm-threats/EMM-5.html</t>
  </si>
  <si>
    <t>https://pages.nist.gov/mobile-threat-catalogue/cellular-threats/CEL-3.html</t>
  </si>
  <si>
    <t>https://pages.nist.gov/mobile-threat-catalogue/application-threats/APP-20.html</t>
  </si>
  <si>
    <t>https://pages.nist.gov/mobile-threat-catalogue/cellular-threats/CEL-22.html</t>
  </si>
  <si>
    <t>https://pages.nist.gov/mobile-threat-catalogue/application-threats/APP-32.html</t>
  </si>
  <si>
    <t>https://pages.nist.gov/mobile-threat-catalogue/application-threats/APP-26.html</t>
  </si>
  <si>
    <t>https://pages.nist.gov/mobile-threat-catalogue/cellular-threats/CEL-37.html</t>
  </si>
  <si>
    <t>https://pages.nist.gov/mobile-threat-catalogue/cellular-threats/CEL-38.html</t>
  </si>
  <si>
    <t>https://pages.nist.gov/mobile-threat-catalogue/application-threats/APP-27.html</t>
  </si>
  <si>
    <t>https://pages.nist.gov/mobile-threat-catalogue/physical-threats/PHY-1.html</t>
  </si>
  <si>
    <t>https://pages.nist.gov/mobile-threat-catalogue/application-threats/APP-31.html</t>
  </si>
  <si>
    <t>https://pages.nist.gov/mobile-threat-catalogue/stack-threats/STA-7.html</t>
  </si>
  <si>
    <t>https://pages.nist.gov/mobile-threat-catalogue/authentication-threats/AUT-11.html</t>
  </si>
  <si>
    <t>https://pages.nist.gov/mobile-threat-catalogue/application-threats/APP-24.html</t>
  </si>
  <si>
    <t>https://pages.nist.gov/mobile-threat-catalogue/application-threats/APP-1.html</t>
  </si>
  <si>
    <t>https://pages.nist.gov/mobile-threat-catalogue/application-threats/APP-21.html</t>
  </si>
  <si>
    <t>https://pages.nist.gov/mobile-threat-catalogue/cellular-threats/CEL-7.html</t>
  </si>
  <si>
    <t>https://pages.nist.gov/mobile-threat-catalogue/lan-pan-threats/LPN-0.html</t>
  </si>
  <si>
    <t>https://pages.nist.gov/mobile-threat-catalogue/application-threats/APP-40.html</t>
  </si>
  <si>
    <t>https://pages.nist.gov/mobile-threat-catalogue/stack-threats/STA-22.html</t>
  </si>
  <si>
    <t>https://pages.nist.gov/mobile-threat-catalogue/application-threats/APP-29.html</t>
  </si>
  <si>
    <t>https://pages.nist.gov/mobile-threat-catalogue/application-threats/APP-6.html</t>
  </si>
  <si>
    <t>https://pages.nist.gov/mobile-threat-catalogue/application-threats/APP-43.html</t>
  </si>
  <si>
    <t>AV</t>
  </si>
  <si>
    <t>AC</t>
  </si>
  <si>
    <t>CVE</t>
  </si>
  <si>
    <t>CVE-2017-0596</t>
  </si>
  <si>
    <t>https://pages.nist.gov/mobile-threat-catalogue/application-threats/APP-3.html
https://pages.nist.gov/mobile-threat-catalogue/application-threats/APP-13.html</t>
  </si>
  <si>
    <t>CVE-2012-2630 (2.0)</t>
  </si>
  <si>
    <t>P</t>
  </si>
  <si>
    <t>https://pages.nist.gov/mobile-threat-catalogue/ecosystem-threats/ECO-4.html
https://pages.nist.gov/mobile-threat-catalogue/ecosystem-threats/ECO-16.html
https://pages.nist.gov/mobile-threat-catalogue/ecosystem-threats/ECO-17.html
https://pages.nist.gov/mobile-threat-catalogue/application-threats/APP-20.html
https://pages.nist.gov/mobile-threat-catalogue/application-threats/APP-21.html
https://pages.nist.gov/mobile-threat-catalogue/ecosystem-threats/ECO-22.html</t>
  </si>
  <si>
    <t>R</t>
  </si>
  <si>
    <t>CVE/MTC</t>
  </si>
  <si>
    <t>CVE-2016-5131</t>
  </si>
  <si>
    <t>https://pages.nist.gov/mobile-threat-catalogue/authentication-threats/AUT-9.html
https://pages.nist.gov/mobile-threat-catalogue/ecosystem-threats/ECO-13.html
https://pages.nist.gov/mobile-threat-catalogue/ecosystem-threats/ECO-21.html</t>
  </si>
  <si>
    <t>CVE-2017-4895</t>
  </si>
  <si>
    <t>CVE-2015-6602(2.0)</t>
  </si>
  <si>
    <t>https://pages.nist.gov/mobile-threat-catalogue/application-threats/APP-0.html
https://pages.nist.gov/mobile-threat-catalogue/application-threats/APP-1.html</t>
  </si>
  <si>
    <t>CVE-2017-2412</t>
  </si>
  <si>
    <t>CVE-2016-10292</t>
  </si>
  <si>
    <t>CVE-2017-2513</t>
  </si>
  <si>
    <t>CVE-2016-10277</t>
  </si>
  <si>
    <t>https://pages.nist.gov/mobile-threat-catalogue/application-threats/APP-26.html
https://pages.nist.gov/mobile-threat-catalogue/application-threats/APP-27.html</t>
  </si>
  <si>
    <t>https://pages.nist.gov/mobile-threat-catalogue/cellular-threats/CEL-7.html
https://pages.nist.gov/mobile-threat-catalogue/cellular-threats/CEL-8.html
https://pages.nist.gov/mobile-threat-catalogue/lan-pan-threats/LPN-5.html
https://pages.nist.gov/mobile-threat-catalogue/gps-threats/GPS-0.html</t>
  </si>
  <si>
    <t>https://pages.nist.gov/mobile-threat-catalogue/application-threats/APP-31.html
https://pages.nist.gov/mobile-threat-catalogue/application-threats/APP-14.html</t>
  </si>
  <si>
    <t>CVE-2016-3664</t>
  </si>
  <si>
    <t>https://pages.nist.gov/mobile-threat-catalogue/ecosystem-threats/ECO-0.html
https://pages.nist.gov/mobile-threat-catalogue/ecosystem-threats/ECO-1.html</t>
  </si>
  <si>
    <t>https://pages.nist.gov/mobile-threat-catalogue/ecosystem-threats/ECO-5.html
https://pages.nist.gov/mobile-threat-catalogue/emm-threats/EMM-7.html</t>
  </si>
  <si>
    <t>https://pages.nist.gov/mobile-threat-catalogue/application-threats/APP-16.html
https://pages.nist.gov/mobile-threat-catalogue/cellular-threats/CEL-41.html</t>
  </si>
  <si>
    <t>PR_V</t>
  </si>
  <si>
    <t>UI_V</t>
  </si>
  <si>
    <t>AV_V</t>
  </si>
  <si>
    <t>AC_V</t>
  </si>
  <si>
    <t>Rating</t>
  </si>
  <si>
    <t>CVSS_Exp</t>
  </si>
  <si>
    <t>Low</t>
  </si>
  <si>
    <t>Medium</t>
  </si>
  <si>
    <t>High</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</si>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</sst>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18" fillId="0" borderId="0" xfId="42"/>
    <xf numFmtId="0" fontId="0" fillId="0" borderId="0" xfId="0"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ges.nist.gov/mobile-threat-catalogue/application-threats/APP-19.html" TargetMode="External"/><Relationship Id="rId13" Type="http://schemas.openxmlformats.org/officeDocument/2006/relationships/hyperlink" Target="https://pages.nist.gov/mobile-threat-catalogue/application-threats/APP-20.html" TargetMode="External"/><Relationship Id="rId18" Type="http://schemas.openxmlformats.org/officeDocument/2006/relationships/hyperlink" Target="https://pages.nist.gov/mobile-threat-catalogue/application-threats/APP-27.html" TargetMode="External"/><Relationship Id="rId26" Type="http://schemas.openxmlformats.org/officeDocument/2006/relationships/hyperlink" Target="https://pages.nist.gov/mobile-threat-catalogue/application-threats/APP-21.html" TargetMode="External"/><Relationship Id="rId3" Type="http://schemas.openxmlformats.org/officeDocument/2006/relationships/hyperlink" Target="https://pages.nist.gov/mobile-threat-catalogue/application-threats/APP-13.html" TargetMode="External"/><Relationship Id="rId21" Type="http://schemas.openxmlformats.org/officeDocument/2006/relationships/hyperlink" Target="https://pages.nist.gov/mobile-threat-catalogue/application-threats/APP-31.html" TargetMode="External"/><Relationship Id="rId34" Type="http://schemas.openxmlformats.org/officeDocument/2006/relationships/vmlDrawing" Target="../drawings/vmlDrawing1.vml"/><Relationship Id="rId7" Type="http://schemas.openxmlformats.org/officeDocument/2006/relationships/hyperlink" Target="https://pages.nist.gov/mobile-threat-catalogue/physical-threats/PHY-2.html" TargetMode="External"/><Relationship Id="rId12" Type="http://schemas.openxmlformats.org/officeDocument/2006/relationships/hyperlink" Target="https://pages.nist.gov/mobile-threat-catalogue/cellular-threats/CEL-3.html" TargetMode="External"/><Relationship Id="rId17" Type="http://schemas.openxmlformats.org/officeDocument/2006/relationships/hyperlink" Target="https://pages.nist.gov/mobile-threat-catalogue/cellular-threats/CEL-38.html" TargetMode="External"/><Relationship Id="rId25" Type="http://schemas.openxmlformats.org/officeDocument/2006/relationships/hyperlink" Target="https://pages.nist.gov/mobile-threat-catalogue/application-threats/APP-1.html" TargetMode="External"/><Relationship Id="rId33" Type="http://schemas.openxmlformats.org/officeDocument/2006/relationships/printerSettings" Target="../printerSettings/printerSettings1.bin"/><Relationship Id="rId2" Type="http://schemas.openxmlformats.org/officeDocument/2006/relationships/hyperlink" Target="https://pages.nist.gov/mobile-threat-catalogue/application-threats/APP-13.html" TargetMode="External"/><Relationship Id="rId16" Type="http://schemas.openxmlformats.org/officeDocument/2006/relationships/hyperlink" Target="https://pages.nist.gov/mobile-threat-catalogue/cellular-threats/CEL-37.html" TargetMode="External"/><Relationship Id="rId20" Type="http://schemas.openxmlformats.org/officeDocument/2006/relationships/hyperlink" Target="https://pages.nist.gov/mobile-threat-catalogue/application-threats/APP-19.html" TargetMode="External"/><Relationship Id="rId29" Type="http://schemas.openxmlformats.org/officeDocument/2006/relationships/hyperlink" Target="https://pages.nist.gov/mobile-threat-catalogue/stack-threats/STA-22.html" TargetMode="External"/><Relationship Id="rId1" Type="http://schemas.openxmlformats.org/officeDocument/2006/relationships/hyperlink" Target="https://pages.nist.gov/mobile-threat-catalogue/application-threats/APP-22.html" TargetMode="External"/><Relationship Id="rId6" Type="http://schemas.openxmlformats.org/officeDocument/2006/relationships/hyperlink" Target="https://pages.nist.gov/mobile-threat-catalogue/application-threats/APP-30.html" TargetMode="External"/><Relationship Id="rId11" Type="http://schemas.openxmlformats.org/officeDocument/2006/relationships/hyperlink" Target="https://pages.nist.gov/mobile-threat-catalogue/emm-threats/EMM-5.html" TargetMode="External"/><Relationship Id="rId24" Type="http://schemas.openxmlformats.org/officeDocument/2006/relationships/hyperlink" Target="https://pages.nist.gov/mobile-threat-catalogue/application-threats/APP-24.html" TargetMode="External"/><Relationship Id="rId32" Type="http://schemas.openxmlformats.org/officeDocument/2006/relationships/hyperlink" Target="https://pages.nist.gov/mobile-threat-catalogue/application-threats/APP-43.html" TargetMode="External"/><Relationship Id="rId5" Type="http://schemas.openxmlformats.org/officeDocument/2006/relationships/hyperlink" Target="https://pages.nist.gov/mobile-threat-catalogue/authentication-threats/AUT-0.html" TargetMode="External"/><Relationship Id="rId15" Type="http://schemas.openxmlformats.org/officeDocument/2006/relationships/hyperlink" Target="https://pages.nist.gov/mobile-threat-catalogue/application-threats/APP-32.html" TargetMode="External"/><Relationship Id="rId23" Type="http://schemas.openxmlformats.org/officeDocument/2006/relationships/hyperlink" Target="https://pages.nist.gov/mobile-threat-catalogue/authentication-threats/AUT-11.html" TargetMode="External"/><Relationship Id="rId28" Type="http://schemas.openxmlformats.org/officeDocument/2006/relationships/hyperlink" Target="https://pages.nist.gov/mobile-threat-catalogue/application-threats/APP-40.html" TargetMode="External"/><Relationship Id="rId10" Type="http://schemas.openxmlformats.org/officeDocument/2006/relationships/hyperlink" Target="https://pages.nist.gov/mobile-threat-catalogue/application-threats/APP-28.html" TargetMode="External"/><Relationship Id="rId19" Type="http://schemas.openxmlformats.org/officeDocument/2006/relationships/hyperlink" Target="https://pages.nist.gov/mobile-threat-catalogue/physical-threats/PHY-1.html" TargetMode="External"/><Relationship Id="rId31" Type="http://schemas.openxmlformats.org/officeDocument/2006/relationships/hyperlink" Target="https://pages.nist.gov/mobile-threat-catalogue/application-threats/APP-6.html" TargetMode="External"/><Relationship Id="rId4" Type="http://schemas.openxmlformats.org/officeDocument/2006/relationships/hyperlink" Target="https://pages.nist.gov/mobile-threat-catalogue/application-threats/APP-13.html" TargetMode="External"/><Relationship Id="rId9" Type="http://schemas.openxmlformats.org/officeDocument/2006/relationships/hyperlink" Target="https://pages.nist.gov/mobile-threat-catalogue/application-threats/APP-35.html" TargetMode="External"/><Relationship Id="rId14" Type="http://schemas.openxmlformats.org/officeDocument/2006/relationships/hyperlink" Target="https://pages.nist.gov/mobile-threat-catalogue/cellular-threats/CEL-22.html" TargetMode="External"/><Relationship Id="rId22" Type="http://schemas.openxmlformats.org/officeDocument/2006/relationships/hyperlink" Target="https://pages.nist.gov/mobile-threat-catalogue/stack-threats/STA-7.html" TargetMode="External"/><Relationship Id="rId27" Type="http://schemas.openxmlformats.org/officeDocument/2006/relationships/hyperlink" Target="https://pages.nist.gov/mobile-threat-catalogue/lan-pan-threats/LPN-0.html" TargetMode="External"/><Relationship Id="rId30" Type="http://schemas.openxmlformats.org/officeDocument/2006/relationships/hyperlink" Target="https://pages.nist.gov/mobile-threat-catalogue/application-threats/APP-29.html" TargetMode="External"/><Relationship Id="rId35"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
  <sheetViews>
    <sheetView tabSelected="1" topLeftCell="G1" zoomScale="70" zoomScaleNormal="70" workbookViewId="0">
      <pane ySplit="1" topLeftCell="A2" activePane="bottomLeft" state="frozen"/>
      <selection activeCell="B1" sqref="B1"/>
      <selection pane="bottomLeft" activeCell="M87" sqref="M2:M87"/>
    </sheetView>
  </sheetViews>
  <sheetFormatPr defaultRowHeight="14.5" x14ac:dyDescent="0.35"/>
  <cols>
    <col min="2" max="2" width="54.7265625" customWidth="1"/>
    <col min="3" max="3" width="25.81640625" customWidth="1"/>
    <col min="4" max="4" width="15.81640625" bestFit="1" customWidth="1"/>
    <col min="6" max="6" width="33.1796875" bestFit="1" customWidth="1"/>
    <col min="7" max="7" width="33.81640625" bestFit="1" customWidth="1"/>
    <col min="8" max="9" width="9.1796875" customWidth="1"/>
    <col min="10" max="11" width="9" customWidth="1"/>
    <col min="16" max="16" width="14.81640625" bestFit="1" customWidth="1"/>
    <col min="18" max="18" width="18.54296875" bestFit="1" customWidth="1"/>
    <col min="19" max="19" width="89.54296875" customWidth="1"/>
    <col min="20" max="20" width="255.54296875" customWidth="1"/>
  </cols>
  <sheetData>
    <row r="1" spans="1:20" x14ac:dyDescent="0.35">
      <c r="A1" t="s">
        <v>0</v>
      </c>
      <c r="B1" t="s">
        <v>1</v>
      </c>
      <c r="C1" t="s">
        <v>2</v>
      </c>
      <c r="D1" t="s">
        <v>3</v>
      </c>
      <c r="E1" t="s">
        <v>5</v>
      </c>
      <c r="F1" t="s">
        <v>6</v>
      </c>
      <c r="G1" t="s">
        <v>7</v>
      </c>
      <c r="H1" t="s">
        <v>139</v>
      </c>
      <c r="I1" t="s">
        <v>289</v>
      </c>
      <c r="J1" t="s">
        <v>4</v>
      </c>
      <c r="K1" t="s">
        <v>290</v>
      </c>
      <c r="L1" t="s">
        <v>263</v>
      </c>
      <c r="M1" t="s">
        <v>291</v>
      </c>
      <c r="N1" t="s">
        <v>264</v>
      </c>
      <c r="O1" t="s">
        <v>292</v>
      </c>
      <c r="P1" t="s">
        <v>294</v>
      </c>
      <c r="Q1" t="s">
        <v>293</v>
      </c>
      <c r="R1" t="s">
        <v>272</v>
      </c>
      <c r="S1" t="s">
        <v>230</v>
      </c>
      <c r="T1" t="s">
        <v>229</v>
      </c>
    </row>
    <row r="2" spans="1:20" x14ac:dyDescent="0.35">
      <c r="A2">
        <v>1</v>
      </c>
      <c r="B2" t="s">
        <v>8</v>
      </c>
      <c r="C2" t="s">
        <v>9</v>
      </c>
      <c r="D2" t="s">
        <v>10</v>
      </c>
      <c r="E2" t="s">
        <v>11</v>
      </c>
      <c r="F2" t="s">
        <v>12</v>
      </c>
      <c r="G2" t="s">
        <v>13</v>
      </c>
      <c r="H2" t="s">
        <v>140</v>
      </c>
      <c r="I2">
        <f>_xlfn.IFS(H2="L",0.62, H2="N",0.85,H2="H",0.27)</f>
        <v>0.85</v>
      </c>
      <c r="J2" t="s">
        <v>271</v>
      </c>
      <c r="K2">
        <f>_xlfn.IFS(J2="N",0.85, J2="R",0.62)</f>
        <v>0.62</v>
      </c>
      <c r="L2" t="s">
        <v>141</v>
      </c>
      <c r="M2">
        <f>_xlfn.IFS(L2="N",0.85, L2="A",0.62,L2="L",0.55,L2="P",0.2,L2=0,1)</f>
        <v>0.55000000000000004</v>
      </c>
      <c r="N2" t="s">
        <v>141</v>
      </c>
      <c r="O2">
        <f>_xlfn.IFS(N2="L",0.77, N2="H",0.44)</f>
        <v>0.77</v>
      </c>
      <c r="P2">
        <f>8.22*I2*K2*M2*O2</f>
        <v>1.8345765900000004</v>
      </c>
      <c r="Q2" t="str">
        <f t="shared" ref="Q2:Q6" si="0">_xlfn.IFS(P2=0,"None",AND(P2&gt;0,P2&lt;=1.0626),"Low",AND(P2&gt;1.0626,P2&lt;=2.0041),"Medium",AND(P2&gt;2.0041,P2&lt;=2.9456),"High",AND(P2&gt;2.9456,P2&lt;=3.9),"Critical")</f>
        <v>Medium</v>
      </c>
      <c r="R2" t="s">
        <v>266</v>
      </c>
      <c r="S2" s="2" t="s">
        <v>231</v>
      </c>
      <c r="T2" s="1" t="s">
        <v>143</v>
      </c>
    </row>
    <row r="3" spans="1:20" x14ac:dyDescent="0.35">
      <c r="A3">
        <v>2</v>
      </c>
      <c r="B3" t="s">
        <v>14</v>
      </c>
      <c r="C3" t="s">
        <v>15</v>
      </c>
      <c r="D3" t="s">
        <v>16</v>
      </c>
      <c r="E3" t="s">
        <v>11</v>
      </c>
      <c r="F3" t="s">
        <v>12</v>
      </c>
      <c r="G3" t="s">
        <v>13</v>
      </c>
      <c r="H3" t="s">
        <v>141</v>
      </c>
      <c r="I3">
        <f t="shared" ref="I3:I66" si="1">_xlfn.IFS(H3="L",0.62, H3="N",0.85,H3="H",0.27)</f>
        <v>0.62</v>
      </c>
      <c r="J3" t="s">
        <v>140</v>
      </c>
      <c r="K3">
        <f t="shared" ref="K3:K66" si="2">_xlfn.IFS(J3="N",0.85, J3="R",0.62)</f>
        <v>0.85</v>
      </c>
      <c r="L3" t="s">
        <v>141</v>
      </c>
      <c r="M3">
        <f t="shared" ref="M3:M66" si="3">_xlfn.IFS(L3="N",0.85, L3="A",0.62,L3="L",0.55,L3="P",0.2,L3=0,1)</f>
        <v>0.55000000000000004</v>
      </c>
      <c r="N3" t="s">
        <v>141</v>
      </c>
      <c r="O3">
        <f t="shared" ref="O3:O66" si="4">_xlfn.IFS(N3="L",0.77, N3="H",0.44)</f>
        <v>0.77</v>
      </c>
      <c r="P3">
        <f t="shared" ref="P3:P66" si="5">8.22*I3*K3*M3*O3</f>
        <v>1.8345765900000004</v>
      </c>
      <c r="Q3" t="str">
        <f t="shared" si="0"/>
        <v>Medium</v>
      </c>
      <c r="S3" s="2" t="s">
        <v>232</v>
      </c>
      <c r="T3" s="1" t="s">
        <v>144</v>
      </c>
    </row>
    <row r="4" spans="1:20" ht="29" x14ac:dyDescent="0.35">
      <c r="A4">
        <v>3</v>
      </c>
      <c r="B4" t="s">
        <v>17</v>
      </c>
      <c r="C4" t="s">
        <v>15</v>
      </c>
      <c r="D4" t="s">
        <v>16</v>
      </c>
      <c r="E4" t="s">
        <v>11</v>
      </c>
      <c r="F4" t="s">
        <v>12</v>
      </c>
      <c r="G4" t="s">
        <v>13</v>
      </c>
      <c r="H4" t="s">
        <v>141</v>
      </c>
      <c r="I4">
        <f t="shared" si="1"/>
        <v>0.62</v>
      </c>
      <c r="J4" t="s">
        <v>140</v>
      </c>
      <c r="K4">
        <f t="shared" si="2"/>
        <v>0.85</v>
      </c>
      <c r="L4" t="s">
        <v>141</v>
      </c>
      <c r="M4">
        <f t="shared" si="3"/>
        <v>0.55000000000000004</v>
      </c>
      <c r="N4" t="s">
        <v>141</v>
      </c>
      <c r="O4">
        <f t="shared" si="4"/>
        <v>0.77</v>
      </c>
      <c r="P4">
        <f t="shared" si="5"/>
        <v>1.8345765900000004</v>
      </c>
      <c r="Q4" t="str">
        <f t="shared" si="0"/>
        <v>Medium</v>
      </c>
      <c r="S4" s="2" t="s">
        <v>232</v>
      </c>
      <c r="T4" s="1" t="s">
        <v>145</v>
      </c>
    </row>
    <row r="5" spans="1:20" x14ac:dyDescent="0.35">
      <c r="A5">
        <v>4</v>
      </c>
      <c r="B5" t="s">
        <v>18</v>
      </c>
      <c r="C5" t="s">
        <v>15</v>
      </c>
      <c r="D5" t="s">
        <v>16</v>
      </c>
      <c r="E5" t="s">
        <v>11</v>
      </c>
      <c r="F5" t="s">
        <v>12</v>
      </c>
      <c r="G5" t="s">
        <v>13</v>
      </c>
      <c r="H5" t="s">
        <v>141</v>
      </c>
      <c r="I5">
        <f t="shared" si="1"/>
        <v>0.62</v>
      </c>
      <c r="J5" t="s">
        <v>140</v>
      </c>
      <c r="K5">
        <f t="shared" si="2"/>
        <v>0.85</v>
      </c>
      <c r="L5" t="s">
        <v>141</v>
      </c>
      <c r="M5">
        <f t="shared" si="3"/>
        <v>0.55000000000000004</v>
      </c>
      <c r="N5" t="s">
        <v>141</v>
      </c>
      <c r="O5">
        <f t="shared" si="4"/>
        <v>0.77</v>
      </c>
      <c r="P5">
        <f t="shared" si="5"/>
        <v>1.8345765900000004</v>
      </c>
      <c r="Q5" t="str">
        <f t="shared" si="0"/>
        <v>Medium</v>
      </c>
      <c r="S5" s="2" t="s">
        <v>232</v>
      </c>
      <c r="T5" s="1" t="s">
        <v>146</v>
      </c>
    </row>
    <row r="6" spans="1:20" ht="29" x14ac:dyDescent="0.35">
      <c r="A6">
        <v>5</v>
      </c>
      <c r="B6" t="s">
        <v>19</v>
      </c>
      <c r="C6" t="s">
        <v>20</v>
      </c>
      <c r="D6" t="s">
        <v>10</v>
      </c>
      <c r="E6" t="s">
        <v>11</v>
      </c>
      <c r="F6" t="s">
        <v>12</v>
      </c>
      <c r="G6" t="s">
        <v>13</v>
      </c>
      <c r="H6" t="s">
        <v>141</v>
      </c>
      <c r="I6">
        <f t="shared" si="1"/>
        <v>0.62</v>
      </c>
      <c r="J6" t="s">
        <v>140</v>
      </c>
      <c r="K6">
        <f t="shared" si="2"/>
        <v>0.85</v>
      </c>
      <c r="L6" t="s">
        <v>141</v>
      </c>
      <c r="M6">
        <f t="shared" si="3"/>
        <v>0.55000000000000004</v>
      </c>
      <c r="N6" t="s">
        <v>141</v>
      </c>
      <c r="O6">
        <f t="shared" si="4"/>
        <v>0.77</v>
      </c>
      <c r="P6">
        <f t="shared" si="5"/>
        <v>1.8345765900000004</v>
      </c>
      <c r="Q6" t="str">
        <f t="shared" si="0"/>
        <v>Medium</v>
      </c>
      <c r="S6" t="s">
        <v>233</v>
      </c>
      <c r="T6" s="1" t="s">
        <v>147</v>
      </c>
    </row>
    <row r="7" spans="1:20" ht="29" x14ac:dyDescent="0.35">
      <c r="A7">
        <v>6</v>
      </c>
      <c r="B7" t="s">
        <v>21</v>
      </c>
      <c r="C7" t="s">
        <v>20</v>
      </c>
      <c r="D7" t="s">
        <v>10</v>
      </c>
      <c r="E7" t="s">
        <v>11</v>
      </c>
      <c r="F7" t="s">
        <v>12</v>
      </c>
      <c r="G7" t="s">
        <v>13</v>
      </c>
      <c r="H7" t="s">
        <v>140</v>
      </c>
      <c r="I7">
        <f t="shared" si="1"/>
        <v>0.85</v>
      </c>
      <c r="J7" t="s">
        <v>140</v>
      </c>
      <c r="K7">
        <f t="shared" si="2"/>
        <v>0.85</v>
      </c>
      <c r="L7" t="s">
        <v>140</v>
      </c>
      <c r="M7">
        <f t="shared" si="3"/>
        <v>0.85</v>
      </c>
      <c r="N7" t="s">
        <v>141</v>
      </c>
      <c r="O7">
        <f t="shared" si="4"/>
        <v>0.77</v>
      </c>
      <c r="P7">
        <f t="shared" si="5"/>
        <v>3.8870427750000003</v>
      </c>
      <c r="Q7" t="str">
        <f t="shared" ref="Q7:Q70" si="6">_xlfn.IFS(P7=0,"None",AND(P7&gt;0,P7&lt;=1.0626),"Low",AND(P7&gt;1.0626,P7&lt;=2.0041),"Medium",AND(P7&gt;2.0041,P7&lt;=2.9456),"High",AND(P7&gt;2.9456,P7&lt;=3.9),"Critical")</f>
        <v>Critical</v>
      </c>
      <c r="R7" t="s">
        <v>268</v>
      </c>
      <c r="S7" s="1" t="s">
        <v>267</v>
      </c>
      <c r="T7" s="1" t="s">
        <v>148</v>
      </c>
    </row>
    <row r="8" spans="1:20" ht="29" x14ac:dyDescent="0.35">
      <c r="A8">
        <v>7</v>
      </c>
      <c r="B8" t="s">
        <v>22</v>
      </c>
      <c r="C8" t="s">
        <v>20</v>
      </c>
      <c r="D8" t="s">
        <v>16</v>
      </c>
      <c r="E8" t="s">
        <v>11</v>
      </c>
      <c r="F8" t="s">
        <v>12</v>
      </c>
      <c r="G8" t="s">
        <v>13</v>
      </c>
      <c r="H8" t="s">
        <v>141</v>
      </c>
      <c r="I8">
        <f t="shared" si="1"/>
        <v>0.62</v>
      </c>
      <c r="J8" t="s">
        <v>140</v>
      </c>
      <c r="K8">
        <f t="shared" si="2"/>
        <v>0.85</v>
      </c>
      <c r="L8" t="s">
        <v>140</v>
      </c>
      <c r="M8">
        <f t="shared" si="3"/>
        <v>0.85</v>
      </c>
      <c r="N8" t="s">
        <v>141</v>
      </c>
      <c r="O8">
        <f t="shared" si="4"/>
        <v>0.77</v>
      </c>
      <c r="P8">
        <f>8.22*I8*K8*M8*O8</f>
        <v>2.8352547300000004</v>
      </c>
      <c r="Q8" t="str">
        <f t="shared" si="6"/>
        <v>High</v>
      </c>
      <c r="S8" s="2" t="s">
        <v>234</v>
      </c>
      <c r="T8" s="1" t="s">
        <v>149</v>
      </c>
    </row>
    <row r="9" spans="1:20" x14ac:dyDescent="0.35">
      <c r="A9">
        <v>8</v>
      </c>
      <c r="B9" t="s">
        <v>23</v>
      </c>
      <c r="C9" t="s">
        <v>24</v>
      </c>
      <c r="D9" t="s">
        <v>16</v>
      </c>
      <c r="E9" t="s">
        <v>25</v>
      </c>
      <c r="F9" t="s">
        <v>26</v>
      </c>
      <c r="G9" t="s">
        <v>13</v>
      </c>
      <c r="H9" t="s">
        <v>141</v>
      </c>
      <c r="I9">
        <f t="shared" si="1"/>
        <v>0.62</v>
      </c>
      <c r="J9" t="s">
        <v>140</v>
      </c>
      <c r="K9">
        <f t="shared" si="2"/>
        <v>0.85</v>
      </c>
      <c r="L9" t="s">
        <v>140</v>
      </c>
      <c r="M9">
        <f t="shared" si="3"/>
        <v>0.85</v>
      </c>
      <c r="N9" t="s">
        <v>141</v>
      </c>
      <c r="O9">
        <f t="shared" si="4"/>
        <v>0.77</v>
      </c>
      <c r="P9">
        <f t="shared" si="5"/>
        <v>2.8352547300000004</v>
      </c>
      <c r="Q9" t="str">
        <f t="shared" si="6"/>
        <v>High</v>
      </c>
      <c r="S9" s="2" t="s">
        <v>235</v>
      </c>
      <c r="T9" s="1" t="s">
        <v>150</v>
      </c>
    </row>
    <row r="10" spans="1:20" ht="43.5" x14ac:dyDescent="0.35">
      <c r="A10">
        <v>9</v>
      </c>
      <c r="B10" t="s">
        <v>27</v>
      </c>
      <c r="C10" t="s">
        <v>28</v>
      </c>
      <c r="D10" t="s">
        <v>16</v>
      </c>
      <c r="E10" t="s">
        <v>11</v>
      </c>
      <c r="F10" t="s">
        <v>12</v>
      </c>
      <c r="G10" t="s">
        <v>13</v>
      </c>
      <c r="H10" t="s">
        <v>141</v>
      </c>
      <c r="I10">
        <f t="shared" si="1"/>
        <v>0.62</v>
      </c>
      <c r="J10" t="s">
        <v>140</v>
      </c>
      <c r="K10">
        <f t="shared" si="2"/>
        <v>0.85</v>
      </c>
      <c r="L10" t="s">
        <v>141</v>
      </c>
      <c r="M10">
        <f t="shared" si="3"/>
        <v>0.55000000000000004</v>
      </c>
      <c r="N10" t="s">
        <v>141</v>
      </c>
      <c r="O10">
        <f t="shared" si="4"/>
        <v>0.77</v>
      </c>
      <c r="P10">
        <f t="shared" si="5"/>
        <v>1.8345765900000004</v>
      </c>
      <c r="Q10" t="str">
        <f t="shared" si="6"/>
        <v>Medium</v>
      </c>
      <c r="S10" t="s">
        <v>233</v>
      </c>
      <c r="T10" s="1" t="s">
        <v>151</v>
      </c>
    </row>
    <row r="11" spans="1:20" ht="29" x14ac:dyDescent="0.35">
      <c r="A11">
        <v>10</v>
      </c>
      <c r="B11" t="s">
        <v>29</v>
      </c>
      <c r="C11" t="s">
        <v>30</v>
      </c>
      <c r="D11" t="s">
        <v>10</v>
      </c>
      <c r="E11" t="s">
        <v>25</v>
      </c>
      <c r="F11" t="s">
        <v>31</v>
      </c>
      <c r="G11" t="s">
        <v>13</v>
      </c>
      <c r="H11" t="s">
        <v>142</v>
      </c>
      <c r="I11">
        <f t="shared" si="1"/>
        <v>0.27</v>
      </c>
      <c r="J11" t="s">
        <v>271</v>
      </c>
      <c r="K11">
        <f t="shared" si="2"/>
        <v>0.62</v>
      </c>
      <c r="L11" t="s">
        <v>269</v>
      </c>
      <c r="M11">
        <f t="shared" si="3"/>
        <v>0.2</v>
      </c>
      <c r="N11" t="s">
        <v>142</v>
      </c>
      <c r="O11">
        <f t="shared" si="4"/>
        <v>0.44</v>
      </c>
      <c r="P11">
        <f t="shared" si="5"/>
        <v>0.12109046400000002</v>
      </c>
      <c r="Q11" t="str">
        <f t="shared" si="6"/>
        <v>Low</v>
      </c>
      <c r="S11" s="2" t="s">
        <v>236</v>
      </c>
      <c r="T11" s="1" t="s">
        <v>152</v>
      </c>
    </row>
    <row r="12" spans="1:20" ht="58" x14ac:dyDescent="0.35">
      <c r="A12">
        <v>11</v>
      </c>
      <c r="B12" t="s">
        <v>32</v>
      </c>
      <c r="C12" t="s">
        <v>33</v>
      </c>
      <c r="D12" t="s">
        <v>10</v>
      </c>
      <c r="E12" t="s">
        <v>11</v>
      </c>
      <c r="F12" t="s">
        <v>12</v>
      </c>
      <c r="G12" t="s">
        <v>13</v>
      </c>
      <c r="H12" t="s">
        <v>141</v>
      </c>
      <c r="I12">
        <f t="shared" si="1"/>
        <v>0.62</v>
      </c>
      <c r="J12" t="s">
        <v>140</v>
      </c>
      <c r="K12">
        <f t="shared" si="2"/>
        <v>0.85</v>
      </c>
      <c r="L12" t="s">
        <v>141</v>
      </c>
      <c r="M12">
        <f t="shared" si="3"/>
        <v>0.55000000000000004</v>
      </c>
      <c r="N12" t="s">
        <v>141</v>
      </c>
      <c r="O12">
        <f t="shared" si="4"/>
        <v>0.77</v>
      </c>
      <c r="P12">
        <f t="shared" si="5"/>
        <v>1.8345765900000004</v>
      </c>
      <c r="Q12" t="str">
        <f t="shared" si="6"/>
        <v>Medium</v>
      </c>
      <c r="S12" t="s">
        <v>233</v>
      </c>
      <c r="T12" s="1" t="s">
        <v>153</v>
      </c>
    </row>
    <row r="13" spans="1:20" ht="58" x14ac:dyDescent="0.35">
      <c r="A13">
        <v>12</v>
      </c>
      <c r="B13" t="s">
        <v>34</v>
      </c>
      <c r="C13" t="s">
        <v>15</v>
      </c>
      <c r="D13" t="s">
        <v>16</v>
      </c>
      <c r="E13" t="s">
        <v>11</v>
      </c>
      <c r="F13" t="s">
        <v>35</v>
      </c>
      <c r="G13" t="s">
        <v>13</v>
      </c>
      <c r="H13" t="s">
        <v>141</v>
      </c>
      <c r="I13">
        <f t="shared" si="1"/>
        <v>0.62</v>
      </c>
      <c r="J13" t="s">
        <v>140</v>
      </c>
      <c r="K13">
        <f t="shared" si="2"/>
        <v>0.85</v>
      </c>
      <c r="L13" t="s">
        <v>141</v>
      </c>
      <c r="M13">
        <f t="shared" si="3"/>
        <v>0.55000000000000004</v>
      </c>
      <c r="N13" t="s">
        <v>141</v>
      </c>
      <c r="O13">
        <f t="shared" si="4"/>
        <v>0.77</v>
      </c>
      <c r="P13">
        <f t="shared" si="5"/>
        <v>1.8345765900000004</v>
      </c>
      <c r="Q13" t="str">
        <f t="shared" si="6"/>
        <v>Medium</v>
      </c>
      <c r="S13" s="2" t="s">
        <v>237</v>
      </c>
      <c r="T13" s="1" t="s">
        <v>154</v>
      </c>
    </row>
    <row r="14" spans="1:20" ht="43.5" x14ac:dyDescent="0.35">
      <c r="A14">
        <v>13</v>
      </c>
      <c r="B14" t="s">
        <v>36</v>
      </c>
      <c r="C14" t="s">
        <v>15</v>
      </c>
      <c r="D14" t="s">
        <v>16</v>
      </c>
      <c r="E14" t="s">
        <v>11</v>
      </c>
      <c r="F14" t="s">
        <v>37</v>
      </c>
      <c r="G14" t="s">
        <v>13</v>
      </c>
      <c r="H14" t="s">
        <v>141</v>
      </c>
      <c r="I14">
        <f t="shared" si="1"/>
        <v>0.62</v>
      </c>
      <c r="J14" t="s">
        <v>140</v>
      </c>
      <c r="K14">
        <f t="shared" si="2"/>
        <v>0.85</v>
      </c>
      <c r="L14" t="s">
        <v>141</v>
      </c>
      <c r="M14">
        <f t="shared" si="3"/>
        <v>0.55000000000000004</v>
      </c>
      <c r="N14" t="s">
        <v>141</v>
      </c>
      <c r="O14">
        <f t="shared" si="4"/>
        <v>0.77</v>
      </c>
      <c r="P14">
        <f t="shared" si="5"/>
        <v>1.8345765900000004</v>
      </c>
      <c r="Q14" t="str">
        <f t="shared" si="6"/>
        <v>Medium</v>
      </c>
      <c r="S14" t="s">
        <v>237</v>
      </c>
      <c r="T14" s="1" t="s">
        <v>155</v>
      </c>
    </row>
    <row r="15" spans="1:20" ht="43.5" x14ac:dyDescent="0.35">
      <c r="A15">
        <v>14</v>
      </c>
      <c r="B15" t="s">
        <v>38</v>
      </c>
      <c r="C15" t="s">
        <v>20</v>
      </c>
      <c r="D15" t="s">
        <v>16</v>
      </c>
      <c r="E15" t="s">
        <v>11</v>
      </c>
      <c r="F15" t="s">
        <v>12</v>
      </c>
      <c r="G15" t="s">
        <v>13</v>
      </c>
      <c r="H15" t="s">
        <v>141</v>
      </c>
      <c r="I15">
        <f t="shared" si="1"/>
        <v>0.62</v>
      </c>
      <c r="J15" t="s">
        <v>140</v>
      </c>
      <c r="K15">
        <f t="shared" si="2"/>
        <v>0.85</v>
      </c>
      <c r="L15" t="s">
        <v>141</v>
      </c>
      <c r="M15">
        <f t="shared" si="3"/>
        <v>0.55000000000000004</v>
      </c>
      <c r="N15" t="s">
        <v>141</v>
      </c>
      <c r="O15">
        <f t="shared" si="4"/>
        <v>0.77</v>
      </c>
      <c r="P15">
        <f t="shared" si="5"/>
        <v>1.8345765900000004</v>
      </c>
      <c r="Q15" t="str">
        <f t="shared" si="6"/>
        <v>Medium</v>
      </c>
      <c r="S15" s="2" t="s">
        <v>238</v>
      </c>
      <c r="T15" s="1" t="s">
        <v>156</v>
      </c>
    </row>
    <row r="16" spans="1:20" ht="43.5" x14ac:dyDescent="0.35">
      <c r="A16">
        <v>15</v>
      </c>
      <c r="B16" t="s">
        <v>39</v>
      </c>
      <c r="C16" t="s">
        <v>20</v>
      </c>
      <c r="D16" t="s">
        <v>16</v>
      </c>
      <c r="E16" t="s">
        <v>11</v>
      </c>
      <c r="F16" t="s">
        <v>12</v>
      </c>
      <c r="G16" t="s">
        <v>13</v>
      </c>
      <c r="H16" t="s">
        <v>141</v>
      </c>
      <c r="I16">
        <f t="shared" si="1"/>
        <v>0.62</v>
      </c>
      <c r="J16" t="s">
        <v>140</v>
      </c>
      <c r="K16">
        <f t="shared" si="2"/>
        <v>0.85</v>
      </c>
      <c r="L16" t="s">
        <v>140</v>
      </c>
      <c r="M16">
        <f t="shared" si="3"/>
        <v>0.85</v>
      </c>
      <c r="N16" t="s">
        <v>141</v>
      </c>
      <c r="O16">
        <f t="shared" si="4"/>
        <v>0.77</v>
      </c>
      <c r="P16">
        <f t="shared" si="5"/>
        <v>2.8352547300000004</v>
      </c>
      <c r="Q16" t="str">
        <f t="shared" si="6"/>
        <v>High</v>
      </c>
      <c r="S16" t="s">
        <v>233</v>
      </c>
      <c r="T16" s="1" t="s">
        <v>157</v>
      </c>
    </row>
    <row r="17" spans="1:20" ht="58" x14ac:dyDescent="0.35">
      <c r="A17">
        <v>16</v>
      </c>
      <c r="B17" t="s">
        <v>40</v>
      </c>
      <c r="C17" t="s">
        <v>41</v>
      </c>
      <c r="D17" t="s">
        <v>10</v>
      </c>
      <c r="E17" t="s">
        <v>11</v>
      </c>
      <c r="F17" t="s">
        <v>12</v>
      </c>
      <c r="G17" t="s">
        <v>13</v>
      </c>
      <c r="H17" t="s">
        <v>141</v>
      </c>
      <c r="I17">
        <f t="shared" si="1"/>
        <v>0.62</v>
      </c>
      <c r="J17" t="s">
        <v>140</v>
      </c>
      <c r="K17">
        <f t="shared" si="2"/>
        <v>0.85</v>
      </c>
      <c r="L17" t="s">
        <v>140</v>
      </c>
      <c r="M17">
        <f t="shared" si="3"/>
        <v>0.85</v>
      </c>
      <c r="N17" t="s">
        <v>141</v>
      </c>
      <c r="O17">
        <f t="shared" si="4"/>
        <v>0.77</v>
      </c>
      <c r="P17">
        <f t="shared" si="5"/>
        <v>2.8352547300000004</v>
      </c>
      <c r="Q17" t="str">
        <f t="shared" si="6"/>
        <v>High</v>
      </c>
      <c r="S17" t="s">
        <v>233</v>
      </c>
      <c r="T17" s="1" t="s">
        <v>158</v>
      </c>
    </row>
    <row r="18" spans="1:20" ht="87" x14ac:dyDescent="0.35">
      <c r="A18">
        <v>17</v>
      </c>
      <c r="B18" t="s">
        <v>42</v>
      </c>
      <c r="C18" t="s">
        <v>41</v>
      </c>
      <c r="D18" t="s">
        <v>10</v>
      </c>
      <c r="E18" t="s">
        <v>11</v>
      </c>
      <c r="F18" t="s">
        <v>12</v>
      </c>
      <c r="G18" t="s">
        <v>13</v>
      </c>
      <c r="H18" t="s">
        <v>141</v>
      </c>
      <c r="I18">
        <f t="shared" si="1"/>
        <v>0.62</v>
      </c>
      <c r="J18" t="s">
        <v>140</v>
      </c>
      <c r="K18">
        <f t="shared" si="2"/>
        <v>0.85</v>
      </c>
      <c r="L18" t="s">
        <v>141</v>
      </c>
      <c r="M18">
        <f t="shared" si="3"/>
        <v>0.55000000000000004</v>
      </c>
      <c r="N18" t="s">
        <v>141</v>
      </c>
      <c r="O18">
        <f t="shared" si="4"/>
        <v>0.77</v>
      </c>
      <c r="P18">
        <f t="shared" si="5"/>
        <v>1.8345765900000004</v>
      </c>
      <c r="Q18" t="str">
        <f t="shared" si="6"/>
        <v>Medium</v>
      </c>
      <c r="S18" t="s">
        <v>233</v>
      </c>
      <c r="T18" s="1" t="s">
        <v>159</v>
      </c>
    </row>
    <row r="19" spans="1:20" ht="43.5" x14ac:dyDescent="0.35">
      <c r="A19">
        <v>18</v>
      </c>
      <c r="B19" t="s">
        <v>43</v>
      </c>
      <c r="C19" t="s">
        <v>44</v>
      </c>
      <c r="D19" t="s">
        <v>16</v>
      </c>
      <c r="E19" t="s">
        <v>11</v>
      </c>
      <c r="F19" t="s">
        <v>12</v>
      </c>
      <c r="G19" t="s">
        <v>13</v>
      </c>
      <c r="H19" t="s">
        <v>142</v>
      </c>
      <c r="I19">
        <f t="shared" si="1"/>
        <v>0.27</v>
      </c>
      <c r="J19" t="s">
        <v>140</v>
      </c>
      <c r="K19">
        <f t="shared" si="2"/>
        <v>0.85</v>
      </c>
      <c r="L19" t="s">
        <v>141</v>
      </c>
      <c r="M19">
        <f t="shared" si="3"/>
        <v>0.55000000000000004</v>
      </c>
      <c r="N19" t="s">
        <v>141</v>
      </c>
      <c r="O19">
        <f t="shared" si="4"/>
        <v>0.77</v>
      </c>
      <c r="P19">
        <f t="shared" si="5"/>
        <v>0.79892851500000017</v>
      </c>
      <c r="Q19" t="str">
        <f t="shared" si="6"/>
        <v>Low</v>
      </c>
      <c r="S19" t="s">
        <v>233</v>
      </c>
      <c r="T19" s="1" t="s">
        <v>160</v>
      </c>
    </row>
    <row r="20" spans="1:20" ht="29" x14ac:dyDescent="0.35">
      <c r="A20">
        <v>19</v>
      </c>
      <c r="B20" t="s">
        <v>45</v>
      </c>
      <c r="C20" t="s">
        <v>24</v>
      </c>
      <c r="D20" t="s">
        <v>16</v>
      </c>
      <c r="E20" t="s">
        <v>11</v>
      </c>
      <c r="F20" t="s">
        <v>12</v>
      </c>
      <c r="G20" t="s">
        <v>13</v>
      </c>
      <c r="H20" t="s">
        <v>141</v>
      </c>
      <c r="I20">
        <f t="shared" si="1"/>
        <v>0.62</v>
      </c>
      <c r="J20" t="s">
        <v>140</v>
      </c>
      <c r="K20">
        <f t="shared" si="2"/>
        <v>0.85</v>
      </c>
      <c r="L20" t="s">
        <v>140</v>
      </c>
      <c r="M20">
        <f t="shared" si="3"/>
        <v>0.85</v>
      </c>
      <c r="N20" t="s">
        <v>141</v>
      </c>
      <c r="O20">
        <f t="shared" si="4"/>
        <v>0.77</v>
      </c>
      <c r="P20">
        <f t="shared" si="5"/>
        <v>2.8352547300000004</v>
      </c>
      <c r="Q20" t="str">
        <f t="shared" si="6"/>
        <v>High</v>
      </c>
      <c r="S20" t="s">
        <v>233</v>
      </c>
      <c r="T20" s="1" t="s">
        <v>161</v>
      </c>
    </row>
    <row r="21" spans="1:20" ht="72.5" x14ac:dyDescent="0.35">
      <c r="A21">
        <v>20</v>
      </c>
      <c r="B21" t="s">
        <v>46</v>
      </c>
      <c r="C21" t="s">
        <v>9</v>
      </c>
      <c r="D21" t="s">
        <v>10</v>
      </c>
      <c r="E21" t="s">
        <v>11</v>
      </c>
      <c r="F21" t="s">
        <v>12</v>
      </c>
      <c r="G21" t="s">
        <v>13</v>
      </c>
      <c r="H21" t="s">
        <v>141</v>
      </c>
      <c r="I21">
        <f t="shared" si="1"/>
        <v>0.62</v>
      </c>
      <c r="J21" t="s">
        <v>140</v>
      </c>
      <c r="K21">
        <f t="shared" si="2"/>
        <v>0.85</v>
      </c>
      <c r="L21" t="s">
        <v>141</v>
      </c>
      <c r="M21">
        <f t="shared" si="3"/>
        <v>0.55000000000000004</v>
      </c>
      <c r="N21" t="s">
        <v>141</v>
      </c>
      <c r="O21">
        <f t="shared" si="4"/>
        <v>0.77</v>
      </c>
      <c r="P21">
        <f t="shared" si="5"/>
        <v>1.8345765900000004</v>
      </c>
      <c r="Q21" t="str">
        <f t="shared" si="6"/>
        <v>Medium</v>
      </c>
      <c r="S21" t="s">
        <v>233</v>
      </c>
      <c r="T21" s="1" t="s">
        <v>162</v>
      </c>
    </row>
    <row r="22" spans="1:20" ht="29" x14ac:dyDescent="0.35">
      <c r="A22">
        <v>21</v>
      </c>
      <c r="B22" t="s">
        <v>47</v>
      </c>
      <c r="C22" t="s">
        <v>48</v>
      </c>
      <c r="D22" t="s">
        <v>16</v>
      </c>
      <c r="E22" t="s">
        <v>11</v>
      </c>
      <c r="F22" t="s">
        <v>12</v>
      </c>
      <c r="G22" t="s">
        <v>13</v>
      </c>
      <c r="H22" t="s">
        <v>141</v>
      </c>
      <c r="I22">
        <f t="shared" si="1"/>
        <v>0.62</v>
      </c>
      <c r="J22" t="s">
        <v>140</v>
      </c>
      <c r="K22">
        <f t="shared" si="2"/>
        <v>0.85</v>
      </c>
      <c r="L22" t="s">
        <v>140</v>
      </c>
      <c r="M22">
        <f t="shared" si="3"/>
        <v>0.85</v>
      </c>
      <c r="N22" t="s">
        <v>141</v>
      </c>
      <c r="O22">
        <f t="shared" si="4"/>
        <v>0.77</v>
      </c>
      <c r="P22">
        <f t="shared" si="5"/>
        <v>2.8352547300000004</v>
      </c>
      <c r="Q22" t="str">
        <f t="shared" si="6"/>
        <v>High</v>
      </c>
      <c r="S22" t="s">
        <v>233</v>
      </c>
      <c r="T22" s="1" t="s">
        <v>163</v>
      </c>
    </row>
    <row r="23" spans="1:20" ht="29" x14ac:dyDescent="0.35">
      <c r="A23">
        <v>22</v>
      </c>
      <c r="B23" t="s">
        <v>49</v>
      </c>
      <c r="C23" t="s">
        <v>41</v>
      </c>
      <c r="D23" t="s">
        <v>10</v>
      </c>
      <c r="E23" t="s">
        <v>11</v>
      </c>
      <c r="F23" t="s">
        <v>12</v>
      </c>
      <c r="G23" t="s">
        <v>13</v>
      </c>
      <c r="H23" t="s">
        <v>141</v>
      </c>
      <c r="I23">
        <f t="shared" si="1"/>
        <v>0.62</v>
      </c>
      <c r="J23" t="s">
        <v>140</v>
      </c>
      <c r="K23">
        <f t="shared" si="2"/>
        <v>0.85</v>
      </c>
      <c r="L23" t="s">
        <v>140</v>
      </c>
      <c r="M23">
        <f t="shared" si="3"/>
        <v>0.85</v>
      </c>
      <c r="N23" t="s">
        <v>142</v>
      </c>
      <c r="O23">
        <f t="shared" si="4"/>
        <v>0.44</v>
      </c>
      <c r="P23">
        <f t="shared" si="5"/>
        <v>1.6201455600000001</v>
      </c>
      <c r="Q23" t="str">
        <f t="shared" si="6"/>
        <v>Medium</v>
      </c>
      <c r="S23" s="2" t="s">
        <v>239</v>
      </c>
      <c r="T23" s="1" t="s">
        <v>164</v>
      </c>
    </row>
    <row r="24" spans="1:20" ht="29" x14ac:dyDescent="0.35">
      <c r="A24">
        <v>23</v>
      </c>
      <c r="B24" t="s">
        <v>50</v>
      </c>
      <c r="C24" t="s">
        <v>15</v>
      </c>
      <c r="D24" t="s">
        <v>16</v>
      </c>
      <c r="E24" t="s">
        <v>11</v>
      </c>
      <c r="F24" t="s">
        <v>12</v>
      </c>
      <c r="G24" t="s">
        <v>13</v>
      </c>
      <c r="H24" t="s">
        <v>142</v>
      </c>
      <c r="I24">
        <f t="shared" si="1"/>
        <v>0.27</v>
      </c>
      <c r="J24" t="s">
        <v>140</v>
      </c>
      <c r="K24">
        <f t="shared" si="2"/>
        <v>0.85</v>
      </c>
      <c r="L24" t="s">
        <v>140</v>
      </c>
      <c r="M24">
        <f t="shared" si="3"/>
        <v>0.85</v>
      </c>
      <c r="N24" t="s">
        <v>141</v>
      </c>
      <c r="O24">
        <f t="shared" si="4"/>
        <v>0.77</v>
      </c>
      <c r="P24">
        <f t="shared" si="5"/>
        <v>1.2347077050000002</v>
      </c>
      <c r="Q24" t="str">
        <f t="shared" si="6"/>
        <v>Medium</v>
      </c>
      <c r="S24" t="s">
        <v>233</v>
      </c>
      <c r="T24" s="1" t="s">
        <v>165</v>
      </c>
    </row>
    <row r="25" spans="1:20" ht="43.5" x14ac:dyDescent="0.35">
      <c r="A25">
        <v>24</v>
      </c>
      <c r="B25" t="s">
        <v>51</v>
      </c>
      <c r="C25" t="s">
        <v>52</v>
      </c>
      <c r="D25" t="s">
        <v>10</v>
      </c>
      <c r="E25" t="s">
        <v>11</v>
      </c>
      <c r="F25" t="s">
        <v>12</v>
      </c>
      <c r="G25" t="s">
        <v>13</v>
      </c>
      <c r="H25" t="s">
        <v>141</v>
      </c>
      <c r="I25">
        <f t="shared" si="1"/>
        <v>0.62</v>
      </c>
      <c r="J25" t="s">
        <v>140</v>
      </c>
      <c r="K25">
        <f t="shared" si="2"/>
        <v>0.85</v>
      </c>
      <c r="L25" t="s">
        <v>141</v>
      </c>
      <c r="M25">
        <f t="shared" si="3"/>
        <v>0.55000000000000004</v>
      </c>
      <c r="N25" t="s">
        <v>141</v>
      </c>
      <c r="O25">
        <f t="shared" si="4"/>
        <v>0.77</v>
      </c>
      <c r="P25">
        <f t="shared" si="5"/>
        <v>1.8345765900000004</v>
      </c>
      <c r="Q25" t="str">
        <f t="shared" si="6"/>
        <v>Medium</v>
      </c>
      <c r="S25" t="s">
        <v>233</v>
      </c>
      <c r="T25" s="1" t="s">
        <v>166</v>
      </c>
    </row>
    <row r="26" spans="1:20" ht="87" x14ac:dyDescent="0.35">
      <c r="A26">
        <v>25</v>
      </c>
      <c r="B26" t="s">
        <v>53</v>
      </c>
      <c r="C26" t="s">
        <v>54</v>
      </c>
      <c r="D26" t="s">
        <v>16</v>
      </c>
      <c r="E26" t="s">
        <v>11</v>
      </c>
      <c r="F26" t="s">
        <v>12</v>
      </c>
      <c r="G26" t="s">
        <v>13</v>
      </c>
      <c r="H26" t="s">
        <v>140</v>
      </c>
      <c r="I26">
        <f t="shared" si="1"/>
        <v>0.85</v>
      </c>
      <c r="J26" t="s">
        <v>271</v>
      </c>
      <c r="K26">
        <f t="shared" si="2"/>
        <v>0.62</v>
      </c>
      <c r="L26" t="s">
        <v>140</v>
      </c>
      <c r="M26">
        <f t="shared" si="3"/>
        <v>0.85</v>
      </c>
      <c r="N26" t="s">
        <v>141</v>
      </c>
      <c r="O26">
        <f t="shared" si="4"/>
        <v>0.77</v>
      </c>
      <c r="P26">
        <f t="shared" si="5"/>
        <v>2.8352547300000004</v>
      </c>
      <c r="Q26" t="str">
        <f t="shared" si="6"/>
        <v>High</v>
      </c>
      <c r="R26" t="s">
        <v>273</v>
      </c>
      <c r="S26" s="1" t="s">
        <v>270</v>
      </c>
      <c r="T26" s="1" t="s">
        <v>167</v>
      </c>
    </row>
    <row r="27" spans="1:20" ht="87" x14ac:dyDescent="0.35">
      <c r="A27">
        <v>26</v>
      </c>
      <c r="B27" t="s">
        <v>55</v>
      </c>
      <c r="C27" t="s">
        <v>54</v>
      </c>
      <c r="D27" t="s">
        <v>16</v>
      </c>
      <c r="E27" t="s">
        <v>11</v>
      </c>
      <c r="F27" t="s">
        <v>12</v>
      </c>
      <c r="G27" t="s">
        <v>13</v>
      </c>
      <c r="H27" t="s">
        <v>141</v>
      </c>
      <c r="I27">
        <f t="shared" si="1"/>
        <v>0.62</v>
      </c>
      <c r="J27" t="s">
        <v>271</v>
      </c>
      <c r="K27">
        <f t="shared" si="2"/>
        <v>0.62</v>
      </c>
      <c r="L27" t="s">
        <v>140</v>
      </c>
      <c r="M27">
        <f t="shared" si="3"/>
        <v>0.85</v>
      </c>
      <c r="N27" t="s">
        <v>142</v>
      </c>
      <c r="O27">
        <f t="shared" si="4"/>
        <v>0.44</v>
      </c>
      <c r="P27">
        <f t="shared" si="5"/>
        <v>1.1817532319999999</v>
      </c>
      <c r="Q27" t="str">
        <f t="shared" si="6"/>
        <v>Medium</v>
      </c>
      <c r="S27" s="1" t="s">
        <v>274</v>
      </c>
      <c r="T27" s="1" t="s">
        <v>168</v>
      </c>
    </row>
    <row r="28" spans="1:20" ht="43.5" x14ac:dyDescent="0.35">
      <c r="A28">
        <v>27</v>
      </c>
      <c r="B28" t="s">
        <v>56</v>
      </c>
      <c r="C28" t="s">
        <v>52</v>
      </c>
      <c r="D28" t="s">
        <v>16</v>
      </c>
      <c r="E28" t="s">
        <v>11</v>
      </c>
      <c r="F28" t="s">
        <v>12</v>
      </c>
      <c r="G28" t="s">
        <v>13</v>
      </c>
      <c r="H28" t="s">
        <v>141</v>
      </c>
      <c r="I28">
        <f t="shared" si="1"/>
        <v>0.62</v>
      </c>
      <c r="J28" t="s">
        <v>140</v>
      </c>
      <c r="K28">
        <f t="shared" si="2"/>
        <v>0.85</v>
      </c>
      <c r="L28" t="s">
        <v>140</v>
      </c>
      <c r="M28">
        <f t="shared" si="3"/>
        <v>0.85</v>
      </c>
      <c r="N28" t="s">
        <v>142</v>
      </c>
      <c r="O28">
        <f t="shared" si="4"/>
        <v>0.44</v>
      </c>
      <c r="P28">
        <f t="shared" si="5"/>
        <v>1.6201455600000001</v>
      </c>
      <c r="Q28" t="str">
        <f t="shared" si="6"/>
        <v>Medium</v>
      </c>
      <c r="S28" t="s">
        <v>239</v>
      </c>
      <c r="T28" s="1" t="s">
        <v>169</v>
      </c>
    </row>
    <row r="29" spans="1:20" ht="29" x14ac:dyDescent="0.35">
      <c r="A29">
        <v>28</v>
      </c>
      <c r="B29" t="s">
        <v>57</v>
      </c>
      <c r="C29" t="s">
        <v>58</v>
      </c>
      <c r="D29" t="s">
        <v>16</v>
      </c>
      <c r="E29" t="s">
        <v>11</v>
      </c>
      <c r="F29" t="s">
        <v>12</v>
      </c>
      <c r="G29" t="s">
        <v>13</v>
      </c>
      <c r="H29" t="s">
        <v>141</v>
      </c>
      <c r="I29">
        <f t="shared" si="1"/>
        <v>0.62</v>
      </c>
      <c r="J29" t="s">
        <v>140</v>
      </c>
      <c r="K29">
        <f t="shared" si="2"/>
        <v>0.85</v>
      </c>
      <c r="L29" t="s">
        <v>141</v>
      </c>
      <c r="M29">
        <f t="shared" si="3"/>
        <v>0.55000000000000004</v>
      </c>
      <c r="N29" t="s">
        <v>141</v>
      </c>
      <c r="O29">
        <f t="shared" si="4"/>
        <v>0.77</v>
      </c>
      <c r="P29">
        <f t="shared" si="5"/>
        <v>1.8345765900000004</v>
      </c>
      <c r="Q29" t="str">
        <f t="shared" si="6"/>
        <v>Medium</v>
      </c>
      <c r="R29" t="s">
        <v>275</v>
      </c>
      <c r="S29" s="2" t="s">
        <v>240</v>
      </c>
      <c r="T29" s="1" t="s">
        <v>170</v>
      </c>
    </row>
    <row r="30" spans="1:20" ht="29" x14ac:dyDescent="0.35">
      <c r="A30">
        <v>29</v>
      </c>
      <c r="B30" t="s">
        <v>59</v>
      </c>
      <c r="C30" t="s">
        <v>60</v>
      </c>
      <c r="D30" t="s">
        <v>16</v>
      </c>
      <c r="E30" t="s">
        <v>11</v>
      </c>
      <c r="F30" t="s">
        <v>12</v>
      </c>
      <c r="G30" t="s">
        <v>13</v>
      </c>
      <c r="H30" t="s">
        <v>141</v>
      </c>
      <c r="I30">
        <f t="shared" si="1"/>
        <v>0.62</v>
      </c>
      <c r="J30" t="s">
        <v>140</v>
      </c>
      <c r="K30">
        <f t="shared" si="2"/>
        <v>0.85</v>
      </c>
      <c r="L30" t="s">
        <v>140</v>
      </c>
      <c r="M30">
        <f t="shared" si="3"/>
        <v>0.85</v>
      </c>
      <c r="N30" t="s">
        <v>141</v>
      </c>
      <c r="O30">
        <f t="shared" si="4"/>
        <v>0.77</v>
      </c>
      <c r="P30">
        <f t="shared" si="5"/>
        <v>2.8352547300000004</v>
      </c>
      <c r="Q30" t="str">
        <f t="shared" si="6"/>
        <v>High</v>
      </c>
      <c r="S30" t="s">
        <v>233</v>
      </c>
      <c r="T30" s="1" t="s">
        <v>171</v>
      </c>
    </row>
    <row r="31" spans="1:20" ht="29" x14ac:dyDescent="0.35">
      <c r="A31">
        <v>30</v>
      </c>
      <c r="B31" t="s">
        <v>61</v>
      </c>
      <c r="C31" t="s">
        <v>62</v>
      </c>
      <c r="D31" t="s">
        <v>16</v>
      </c>
      <c r="E31" t="s">
        <v>25</v>
      </c>
      <c r="F31" t="s">
        <v>63</v>
      </c>
      <c r="G31" t="s">
        <v>64</v>
      </c>
      <c r="H31" t="s">
        <v>140</v>
      </c>
      <c r="I31">
        <f t="shared" si="1"/>
        <v>0.85</v>
      </c>
      <c r="J31" t="s">
        <v>140</v>
      </c>
      <c r="K31">
        <f t="shared" si="2"/>
        <v>0.85</v>
      </c>
      <c r="L31" t="s">
        <v>140</v>
      </c>
      <c r="M31">
        <f t="shared" si="3"/>
        <v>0.85</v>
      </c>
      <c r="N31" t="s">
        <v>142</v>
      </c>
      <c r="O31">
        <f t="shared" si="4"/>
        <v>0.44</v>
      </c>
      <c r="P31">
        <f t="shared" si="5"/>
        <v>2.2211673000000003</v>
      </c>
      <c r="Q31" t="str">
        <f t="shared" si="6"/>
        <v>High</v>
      </c>
      <c r="S31" s="2" t="s">
        <v>241</v>
      </c>
      <c r="T31" s="1" t="s">
        <v>172</v>
      </c>
    </row>
    <row r="32" spans="1:20" ht="43.5" x14ac:dyDescent="0.35">
      <c r="A32">
        <v>31</v>
      </c>
      <c r="B32" t="s">
        <v>65</v>
      </c>
      <c r="C32" t="s">
        <v>58</v>
      </c>
      <c r="D32" t="s">
        <v>16</v>
      </c>
      <c r="E32" t="s">
        <v>11</v>
      </c>
      <c r="F32" t="s">
        <v>12</v>
      </c>
      <c r="G32" t="s">
        <v>13</v>
      </c>
      <c r="H32" t="s">
        <v>141</v>
      </c>
      <c r="I32">
        <f t="shared" si="1"/>
        <v>0.62</v>
      </c>
      <c r="J32" t="s">
        <v>140</v>
      </c>
      <c r="K32">
        <f t="shared" si="2"/>
        <v>0.85</v>
      </c>
      <c r="L32" t="s">
        <v>140</v>
      </c>
      <c r="M32">
        <f t="shared" si="3"/>
        <v>0.85</v>
      </c>
      <c r="N32" t="s">
        <v>141</v>
      </c>
      <c r="O32">
        <f t="shared" si="4"/>
        <v>0.77</v>
      </c>
      <c r="P32">
        <f t="shared" si="5"/>
        <v>2.8352547300000004</v>
      </c>
      <c r="Q32" t="str">
        <f t="shared" si="6"/>
        <v>High</v>
      </c>
      <c r="S32" s="2" t="s">
        <v>242</v>
      </c>
      <c r="T32" s="1" t="s">
        <v>173</v>
      </c>
    </row>
    <row r="33" spans="1:20" ht="43.5" x14ac:dyDescent="0.35">
      <c r="A33">
        <v>32</v>
      </c>
      <c r="B33" t="s">
        <v>66</v>
      </c>
      <c r="C33" t="s">
        <v>54</v>
      </c>
      <c r="D33" t="s">
        <v>16</v>
      </c>
      <c r="E33" t="s">
        <v>11</v>
      </c>
      <c r="F33" t="s">
        <v>12</v>
      </c>
      <c r="G33" t="s">
        <v>13</v>
      </c>
      <c r="H33" t="s">
        <v>140</v>
      </c>
      <c r="I33">
        <f t="shared" si="1"/>
        <v>0.85</v>
      </c>
      <c r="J33" t="s">
        <v>271</v>
      </c>
      <c r="K33">
        <f t="shared" si="2"/>
        <v>0.62</v>
      </c>
      <c r="L33" t="s">
        <v>140</v>
      </c>
      <c r="M33">
        <f t="shared" si="3"/>
        <v>0.85</v>
      </c>
      <c r="N33" t="s">
        <v>141</v>
      </c>
      <c r="O33">
        <f t="shared" si="4"/>
        <v>0.77</v>
      </c>
      <c r="P33">
        <f t="shared" si="5"/>
        <v>2.8352547300000004</v>
      </c>
      <c r="Q33" t="str">
        <f t="shared" si="6"/>
        <v>High</v>
      </c>
      <c r="R33" t="s">
        <v>276</v>
      </c>
      <c r="S33" s="2" t="s">
        <v>243</v>
      </c>
      <c r="T33" s="1" t="s">
        <v>174</v>
      </c>
    </row>
    <row r="34" spans="1:20" ht="29" x14ac:dyDescent="0.35">
      <c r="A34">
        <v>33</v>
      </c>
      <c r="B34" t="s">
        <v>67</v>
      </c>
      <c r="C34" t="s">
        <v>62</v>
      </c>
      <c r="D34" t="s">
        <v>16</v>
      </c>
      <c r="E34" t="s">
        <v>25</v>
      </c>
      <c r="F34" t="s">
        <v>63</v>
      </c>
      <c r="G34" t="s">
        <v>64</v>
      </c>
      <c r="H34" t="s">
        <v>140</v>
      </c>
      <c r="I34">
        <f t="shared" si="1"/>
        <v>0.85</v>
      </c>
      <c r="J34" t="s">
        <v>140</v>
      </c>
      <c r="K34">
        <f t="shared" si="2"/>
        <v>0.85</v>
      </c>
      <c r="L34" t="s">
        <v>140</v>
      </c>
      <c r="M34">
        <f t="shared" si="3"/>
        <v>0.85</v>
      </c>
      <c r="N34" t="s">
        <v>142</v>
      </c>
      <c r="O34">
        <f t="shared" si="4"/>
        <v>0.44</v>
      </c>
      <c r="P34">
        <f t="shared" si="5"/>
        <v>2.2211673000000003</v>
      </c>
      <c r="Q34" t="str">
        <f t="shared" si="6"/>
        <v>High</v>
      </c>
      <c r="R34" t="s">
        <v>278</v>
      </c>
      <c r="S34" s="1" t="s">
        <v>277</v>
      </c>
      <c r="T34" s="1" t="s">
        <v>175</v>
      </c>
    </row>
    <row r="35" spans="1:20" ht="58" x14ac:dyDescent="0.35">
      <c r="A35">
        <v>34</v>
      </c>
      <c r="B35" t="s">
        <v>68</v>
      </c>
      <c r="C35" t="s">
        <v>28</v>
      </c>
      <c r="D35" t="s">
        <v>16</v>
      </c>
      <c r="E35" t="s">
        <v>11</v>
      </c>
      <c r="F35" t="s">
        <v>12</v>
      </c>
      <c r="G35" t="s">
        <v>13</v>
      </c>
      <c r="H35" t="s">
        <v>141</v>
      </c>
      <c r="I35">
        <f t="shared" si="1"/>
        <v>0.62</v>
      </c>
      <c r="J35" t="s">
        <v>140</v>
      </c>
      <c r="K35">
        <f t="shared" si="2"/>
        <v>0.85</v>
      </c>
      <c r="L35" t="s">
        <v>141</v>
      </c>
      <c r="M35">
        <f t="shared" si="3"/>
        <v>0.55000000000000004</v>
      </c>
      <c r="N35" t="s">
        <v>141</v>
      </c>
      <c r="O35">
        <f t="shared" si="4"/>
        <v>0.77</v>
      </c>
      <c r="P35">
        <f t="shared" si="5"/>
        <v>1.8345765900000004</v>
      </c>
      <c r="Q35" t="str">
        <f t="shared" si="6"/>
        <v>Medium</v>
      </c>
      <c r="S35" t="s">
        <v>233</v>
      </c>
      <c r="T35" s="1" t="s">
        <v>176</v>
      </c>
    </row>
    <row r="36" spans="1:20" x14ac:dyDescent="0.35">
      <c r="A36">
        <v>35</v>
      </c>
      <c r="B36" t="s">
        <v>69</v>
      </c>
      <c r="C36" t="s">
        <v>30</v>
      </c>
      <c r="D36" t="s">
        <v>16</v>
      </c>
      <c r="E36" t="s">
        <v>11</v>
      </c>
      <c r="F36" t="s">
        <v>12</v>
      </c>
      <c r="G36" t="s">
        <v>13</v>
      </c>
      <c r="H36" t="s">
        <v>140</v>
      </c>
      <c r="I36">
        <f t="shared" si="1"/>
        <v>0.85</v>
      </c>
      <c r="J36" t="s">
        <v>271</v>
      </c>
      <c r="K36">
        <f t="shared" si="2"/>
        <v>0.62</v>
      </c>
      <c r="L36" t="s">
        <v>141</v>
      </c>
      <c r="M36">
        <f t="shared" si="3"/>
        <v>0.55000000000000004</v>
      </c>
      <c r="N36" t="s">
        <v>141</v>
      </c>
      <c r="O36">
        <f t="shared" si="4"/>
        <v>0.77</v>
      </c>
      <c r="P36">
        <f t="shared" si="5"/>
        <v>1.8345765900000004</v>
      </c>
      <c r="Q36" t="str">
        <f t="shared" si="6"/>
        <v>Medium</v>
      </c>
      <c r="R36" t="s">
        <v>279</v>
      </c>
      <c r="S36" s="2" t="s">
        <v>244</v>
      </c>
      <c r="T36" s="1" t="s">
        <v>177</v>
      </c>
    </row>
    <row r="37" spans="1:20" x14ac:dyDescent="0.35">
      <c r="A37">
        <v>36</v>
      </c>
      <c r="B37" t="s">
        <v>70</v>
      </c>
      <c r="C37" t="s">
        <v>71</v>
      </c>
      <c r="D37" t="s">
        <v>16</v>
      </c>
      <c r="E37" t="s">
        <v>11</v>
      </c>
      <c r="F37" t="s">
        <v>12</v>
      </c>
      <c r="G37" t="s">
        <v>13</v>
      </c>
      <c r="H37" t="s">
        <v>140</v>
      </c>
      <c r="I37">
        <f t="shared" si="1"/>
        <v>0.85</v>
      </c>
      <c r="J37" t="s">
        <v>140</v>
      </c>
      <c r="K37">
        <f t="shared" si="2"/>
        <v>0.85</v>
      </c>
      <c r="L37" t="s">
        <v>140</v>
      </c>
      <c r="M37">
        <f t="shared" si="3"/>
        <v>0.85</v>
      </c>
      <c r="N37" t="s">
        <v>141</v>
      </c>
      <c r="O37">
        <f t="shared" si="4"/>
        <v>0.77</v>
      </c>
      <c r="P37">
        <f t="shared" si="5"/>
        <v>3.8870427750000003</v>
      </c>
      <c r="Q37" t="str">
        <f t="shared" si="6"/>
        <v>Critical</v>
      </c>
      <c r="R37" t="s">
        <v>280</v>
      </c>
      <c r="S37" t="s">
        <v>245</v>
      </c>
      <c r="T37" s="1" t="s">
        <v>178</v>
      </c>
    </row>
    <row r="38" spans="1:20" ht="29" x14ac:dyDescent="0.35">
      <c r="A38">
        <v>37</v>
      </c>
      <c r="B38" t="s">
        <v>72</v>
      </c>
      <c r="C38" t="s">
        <v>62</v>
      </c>
      <c r="D38" t="s">
        <v>16</v>
      </c>
      <c r="E38" t="s">
        <v>25</v>
      </c>
      <c r="F38" t="s">
        <v>12</v>
      </c>
      <c r="G38" t="s">
        <v>64</v>
      </c>
      <c r="H38" t="s">
        <v>140</v>
      </c>
      <c r="I38">
        <f t="shared" si="1"/>
        <v>0.85</v>
      </c>
      <c r="J38" t="s">
        <v>140</v>
      </c>
      <c r="K38">
        <f t="shared" si="2"/>
        <v>0.85</v>
      </c>
      <c r="L38" t="s">
        <v>140</v>
      </c>
      <c r="M38">
        <f t="shared" si="3"/>
        <v>0.85</v>
      </c>
      <c r="N38" t="s">
        <v>141</v>
      </c>
      <c r="O38">
        <f t="shared" si="4"/>
        <v>0.77</v>
      </c>
      <c r="P38">
        <f t="shared" si="5"/>
        <v>3.8870427750000003</v>
      </c>
      <c r="Q38" t="str">
        <f t="shared" si="6"/>
        <v>Critical</v>
      </c>
      <c r="S38" s="2" t="s">
        <v>246</v>
      </c>
      <c r="T38" s="1" t="s">
        <v>179</v>
      </c>
    </row>
    <row r="39" spans="1:20" x14ac:dyDescent="0.35">
      <c r="A39">
        <v>38</v>
      </c>
      <c r="B39" t="s">
        <v>73</v>
      </c>
      <c r="C39" t="s">
        <v>62</v>
      </c>
      <c r="D39" t="s">
        <v>16</v>
      </c>
      <c r="E39" t="s">
        <v>25</v>
      </c>
      <c r="F39" t="s">
        <v>12</v>
      </c>
      <c r="G39" t="s">
        <v>64</v>
      </c>
      <c r="H39" t="s">
        <v>140</v>
      </c>
      <c r="I39">
        <f t="shared" si="1"/>
        <v>0.85</v>
      </c>
      <c r="J39" t="s">
        <v>140</v>
      </c>
      <c r="K39">
        <f t="shared" si="2"/>
        <v>0.85</v>
      </c>
      <c r="L39" t="s">
        <v>140</v>
      </c>
      <c r="M39">
        <f t="shared" si="3"/>
        <v>0.85</v>
      </c>
      <c r="N39" t="s">
        <v>141</v>
      </c>
      <c r="O39">
        <f t="shared" si="4"/>
        <v>0.77</v>
      </c>
      <c r="P39">
        <f t="shared" si="5"/>
        <v>3.8870427750000003</v>
      </c>
      <c r="Q39" t="str">
        <f t="shared" si="6"/>
        <v>Critical</v>
      </c>
      <c r="S39" s="2" t="s">
        <v>247</v>
      </c>
      <c r="T39" s="1" t="s">
        <v>180</v>
      </c>
    </row>
    <row r="40" spans="1:20" ht="29" x14ac:dyDescent="0.35">
      <c r="A40">
        <v>39</v>
      </c>
      <c r="B40" t="s">
        <v>74</v>
      </c>
      <c r="C40" t="s">
        <v>75</v>
      </c>
      <c r="D40" t="s">
        <v>10</v>
      </c>
      <c r="E40" t="s">
        <v>11</v>
      </c>
      <c r="F40" t="s">
        <v>12</v>
      </c>
      <c r="G40" t="s">
        <v>13</v>
      </c>
      <c r="H40" t="s">
        <v>140</v>
      </c>
      <c r="I40">
        <f t="shared" si="1"/>
        <v>0.85</v>
      </c>
      <c r="J40" t="s">
        <v>271</v>
      </c>
      <c r="K40">
        <f t="shared" si="2"/>
        <v>0.62</v>
      </c>
      <c r="L40" t="s">
        <v>141</v>
      </c>
      <c r="M40">
        <f t="shared" si="3"/>
        <v>0.55000000000000004</v>
      </c>
      <c r="N40" t="s">
        <v>141</v>
      </c>
      <c r="O40">
        <f t="shared" si="4"/>
        <v>0.77</v>
      </c>
      <c r="P40">
        <f t="shared" si="5"/>
        <v>1.8345765900000004</v>
      </c>
      <c r="Q40" t="str">
        <f t="shared" si="6"/>
        <v>Medium</v>
      </c>
      <c r="R40" t="s">
        <v>281</v>
      </c>
      <c r="S40" s="2" t="s">
        <v>248</v>
      </c>
      <c r="T40" s="1" t="s">
        <v>181</v>
      </c>
    </row>
    <row r="41" spans="1:20" ht="43.5" x14ac:dyDescent="0.35">
      <c r="A41">
        <v>40</v>
      </c>
      <c r="B41" t="s">
        <v>76</v>
      </c>
      <c r="C41" t="s">
        <v>54</v>
      </c>
      <c r="D41" t="s">
        <v>16</v>
      </c>
      <c r="E41" t="s">
        <v>11</v>
      </c>
      <c r="F41" t="s">
        <v>77</v>
      </c>
      <c r="G41" t="s">
        <v>13</v>
      </c>
      <c r="H41" t="s">
        <v>141</v>
      </c>
      <c r="I41">
        <f t="shared" si="1"/>
        <v>0.62</v>
      </c>
      <c r="J41" t="s">
        <v>140</v>
      </c>
      <c r="K41">
        <f t="shared" si="2"/>
        <v>0.85</v>
      </c>
      <c r="L41" t="s">
        <v>269</v>
      </c>
      <c r="M41">
        <f t="shared" si="3"/>
        <v>0.2</v>
      </c>
      <c r="N41" t="s">
        <v>141</v>
      </c>
      <c r="O41">
        <f t="shared" si="4"/>
        <v>0.77</v>
      </c>
      <c r="P41">
        <f t="shared" si="5"/>
        <v>0.66711876000000014</v>
      </c>
      <c r="Q41" t="str">
        <f t="shared" si="6"/>
        <v>Low</v>
      </c>
      <c r="S41" s="2" t="s">
        <v>249</v>
      </c>
      <c r="T41" s="1" t="s">
        <v>182</v>
      </c>
    </row>
    <row r="42" spans="1:20" ht="43.5" x14ac:dyDescent="0.35">
      <c r="A42">
        <v>41</v>
      </c>
      <c r="B42" t="s">
        <v>78</v>
      </c>
      <c r="C42" t="s">
        <v>54</v>
      </c>
      <c r="D42" t="s">
        <v>16</v>
      </c>
      <c r="E42" t="s">
        <v>25</v>
      </c>
      <c r="F42" t="s">
        <v>26</v>
      </c>
      <c r="G42" t="s">
        <v>13</v>
      </c>
      <c r="H42" t="s">
        <v>141</v>
      </c>
      <c r="I42">
        <f t="shared" si="1"/>
        <v>0.62</v>
      </c>
      <c r="J42" t="s">
        <v>140</v>
      </c>
      <c r="K42">
        <f t="shared" si="2"/>
        <v>0.85</v>
      </c>
      <c r="L42" t="s">
        <v>140</v>
      </c>
      <c r="M42">
        <f t="shared" si="3"/>
        <v>0.85</v>
      </c>
      <c r="N42" t="s">
        <v>141</v>
      </c>
      <c r="O42">
        <f t="shared" si="4"/>
        <v>0.77</v>
      </c>
      <c r="P42">
        <f t="shared" si="5"/>
        <v>2.8352547300000004</v>
      </c>
      <c r="Q42" t="str">
        <f t="shared" si="6"/>
        <v>High</v>
      </c>
      <c r="S42" t="s">
        <v>233</v>
      </c>
      <c r="T42" s="1" t="s">
        <v>183</v>
      </c>
    </row>
    <row r="43" spans="1:20" ht="29" x14ac:dyDescent="0.35">
      <c r="A43">
        <v>42</v>
      </c>
      <c r="B43" t="s">
        <v>79</v>
      </c>
      <c r="C43" t="s">
        <v>80</v>
      </c>
      <c r="D43" t="s">
        <v>10</v>
      </c>
      <c r="E43" t="s">
        <v>11</v>
      </c>
      <c r="F43" t="s">
        <v>12</v>
      </c>
      <c r="G43" t="s">
        <v>13</v>
      </c>
      <c r="H43" t="s">
        <v>141</v>
      </c>
      <c r="I43">
        <f t="shared" si="1"/>
        <v>0.62</v>
      </c>
      <c r="J43" t="s">
        <v>140</v>
      </c>
      <c r="K43">
        <f t="shared" si="2"/>
        <v>0.85</v>
      </c>
      <c r="L43" t="s">
        <v>141</v>
      </c>
      <c r="M43">
        <f t="shared" si="3"/>
        <v>0.55000000000000004</v>
      </c>
      <c r="N43" t="s">
        <v>141</v>
      </c>
      <c r="O43">
        <f t="shared" si="4"/>
        <v>0.77</v>
      </c>
      <c r="P43">
        <f t="shared" si="5"/>
        <v>1.8345765900000004</v>
      </c>
      <c r="Q43" t="str">
        <f t="shared" si="6"/>
        <v>Medium</v>
      </c>
      <c r="S43" t="s">
        <v>233</v>
      </c>
      <c r="T43" s="1" t="s">
        <v>184</v>
      </c>
    </row>
    <row r="44" spans="1:20" ht="72.5" x14ac:dyDescent="0.35">
      <c r="A44">
        <v>43</v>
      </c>
      <c r="B44" t="s">
        <v>81</v>
      </c>
      <c r="C44" t="s">
        <v>82</v>
      </c>
      <c r="D44" t="s">
        <v>10</v>
      </c>
      <c r="E44" t="s">
        <v>11</v>
      </c>
      <c r="F44" t="s">
        <v>83</v>
      </c>
      <c r="G44" t="s">
        <v>13</v>
      </c>
      <c r="H44" t="s">
        <v>141</v>
      </c>
      <c r="I44">
        <f t="shared" si="1"/>
        <v>0.62</v>
      </c>
      <c r="J44" t="s">
        <v>140</v>
      </c>
      <c r="K44">
        <f t="shared" si="2"/>
        <v>0.85</v>
      </c>
      <c r="L44" t="s">
        <v>141</v>
      </c>
      <c r="M44">
        <f t="shared" si="3"/>
        <v>0.55000000000000004</v>
      </c>
      <c r="N44" t="s">
        <v>141</v>
      </c>
      <c r="O44">
        <f t="shared" si="4"/>
        <v>0.77</v>
      </c>
      <c r="P44">
        <f t="shared" si="5"/>
        <v>1.8345765900000004</v>
      </c>
      <c r="Q44" t="str">
        <f t="shared" si="6"/>
        <v>Medium</v>
      </c>
      <c r="S44" s="2" t="s">
        <v>237</v>
      </c>
      <c r="T44" s="1" t="s">
        <v>185</v>
      </c>
    </row>
    <row r="45" spans="1:20" x14ac:dyDescent="0.35">
      <c r="A45">
        <v>44</v>
      </c>
      <c r="B45" t="s">
        <v>84</v>
      </c>
      <c r="C45" t="s">
        <v>41</v>
      </c>
      <c r="D45" t="s">
        <v>16</v>
      </c>
      <c r="E45" t="s">
        <v>11</v>
      </c>
      <c r="F45" t="s">
        <v>12</v>
      </c>
      <c r="G45" t="s">
        <v>13</v>
      </c>
      <c r="H45" t="s">
        <v>142</v>
      </c>
      <c r="I45">
        <f t="shared" si="1"/>
        <v>0.27</v>
      </c>
      <c r="J45" t="s">
        <v>140</v>
      </c>
      <c r="K45">
        <f t="shared" si="2"/>
        <v>0.85</v>
      </c>
      <c r="L45" t="s">
        <v>141</v>
      </c>
      <c r="M45">
        <f t="shared" si="3"/>
        <v>0.55000000000000004</v>
      </c>
      <c r="N45" t="s">
        <v>141</v>
      </c>
      <c r="O45">
        <f t="shared" si="4"/>
        <v>0.77</v>
      </c>
      <c r="P45">
        <f t="shared" si="5"/>
        <v>0.79892851500000017</v>
      </c>
      <c r="Q45" t="str">
        <f t="shared" si="6"/>
        <v>Low</v>
      </c>
      <c r="S45" t="s">
        <v>233</v>
      </c>
      <c r="T45" s="1" t="s">
        <v>186</v>
      </c>
    </row>
    <row r="46" spans="1:20" ht="130.5" x14ac:dyDescent="0.35">
      <c r="A46">
        <v>45</v>
      </c>
      <c r="B46" t="s">
        <v>85</v>
      </c>
      <c r="C46" t="s">
        <v>58</v>
      </c>
      <c r="D46" t="s">
        <v>16</v>
      </c>
      <c r="E46" t="s">
        <v>11</v>
      </c>
      <c r="F46" t="s">
        <v>12</v>
      </c>
      <c r="G46" t="s">
        <v>13</v>
      </c>
      <c r="H46" t="s">
        <v>141</v>
      </c>
      <c r="I46">
        <f t="shared" si="1"/>
        <v>0.62</v>
      </c>
      <c r="J46" t="s">
        <v>271</v>
      </c>
      <c r="K46">
        <f t="shared" si="2"/>
        <v>0.62</v>
      </c>
      <c r="L46" t="s">
        <v>140</v>
      </c>
      <c r="M46">
        <f t="shared" si="3"/>
        <v>0.85</v>
      </c>
      <c r="N46" t="s">
        <v>141</v>
      </c>
      <c r="O46">
        <f t="shared" si="4"/>
        <v>0.77</v>
      </c>
      <c r="P46">
        <f t="shared" si="5"/>
        <v>2.0680681559999998</v>
      </c>
      <c r="Q46" t="str">
        <f t="shared" si="6"/>
        <v>High</v>
      </c>
      <c r="S46" t="s">
        <v>233</v>
      </c>
      <c r="T46" s="1" t="s">
        <v>187</v>
      </c>
    </row>
    <row r="47" spans="1:20" ht="43.5" x14ac:dyDescent="0.35">
      <c r="A47">
        <v>46</v>
      </c>
      <c r="B47" t="s">
        <v>86</v>
      </c>
      <c r="C47" t="s">
        <v>20</v>
      </c>
      <c r="D47" t="s">
        <v>16</v>
      </c>
      <c r="E47" t="s">
        <v>11</v>
      </c>
      <c r="F47" t="s">
        <v>12</v>
      </c>
      <c r="G47" t="s">
        <v>13</v>
      </c>
      <c r="H47" t="s">
        <v>141</v>
      </c>
      <c r="I47">
        <f t="shared" si="1"/>
        <v>0.62</v>
      </c>
      <c r="J47" t="s">
        <v>271</v>
      </c>
      <c r="K47">
        <f t="shared" si="2"/>
        <v>0.62</v>
      </c>
      <c r="L47" t="s">
        <v>141</v>
      </c>
      <c r="M47">
        <f t="shared" si="3"/>
        <v>0.55000000000000004</v>
      </c>
      <c r="N47" t="s">
        <v>141</v>
      </c>
      <c r="O47">
        <f t="shared" si="4"/>
        <v>0.77</v>
      </c>
      <c r="P47">
        <f t="shared" si="5"/>
        <v>1.3381617480000003</v>
      </c>
      <c r="Q47" t="str">
        <f t="shared" si="6"/>
        <v>Medium</v>
      </c>
      <c r="S47" t="s">
        <v>233</v>
      </c>
      <c r="T47" s="1" t="s">
        <v>188</v>
      </c>
    </row>
    <row r="48" spans="1:20" ht="43.5" x14ac:dyDescent="0.35">
      <c r="A48">
        <v>47</v>
      </c>
      <c r="B48" t="s">
        <v>87</v>
      </c>
      <c r="C48" t="s">
        <v>88</v>
      </c>
      <c r="D48" t="s">
        <v>10</v>
      </c>
      <c r="E48" t="s">
        <v>11</v>
      </c>
      <c r="F48" t="s">
        <v>12</v>
      </c>
      <c r="G48" t="s">
        <v>13</v>
      </c>
      <c r="H48" t="s">
        <v>141</v>
      </c>
      <c r="I48">
        <f t="shared" si="1"/>
        <v>0.62</v>
      </c>
      <c r="J48" t="s">
        <v>140</v>
      </c>
      <c r="K48">
        <f t="shared" si="2"/>
        <v>0.85</v>
      </c>
      <c r="L48" t="s">
        <v>141</v>
      </c>
      <c r="M48">
        <f t="shared" si="3"/>
        <v>0.55000000000000004</v>
      </c>
      <c r="N48" t="s">
        <v>141</v>
      </c>
      <c r="O48">
        <f t="shared" si="4"/>
        <v>0.77</v>
      </c>
      <c r="P48">
        <f t="shared" si="5"/>
        <v>1.8345765900000004</v>
      </c>
      <c r="Q48" t="str">
        <f t="shared" si="6"/>
        <v>Medium</v>
      </c>
      <c r="S48" t="s">
        <v>233</v>
      </c>
      <c r="T48" s="1" t="s">
        <v>189</v>
      </c>
    </row>
    <row r="49" spans="1:20" ht="159.5" x14ac:dyDescent="0.35">
      <c r="A49">
        <v>48</v>
      </c>
      <c r="B49" t="s">
        <v>89</v>
      </c>
      <c r="C49" t="s">
        <v>90</v>
      </c>
      <c r="D49" t="s">
        <v>16</v>
      </c>
      <c r="E49" t="s">
        <v>11</v>
      </c>
      <c r="F49" t="s">
        <v>12</v>
      </c>
      <c r="G49" t="s">
        <v>13</v>
      </c>
      <c r="H49" t="s">
        <v>141</v>
      </c>
      <c r="I49">
        <f t="shared" si="1"/>
        <v>0.62</v>
      </c>
      <c r="J49" t="s">
        <v>271</v>
      </c>
      <c r="K49">
        <f t="shared" si="2"/>
        <v>0.62</v>
      </c>
      <c r="L49" t="s">
        <v>141</v>
      </c>
      <c r="M49">
        <f t="shared" si="3"/>
        <v>0.55000000000000004</v>
      </c>
      <c r="N49" t="s">
        <v>141</v>
      </c>
      <c r="O49">
        <f t="shared" si="4"/>
        <v>0.77</v>
      </c>
      <c r="P49">
        <f t="shared" si="5"/>
        <v>1.3381617480000003</v>
      </c>
      <c r="Q49" t="str">
        <f t="shared" si="6"/>
        <v>Medium</v>
      </c>
      <c r="S49" s="2" t="s">
        <v>250</v>
      </c>
      <c r="T49" s="1" t="s">
        <v>190</v>
      </c>
    </row>
    <row r="50" spans="1:20" ht="72.5" x14ac:dyDescent="0.35">
      <c r="A50">
        <v>49</v>
      </c>
      <c r="B50" t="s">
        <v>91</v>
      </c>
      <c r="C50" t="s">
        <v>92</v>
      </c>
      <c r="D50" t="s">
        <v>16</v>
      </c>
      <c r="E50" t="s">
        <v>11</v>
      </c>
      <c r="F50" t="s">
        <v>12</v>
      </c>
      <c r="G50" t="s">
        <v>13</v>
      </c>
      <c r="H50" t="s">
        <v>141</v>
      </c>
      <c r="I50">
        <f t="shared" si="1"/>
        <v>0.62</v>
      </c>
      <c r="J50" t="s">
        <v>271</v>
      </c>
      <c r="K50">
        <f t="shared" si="2"/>
        <v>0.62</v>
      </c>
      <c r="L50" t="s">
        <v>140</v>
      </c>
      <c r="M50">
        <f t="shared" si="3"/>
        <v>0.85</v>
      </c>
      <c r="N50" t="s">
        <v>141</v>
      </c>
      <c r="O50">
        <f t="shared" si="4"/>
        <v>0.77</v>
      </c>
      <c r="P50">
        <f t="shared" si="5"/>
        <v>2.0680681559999998</v>
      </c>
      <c r="Q50" t="str">
        <f t="shared" si="6"/>
        <v>High</v>
      </c>
      <c r="S50" s="2" t="s">
        <v>251</v>
      </c>
      <c r="T50" s="1" t="s">
        <v>191</v>
      </c>
    </row>
    <row r="51" spans="1:20" ht="58" x14ac:dyDescent="0.35">
      <c r="A51">
        <v>50</v>
      </c>
      <c r="B51" t="s">
        <v>93</v>
      </c>
      <c r="C51" t="s">
        <v>62</v>
      </c>
      <c r="D51" t="s">
        <v>16</v>
      </c>
      <c r="E51" t="s">
        <v>25</v>
      </c>
      <c r="F51" t="s">
        <v>63</v>
      </c>
      <c r="G51" t="s">
        <v>64</v>
      </c>
      <c r="H51" t="s">
        <v>140</v>
      </c>
      <c r="I51">
        <f t="shared" si="1"/>
        <v>0.85</v>
      </c>
      <c r="J51" t="s">
        <v>140</v>
      </c>
      <c r="K51">
        <f t="shared" si="2"/>
        <v>0.85</v>
      </c>
      <c r="L51" t="s">
        <v>140</v>
      </c>
      <c r="M51">
        <f t="shared" si="3"/>
        <v>0.85</v>
      </c>
      <c r="N51" t="s">
        <v>141</v>
      </c>
      <c r="O51">
        <f t="shared" si="4"/>
        <v>0.77</v>
      </c>
      <c r="P51">
        <f t="shared" si="5"/>
        <v>3.8870427750000003</v>
      </c>
      <c r="Q51" t="str">
        <f t="shared" si="6"/>
        <v>Critical</v>
      </c>
      <c r="S51" s="1" t="s">
        <v>283</v>
      </c>
      <c r="T51" s="1" t="s">
        <v>192</v>
      </c>
    </row>
    <row r="52" spans="1:20" ht="43.5" x14ac:dyDescent="0.35">
      <c r="A52">
        <v>51</v>
      </c>
      <c r="B52" t="s">
        <v>94</v>
      </c>
      <c r="C52" t="s">
        <v>90</v>
      </c>
      <c r="D52" t="s">
        <v>95</v>
      </c>
      <c r="E52" t="s">
        <v>11</v>
      </c>
      <c r="F52" t="s">
        <v>12</v>
      </c>
      <c r="G52" t="s">
        <v>13</v>
      </c>
      <c r="H52" t="s">
        <v>142</v>
      </c>
      <c r="I52">
        <f t="shared" si="1"/>
        <v>0.27</v>
      </c>
      <c r="J52" t="s">
        <v>140</v>
      </c>
      <c r="K52">
        <f t="shared" si="2"/>
        <v>0.85</v>
      </c>
      <c r="L52" t="s">
        <v>140</v>
      </c>
      <c r="M52">
        <f t="shared" si="3"/>
        <v>0.85</v>
      </c>
      <c r="N52" t="s">
        <v>141</v>
      </c>
      <c r="O52">
        <f t="shared" si="4"/>
        <v>0.77</v>
      </c>
      <c r="P52">
        <f t="shared" si="5"/>
        <v>1.2347077050000002</v>
      </c>
      <c r="Q52" t="str">
        <f t="shared" si="6"/>
        <v>Medium</v>
      </c>
      <c r="S52" s="2" t="s">
        <v>252</v>
      </c>
      <c r="T52" s="1" t="s">
        <v>193</v>
      </c>
    </row>
    <row r="53" spans="1:20" x14ac:dyDescent="0.35">
      <c r="A53">
        <v>52</v>
      </c>
      <c r="B53" t="s">
        <v>96</v>
      </c>
      <c r="C53" t="s">
        <v>97</v>
      </c>
      <c r="D53" t="s">
        <v>16</v>
      </c>
      <c r="E53" t="s">
        <v>11</v>
      </c>
      <c r="F53" t="s">
        <v>12</v>
      </c>
      <c r="G53" t="s">
        <v>13</v>
      </c>
      <c r="H53" t="s">
        <v>141</v>
      </c>
      <c r="I53">
        <f t="shared" si="1"/>
        <v>0.62</v>
      </c>
      <c r="J53" t="s">
        <v>140</v>
      </c>
      <c r="K53">
        <f t="shared" si="2"/>
        <v>0.85</v>
      </c>
      <c r="L53" t="s">
        <v>140</v>
      </c>
      <c r="M53">
        <f t="shared" si="3"/>
        <v>0.85</v>
      </c>
      <c r="N53" t="s">
        <v>141</v>
      </c>
      <c r="O53">
        <f t="shared" si="4"/>
        <v>0.77</v>
      </c>
      <c r="P53">
        <f t="shared" si="5"/>
        <v>2.8352547300000004</v>
      </c>
      <c r="Q53" t="str">
        <f t="shared" si="6"/>
        <v>High</v>
      </c>
      <c r="S53" s="2" t="s">
        <v>253</v>
      </c>
      <c r="T53" s="1" t="s">
        <v>194</v>
      </c>
    </row>
    <row r="54" spans="1:20" ht="72.5" x14ac:dyDescent="0.35">
      <c r="A54">
        <v>53</v>
      </c>
      <c r="B54" t="s">
        <v>98</v>
      </c>
      <c r="C54" t="s">
        <v>54</v>
      </c>
      <c r="D54" t="s">
        <v>16</v>
      </c>
      <c r="E54" t="s">
        <v>11</v>
      </c>
      <c r="F54" t="s">
        <v>12</v>
      </c>
      <c r="G54" t="s">
        <v>13</v>
      </c>
      <c r="H54" t="s">
        <v>141</v>
      </c>
      <c r="I54">
        <f t="shared" si="1"/>
        <v>0.62</v>
      </c>
      <c r="J54" t="s">
        <v>140</v>
      </c>
      <c r="K54">
        <f t="shared" si="2"/>
        <v>0.85</v>
      </c>
      <c r="L54" t="s">
        <v>269</v>
      </c>
      <c r="M54">
        <f t="shared" si="3"/>
        <v>0.2</v>
      </c>
      <c r="N54" t="s">
        <v>141</v>
      </c>
      <c r="O54">
        <f t="shared" si="4"/>
        <v>0.77</v>
      </c>
      <c r="P54">
        <f t="shared" si="5"/>
        <v>0.66711876000000014</v>
      </c>
      <c r="Q54" t="str">
        <f t="shared" si="6"/>
        <v>Low</v>
      </c>
      <c r="S54" t="s">
        <v>233</v>
      </c>
      <c r="T54" s="1" t="s">
        <v>195</v>
      </c>
    </row>
    <row r="55" spans="1:20" x14ac:dyDescent="0.35">
      <c r="A55">
        <v>54</v>
      </c>
      <c r="B55" t="s">
        <v>99</v>
      </c>
      <c r="C55" t="s">
        <v>41</v>
      </c>
      <c r="D55" t="s">
        <v>16</v>
      </c>
      <c r="E55" t="s">
        <v>11</v>
      </c>
      <c r="F55" t="s">
        <v>12</v>
      </c>
      <c r="G55" t="s">
        <v>13</v>
      </c>
      <c r="H55" t="s">
        <v>142</v>
      </c>
      <c r="I55">
        <f t="shared" si="1"/>
        <v>0.27</v>
      </c>
      <c r="J55" t="s">
        <v>140</v>
      </c>
      <c r="K55">
        <f t="shared" si="2"/>
        <v>0.85</v>
      </c>
      <c r="L55" t="s">
        <v>140</v>
      </c>
      <c r="M55">
        <f t="shared" si="3"/>
        <v>0.85</v>
      </c>
      <c r="N55" t="s">
        <v>141</v>
      </c>
      <c r="O55">
        <f t="shared" si="4"/>
        <v>0.77</v>
      </c>
      <c r="P55">
        <f t="shared" si="5"/>
        <v>1.2347077050000002</v>
      </c>
      <c r="Q55" t="str">
        <f t="shared" si="6"/>
        <v>Medium</v>
      </c>
      <c r="S55" t="s">
        <v>233</v>
      </c>
      <c r="T55" s="1" t="s">
        <v>196</v>
      </c>
    </row>
    <row r="56" spans="1:20" ht="29" x14ac:dyDescent="0.35">
      <c r="A56">
        <v>55</v>
      </c>
      <c r="B56" t="s">
        <v>100</v>
      </c>
      <c r="C56" t="s">
        <v>62</v>
      </c>
      <c r="D56" t="s">
        <v>16</v>
      </c>
      <c r="E56" t="s">
        <v>25</v>
      </c>
      <c r="F56" t="s">
        <v>63</v>
      </c>
      <c r="G56" t="s">
        <v>64</v>
      </c>
      <c r="H56" t="s">
        <v>140</v>
      </c>
      <c r="I56">
        <f t="shared" si="1"/>
        <v>0.85</v>
      </c>
      <c r="J56" t="s">
        <v>140</v>
      </c>
      <c r="K56">
        <f t="shared" si="2"/>
        <v>0.85</v>
      </c>
      <c r="L56" t="s">
        <v>140</v>
      </c>
      <c r="M56">
        <f t="shared" si="3"/>
        <v>0.85</v>
      </c>
      <c r="N56" t="s">
        <v>142</v>
      </c>
      <c r="O56">
        <f t="shared" si="4"/>
        <v>0.44</v>
      </c>
      <c r="P56">
        <f t="shared" si="5"/>
        <v>2.2211673000000003</v>
      </c>
      <c r="Q56" t="str">
        <f t="shared" si="6"/>
        <v>High</v>
      </c>
      <c r="R56" t="s">
        <v>285</v>
      </c>
      <c r="S56" s="2" t="s">
        <v>254</v>
      </c>
      <c r="T56" s="1" t="s">
        <v>197</v>
      </c>
    </row>
    <row r="57" spans="1:20" ht="58" x14ac:dyDescent="0.35">
      <c r="A57">
        <v>56</v>
      </c>
      <c r="B57" t="s">
        <v>101</v>
      </c>
      <c r="C57" t="s">
        <v>102</v>
      </c>
      <c r="D57" t="s">
        <v>16</v>
      </c>
      <c r="E57" t="s">
        <v>11</v>
      </c>
      <c r="F57" t="s">
        <v>12</v>
      </c>
      <c r="G57" t="s">
        <v>13</v>
      </c>
      <c r="H57" t="s">
        <v>141</v>
      </c>
      <c r="I57">
        <f t="shared" si="1"/>
        <v>0.62</v>
      </c>
      <c r="J57" t="s">
        <v>271</v>
      </c>
      <c r="K57">
        <f t="shared" si="2"/>
        <v>0.62</v>
      </c>
      <c r="L57" t="s">
        <v>140</v>
      </c>
      <c r="M57">
        <f t="shared" si="3"/>
        <v>0.85</v>
      </c>
      <c r="N57" t="s">
        <v>141</v>
      </c>
      <c r="O57">
        <f t="shared" si="4"/>
        <v>0.77</v>
      </c>
      <c r="P57">
        <f t="shared" si="5"/>
        <v>2.0680681559999998</v>
      </c>
      <c r="Q57" t="str">
        <f t="shared" si="6"/>
        <v>High</v>
      </c>
      <c r="S57" s="1" t="s">
        <v>284</v>
      </c>
      <c r="T57" s="1" t="s">
        <v>198</v>
      </c>
    </row>
    <row r="58" spans="1:20" ht="29" x14ac:dyDescent="0.35">
      <c r="A58">
        <v>57</v>
      </c>
      <c r="B58" t="s">
        <v>103</v>
      </c>
      <c r="C58" t="s">
        <v>9</v>
      </c>
      <c r="D58" t="s">
        <v>10</v>
      </c>
      <c r="E58" t="s">
        <v>11</v>
      </c>
      <c r="F58" t="s">
        <v>12</v>
      </c>
      <c r="G58" t="s">
        <v>13</v>
      </c>
      <c r="H58" t="s">
        <v>142</v>
      </c>
      <c r="I58">
        <f t="shared" si="1"/>
        <v>0.27</v>
      </c>
      <c r="J58" t="s">
        <v>140</v>
      </c>
      <c r="K58">
        <f t="shared" si="2"/>
        <v>0.85</v>
      </c>
      <c r="L58" t="s">
        <v>141</v>
      </c>
      <c r="M58">
        <f t="shared" si="3"/>
        <v>0.55000000000000004</v>
      </c>
      <c r="N58" t="s">
        <v>141</v>
      </c>
      <c r="O58">
        <f t="shared" si="4"/>
        <v>0.77</v>
      </c>
      <c r="P58">
        <f t="shared" si="5"/>
        <v>0.79892851500000017</v>
      </c>
      <c r="Q58" t="str">
        <f t="shared" si="6"/>
        <v>Low</v>
      </c>
      <c r="S58" t="s">
        <v>233</v>
      </c>
      <c r="T58" s="1" t="s">
        <v>199</v>
      </c>
    </row>
    <row r="59" spans="1:20" ht="43.5" x14ac:dyDescent="0.35">
      <c r="A59">
        <v>58</v>
      </c>
      <c r="B59" t="s">
        <v>104</v>
      </c>
      <c r="C59" t="s">
        <v>105</v>
      </c>
      <c r="D59" t="s">
        <v>16</v>
      </c>
      <c r="E59" t="s">
        <v>11</v>
      </c>
      <c r="F59" t="s">
        <v>12</v>
      </c>
      <c r="G59" t="s">
        <v>13</v>
      </c>
      <c r="H59" t="s">
        <v>140</v>
      </c>
      <c r="I59">
        <f t="shared" si="1"/>
        <v>0.85</v>
      </c>
      <c r="J59" t="s">
        <v>140</v>
      </c>
      <c r="K59">
        <f t="shared" si="2"/>
        <v>0.85</v>
      </c>
      <c r="L59" t="s">
        <v>140</v>
      </c>
      <c r="M59">
        <f t="shared" si="3"/>
        <v>0.85</v>
      </c>
      <c r="N59" t="s">
        <v>141</v>
      </c>
      <c r="O59">
        <f t="shared" si="4"/>
        <v>0.77</v>
      </c>
      <c r="P59">
        <f t="shared" si="5"/>
        <v>3.8870427750000003</v>
      </c>
      <c r="Q59" t="str">
        <f t="shared" si="6"/>
        <v>Critical</v>
      </c>
      <c r="R59" t="s">
        <v>280</v>
      </c>
      <c r="S59" s="1" t="s">
        <v>282</v>
      </c>
      <c r="T59" s="1" t="s">
        <v>200</v>
      </c>
    </row>
    <row r="60" spans="1:20" ht="29" x14ac:dyDescent="0.35">
      <c r="A60">
        <v>59</v>
      </c>
      <c r="B60" t="s">
        <v>106</v>
      </c>
      <c r="C60" t="s">
        <v>107</v>
      </c>
      <c r="D60" t="s">
        <v>16</v>
      </c>
      <c r="E60" t="s">
        <v>11</v>
      </c>
      <c r="F60" t="s">
        <v>12</v>
      </c>
      <c r="G60" t="s">
        <v>13</v>
      </c>
      <c r="H60" t="s">
        <v>140</v>
      </c>
      <c r="I60">
        <f t="shared" si="1"/>
        <v>0.85</v>
      </c>
      <c r="J60" t="s">
        <v>271</v>
      </c>
      <c r="K60">
        <f t="shared" si="2"/>
        <v>0.62</v>
      </c>
      <c r="L60" t="s">
        <v>141</v>
      </c>
      <c r="M60">
        <f t="shared" si="3"/>
        <v>0.55000000000000004</v>
      </c>
      <c r="N60" t="s">
        <v>141</v>
      </c>
      <c r="O60">
        <f t="shared" si="4"/>
        <v>0.77</v>
      </c>
      <c r="P60">
        <f t="shared" si="5"/>
        <v>1.8345765900000004</v>
      </c>
      <c r="Q60" t="str">
        <f t="shared" si="6"/>
        <v>Medium</v>
      </c>
      <c r="R60" t="s">
        <v>281</v>
      </c>
      <c r="S60" t="s">
        <v>248</v>
      </c>
      <c r="T60" s="1" t="s">
        <v>201</v>
      </c>
    </row>
    <row r="61" spans="1:20" ht="29" x14ac:dyDescent="0.35">
      <c r="A61">
        <v>60</v>
      </c>
      <c r="B61" t="s">
        <v>108</v>
      </c>
      <c r="C61" t="s">
        <v>105</v>
      </c>
      <c r="D61" t="s">
        <v>10</v>
      </c>
      <c r="E61" t="s">
        <v>11</v>
      </c>
      <c r="F61" t="s">
        <v>12</v>
      </c>
      <c r="G61" t="s">
        <v>13</v>
      </c>
      <c r="H61" t="s">
        <v>140</v>
      </c>
      <c r="I61">
        <f t="shared" si="1"/>
        <v>0.85</v>
      </c>
      <c r="J61" t="s">
        <v>271</v>
      </c>
      <c r="K61">
        <f t="shared" si="2"/>
        <v>0.62</v>
      </c>
      <c r="L61" t="s">
        <v>141</v>
      </c>
      <c r="M61">
        <f t="shared" si="3"/>
        <v>0.55000000000000004</v>
      </c>
      <c r="N61" t="s">
        <v>141</v>
      </c>
      <c r="O61">
        <f t="shared" si="4"/>
        <v>0.77</v>
      </c>
      <c r="P61">
        <f t="shared" si="5"/>
        <v>1.8345765900000004</v>
      </c>
      <c r="Q61" t="str">
        <f t="shared" si="6"/>
        <v>Medium</v>
      </c>
      <c r="R61" t="s">
        <v>281</v>
      </c>
      <c r="S61" t="s">
        <v>248</v>
      </c>
      <c r="T61" s="1" t="s">
        <v>202</v>
      </c>
    </row>
    <row r="62" spans="1:20" ht="43.5" x14ac:dyDescent="0.35">
      <c r="A62">
        <v>61</v>
      </c>
      <c r="B62" t="s">
        <v>109</v>
      </c>
      <c r="C62" t="s">
        <v>110</v>
      </c>
      <c r="D62" t="s">
        <v>10</v>
      </c>
      <c r="E62" t="s">
        <v>11</v>
      </c>
      <c r="F62" t="s">
        <v>12</v>
      </c>
      <c r="G62" t="s">
        <v>13</v>
      </c>
      <c r="H62" t="s">
        <v>141</v>
      </c>
      <c r="I62">
        <f t="shared" si="1"/>
        <v>0.62</v>
      </c>
      <c r="J62" t="s">
        <v>140</v>
      </c>
      <c r="K62">
        <f t="shared" si="2"/>
        <v>0.85</v>
      </c>
      <c r="L62" t="s">
        <v>141</v>
      </c>
      <c r="M62">
        <f t="shared" si="3"/>
        <v>0.55000000000000004</v>
      </c>
      <c r="N62" t="s">
        <v>141</v>
      </c>
      <c r="O62">
        <f t="shared" si="4"/>
        <v>0.77</v>
      </c>
      <c r="P62">
        <f t="shared" si="5"/>
        <v>1.8345765900000004</v>
      </c>
      <c r="Q62" t="str">
        <f t="shared" si="6"/>
        <v>Medium</v>
      </c>
      <c r="S62" t="s">
        <v>233</v>
      </c>
      <c r="T62" s="1" t="s">
        <v>203</v>
      </c>
    </row>
    <row r="63" spans="1:20" x14ac:dyDescent="0.35">
      <c r="A63">
        <v>62</v>
      </c>
      <c r="B63" t="s">
        <v>111</v>
      </c>
      <c r="C63" t="s">
        <v>15</v>
      </c>
      <c r="D63" t="s">
        <v>10</v>
      </c>
      <c r="E63" t="s">
        <v>11</v>
      </c>
      <c r="F63" t="s">
        <v>63</v>
      </c>
      <c r="G63" t="s">
        <v>13</v>
      </c>
      <c r="H63" t="s">
        <v>141</v>
      </c>
      <c r="I63">
        <f t="shared" si="1"/>
        <v>0.62</v>
      </c>
      <c r="J63" t="s">
        <v>140</v>
      </c>
      <c r="K63">
        <f t="shared" si="2"/>
        <v>0.85</v>
      </c>
      <c r="L63" t="s">
        <v>140</v>
      </c>
      <c r="M63">
        <f t="shared" si="3"/>
        <v>0.85</v>
      </c>
      <c r="N63" t="s">
        <v>141</v>
      </c>
      <c r="O63">
        <f t="shared" si="4"/>
        <v>0.77</v>
      </c>
      <c r="P63">
        <f t="shared" si="5"/>
        <v>2.8352547300000004</v>
      </c>
      <c r="Q63" t="str">
        <f t="shared" si="6"/>
        <v>High</v>
      </c>
      <c r="S63" t="s">
        <v>233</v>
      </c>
      <c r="T63" s="1" t="s">
        <v>204</v>
      </c>
    </row>
    <row r="64" spans="1:20" ht="29" x14ac:dyDescent="0.35">
      <c r="A64">
        <v>63</v>
      </c>
      <c r="B64" t="s">
        <v>112</v>
      </c>
      <c r="C64" t="s">
        <v>80</v>
      </c>
      <c r="D64" t="s">
        <v>16</v>
      </c>
      <c r="E64" t="s">
        <v>11</v>
      </c>
      <c r="F64" t="s">
        <v>12</v>
      </c>
      <c r="G64" t="s">
        <v>13</v>
      </c>
      <c r="H64" t="s">
        <v>141</v>
      </c>
      <c r="I64">
        <f t="shared" si="1"/>
        <v>0.62</v>
      </c>
      <c r="J64" t="s">
        <v>140</v>
      </c>
      <c r="K64">
        <f t="shared" si="2"/>
        <v>0.85</v>
      </c>
      <c r="L64" t="s">
        <v>140</v>
      </c>
      <c r="M64">
        <f t="shared" si="3"/>
        <v>0.85</v>
      </c>
      <c r="N64" t="s">
        <v>141</v>
      </c>
      <c r="O64">
        <f t="shared" si="4"/>
        <v>0.77</v>
      </c>
      <c r="P64">
        <f t="shared" si="5"/>
        <v>2.8352547300000004</v>
      </c>
      <c r="Q64" t="str">
        <f t="shared" si="6"/>
        <v>High</v>
      </c>
      <c r="S64" t="s">
        <v>233</v>
      </c>
      <c r="T64" s="1" t="s">
        <v>205</v>
      </c>
    </row>
    <row r="65" spans="1:20" ht="58" x14ac:dyDescent="0.35">
      <c r="A65">
        <v>64</v>
      </c>
      <c r="B65" t="s">
        <v>113</v>
      </c>
      <c r="C65" t="s">
        <v>20</v>
      </c>
      <c r="D65" t="s">
        <v>16</v>
      </c>
      <c r="E65" t="s">
        <v>11</v>
      </c>
      <c r="F65" t="s">
        <v>12</v>
      </c>
      <c r="G65" t="s">
        <v>13</v>
      </c>
      <c r="H65" t="s">
        <v>141</v>
      </c>
      <c r="I65">
        <f t="shared" si="1"/>
        <v>0.62</v>
      </c>
      <c r="J65" t="s">
        <v>271</v>
      </c>
      <c r="K65">
        <f t="shared" si="2"/>
        <v>0.62</v>
      </c>
      <c r="L65" t="s">
        <v>140</v>
      </c>
      <c r="M65">
        <f t="shared" si="3"/>
        <v>0.85</v>
      </c>
      <c r="N65" t="s">
        <v>141</v>
      </c>
      <c r="O65">
        <f t="shared" si="4"/>
        <v>0.77</v>
      </c>
      <c r="P65">
        <f t="shared" si="5"/>
        <v>2.0680681559999998</v>
      </c>
      <c r="Q65" t="str">
        <f t="shared" si="6"/>
        <v>High</v>
      </c>
      <c r="S65" t="s">
        <v>233</v>
      </c>
      <c r="T65" s="1" t="s">
        <v>206</v>
      </c>
    </row>
    <row r="66" spans="1:20" x14ac:dyDescent="0.35">
      <c r="A66">
        <v>65</v>
      </c>
      <c r="B66" t="s">
        <v>114</v>
      </c>
      <c r="C66" t="s">
        <v>58</v>
      </c>
      <c r="D66" t="s">
        <v>16</v>
      </c>
      <c r="E66" t="s">
        <v>11</v>
      </c>
      <c r="F66" t="s">
        <v>12</v>
      </c>
      <c r="G66" t="s">
        <v>13</v>
      </c>
      <c r="H66" t="s">
        <v>140</v>
      </c>
      <c r="I66">
        <f t="shared" si="1"/>
        <v>0.85</v>
      </c>
      <c r="J66" t="s">
        <v>271</v>
      </c>
      <c r="K66">
        <f t="shared" si="2"/>
        <v>0.62</v>
      </c>
      <c r="L66" t="s">
        <v>140</v>
      </c>
      <c r="M66">
        <f t="shared" si="3"/>
        <v>0.85</v>
      </c>
      <c r="N66" t="s">
        <v>141</v>
      </c>
      <c r="O66">
        <f t="shared" si="4"/>
        <v>0.77</v>
      </c>
      <c r="P66">
        <f t="shared" si="5"/>
        <v>2.8352547300000004</v>
      </c>
      <c r="Q66" t="str">
        <f t="shared" si="6"/>
        <v>High</v>
      </c>
      <c r="R66" t="s">
        <v>273</v>
      </c>
      <c r="S66" s="2" t="s">
        <v>255</v>
      </c>
      <c r="T66" s="1" t="s">
        <v>207</v>
      </c>
    </row>
    <row r="67" spans="1:20" ht="29" x14ac:dyDescent="0.35">
      <c r="A67">
        <v>66</v>
      </c>
      <c r="B67" t="s">
        <v>115</v>
      </c>
      <c r="C67" t="s">
        <v>116</v>
      </c>
      <c r="D67" t="s">
        <v>16</v>
      </c>
      <c r="E67" t="s">
        <v>25</v>
      </c>
      <c r="F67" t="s">
        <v>117</v>
      </c>
      <c r="G67" t="s">
        <v>64</v>
      </c>
      <c r="H67" t="s">
        <v>140</v>
      </c>
      <c r="I67">
        <f t="shared" ref="I67:I87" si="7">_xlfn.IFS(H67="L",0.62, H67="N",0.85,H67="H",0.27)</f>
        <v>0.85</v>
      </c>
      <c r="J67" t="s">
        <v>140</v>
      </c>
      <c r="K67">
        <f t="shared" ref="K67:K87" si="8">_xlfn.IFS(J67="N",0.85, J67="R",0.62)</f>
        <v>0.85</v>
      </c>
      <c r="L67" t="s">
        <v>140</v>
      </c>
      <c r="M67">
        <f t="shared" ref="M67:M87" si="9">_xlfn.IFS(L67="N",0.85, L67="A",0.62,L67="L",0.55,L67="P",0.2,L67=0,1)</f>
        <v>0.85</v>
      </c>
      <c r="N67" t="s">
        <v>141</v>
      </c>
      <c r="O67">
        <f t="shared" ref="O67:O87" si="10">_xlfn.IFS(N67="L",0.77, N67="H",0.44)</f>
        <v>0.77</v>
      </c>
      <c r="P67">
        <f t="shared" ref="P67:P87" si="11">8.22*I67*K67*M67*O67</f>
        <v>3.8870427750000003</v>
      </c>
      <c r="Q67" t="str">
        <f t="shared" si="6"/>
        <v>Critical</v>
      </c>
      <c r="S67" s="1" t="s">
        <v>286</v>
      </c>
      <c r="T67" s="1" t="s">
        <v>208</v>
      </c>
    </row>
    <row r="68" spans="1:20" ht="29" x14ac:dyDescent="0.35">
      <c r="A68">
        <v>67</v>
      </c>
      <c r="B68" t="s">
        <v>118</v>
      </c>
      <c r="C68" t="s">
        <v>80</v>
      </c>
      <c r="D68" t="s">
        <v>10</v>
      </c>
      <c r="E68" t="s">
        <v>11</v>
      </c>
      <c r="F68" t="s">
        <v>12</v>
      </c>
      <c r="G68" t="s">
        <v>13</v>
      </c>
      <c r="H68" t="s">
        <v>142</v>
      </c>
      <c r="I68">
        <f t="shared" si="7"/>
        <v>0.27</v>
      </c>
      <c r="J68" t="s">
        <v>140</v>
      </c>
      <c r="K68">
        <f t="shared" si="8"/>
        <v>0.85</v>
      </c>
      <c r="L68" t="s">
        <v>141</v>
      </c>
      <c r="M68">
        <f t="shared" si="9"/>
        <v>0.55000000000000004</v>
      </c>
      <c r="N68" t="s">
        <v>141</v>
      </c>
      <c r="O68">
        <f t="shared" si="10"/>
        <v>0.77</v>
      </c>
      <c r="P68">
        <f t="shared" si="11"/>
        <v>0.79892851500000017</v>
      </c>
      <c r="Q68" t="str">
        <f t="shared" si="6"/>
        <v>Low</v>
      </c>
      <c r="S68" t="s">
        <v>233</v>
      </c>
      <c r="T68" s="1" t="s">
        <v>209</v>
      </c>
    </row>
    <row r="69" spans="1:20" ht="29" x14ac:dyDescent="0.35">
      <c r="A69">
        <v>68</v>
      </c>
      <c r="B69" t="s">
        <v>119</v>
      </c>
      <c r="C69" t="s">
        <v>60</v>
      </c>
      <c r="D69" t="s">
        <v>16</v>
      </c>
      <c r="E69" t="s">
        <v>11</v>
      </c>
      <c r="F69" t="s">
        <v>12</v>
      </c>
      <c r="G69" t="s">
        <v>13</v>
      </c>
      <c r="H69" t="s">
        <v>141</v>
      </c>
      <c r="I69">
        <f t="shared" si="7"/>
        <v>0.62</v>
      </c>
      <c r="J69" t="s">
        <v>140</v>
      </c>
      <c r="K69">
        <f t="shared" si="8"/>
        <v>0.85</v>
      </c>
      <c r="L69" t="s">
        <v>140</v>
      </c>
      <c r="M69">
        <f t="shared" si="9"/>
        <v>0.85</v>
      </c>
      <c r="N69" t="s">
        <v>141</v>
      </c>
      <c r="O69">
        <f t="shared" si="10"/>
        <v>0.77</v>
      </c>
      <c r="P69">
        <f t="shared" si="11"/>
        <v>2.8352547300000004</v>
      </c>
      <c r="Q69" t="str">
        <f t="shared" si="6"/>
        <v>High</v>
      </c>
      <c r="S69" t="s">
        <v>233</v>
      </c>
      <c r="T69" s="1" t="s">
        <v>210</v>
      </c>
    </row>
    <row r="70" spans="1:20" ht="29" x14ac:dyDescent="0.35">
      <c r="A70">
        <v>69</v>
      </c>
      <c r="B70" t="s">
        <v>120</v>
      </c>
      <c r="C70" t="s">
        <v>116</v>
      </c>
      <c r="D70" t="s">
        <v>16</v>
      </c>
      <c r="E70" t="s">
        <v>25</v>
      </c>
      <c r="F70" t="s">
        <v>63</v>
      </c>
      <c r="G70" t="s">
        <v>64</v>
      </c>
      <c r="H70" t="s">
        <v>140</v>
      </c>
      <c r="I70">
        <f t="shared" si="7"/>
        <v>0.85</v>
      </c>
      <c r="J70" t="s">
        <v>140</v>
      </c>
      <c r="K70">
        <f t="shared" si="8"/>
        <v>0.85</v>
      </c>
      <c r="L70" t="s">
        <v>140</v>
      </c>
      <c r="M70">
        <f t="shared" si="9"/>
        <v>0.85</v>
      </c>
      <c r="N70" t="s">
        <v>141</v>
      </c>
      <c r="O70">
        <f t="shared" si="10"/>
        <v>0.77</v>
      </c>
      <c r="P70">
        <f t="shared" si="11"/>
        <v>3.8870427750000003</v>
      </c>
      <c r="Q70" t="str">
        <f t="shared" si="6"/>
        <v>Critical</v>
      </c>
      <c r="S70" s="1" t="s">
        <v>287</v>
      </c>
      <c r="T70" s="1" t="s">
        <v>211</v>
      </c>
    </row>
    <row r="71" spans="1:20" ht="29" x14ac:dyDescent="0.35">
      <c r="A71">
        <v>70</v>
      </c>
      <c r="B71" t="s">
        <v>121</v>
      </c>
      <c r="C71" t="s">
        <v>116</v>
      </c>
      <c r="D71" t="s">
        <v>16</v>
      </c>
      <c r="E71" t="s">
        <v>25</v>
      </c>
      <c r="F71" t="s">
        <v>63</v>
      </c>
      <c r="G71" t="s">
        <v>64</v>
      </c>
      <c r="H71" t="s">
        <v>140</v>
      </c>
      <c r="I71">
        <f t="shared" si="7"/>
        <v>0.85</v>
      </c>
      <c r="J71" t="s">
        <v>140</v>
      </c>
      <c r="K71">
        <f t="shared" si="8"/>
        <v>0.85</v>
      </c>
      <c r="L71" t="s">
        <v>140</v>
      </c>
      <c r="M71">
        <f t="shared" si="9"/>
        <v>0.85</v>
      </c>
      <c r="N71" t="s">
        <v>141</v>
      </c>
      <c r="O71">
        <f t="shared" si="10"/>
        <v>0.77</v>
      </c>
      <c r="P71">
        <f t="shared" si="11"/>
        <v>3.8870427750000003</v>
      </c>
      <c r="Q71" t="str">
        <f t="shared" ref="Q71:Q86" si="12">_xlfn.IFS(P71=0,"None",AND(P71&gt;0,P71&lt;=1.0626),"Low",AND(P71&gt;1.0626,P71&lt;=2.0041),"Medium",AND(P71&gt;2.0041,P71&lt;=2.9456),"High",AND(P71&gt;2.9456,P71&lt;=3.9),"Critical")</f>
        <v>Critical</v>
      </c>
      <c r="S71" s="1" t="s">
        <v>287</v>
      </c>
      <c r="T71" s="1" t="s">
        <v>212</v>
      </c>
    </row>
    <row r="72" spans="1:20" x14ac:dyDescent="0.35">
      <c r="A72">
        <v>71</v>
      </c>
      <c r="B72" t="s">
        <v>122</v>
      </c>
      <c r="C72" t="s">
        <v>62</v>
      </c>
      <c r="D72" t="s">
        <v>16</v>
      </c>
      <c r="E72" t="s">
        <v>25</v>
      </c>
      <c r="F72" t="s">
        <v>12</v>
      </c>
      <c r="G72" t="s">
        <v>64</v>
      </c>
      <c r="H72" t="s">
        <v>140</v>
      </c>
      <c r="I72">
        <f t="shared" si="7"/>
        <v>0.85</v>
      </c>
      <c r="J72" t="s">
        <v>140</v>
      </c>
      <c r="K72">
        <f t="shared" si="8"/>
        <v>0.85</v>
      </c>
      <c r="L72" t="s">
        <v>140</v>
      </c>
      <c r="M72">
        <f t="shared" si="9"/>
        <v>0.85</v>
      </c>
      <c r="N72" t="s">
        <v>142</v>
      </c>
      <c r="O72">
        <f t="shared" si="10"/>
        <v>0.44</v>
      </c>
      <c r="P72">
        <f t="shared" si="11"/>
        <v>2.2211673000000003</v>
      </c>
      <c r="Q72" t="str">
        <f t="shared" si="12"/>
        <v>High</v>
      </c>
      <c r="S72" t="s">
        <v>256</v>
      </c>
      <c r="T72" s="1" t="s">
        <v>213</v>
      </c>
    </row>
    <row r="73" spans="1:20" x14ac:dyDescent="0.35">
      <c r="A73">
        <v>72</v>
      </c>
      <c r="B73" t="s">
        <v>123</v>
      </c>
      <c r="C73" t="s">
        <v>62</v>
      </c>
      <c r="D73" t="s">
        <v>16</v>
      </c>
      <c r="E73" t="s">
        <v>25</v>
      </c>
      <c r="F73" t="s">
        <v>124</v>
      </c>
      <c r="G73" t="s">
        <v>64</v>
      </c>
      <c r="H73" t="s">
        <v>140</v>
      </c>
      <c r="I73">
        <f t="shared" si="7"/>
        <v>0.85</v>
      </c>
      <c r="J73" t="s">
        <v>140</v>
      </c>
      <c r="K73">
        <f t="shared" si="8"/>
        <v>0.85</v>
      </c>
      <c r="L73" t="s">
        <v>140</v>
      </c>
      <c r="M73">
        <f t="shared" si="9"/>
        <v>0.85</v>
      </c>
      <c r="N73" t="s">
        <v>141</v>
      </c>
      <c r="O73">
        <f t="shared" si="10"/>
        <v>0.77</v>
      </c>
      <c r="P73">
        <f t="shared" si="11"/>
        <v>3.8870427750000003</v>
      </c>
      <c r="Q73" t="str">
        <f t="shared" si="12"/>
        <v>Critical</v>
      </c>
      <c r="S73" s="2" t="s">
        <v>257</v>
      </c>
      <c r="T73" s="1" t="s">
        <v>214</v>
      </c>
    </row>
    <row r="74" spans="1:20" x14ac:dyDescent="0.35">
      <c r="A74">
        <v>73</v>
      </c>
      <c r="B74" t="s">
        <v>125</v>
      </c>
      <c r="C74" t="s">
        <v>15</v>
      </c>
      <c r="D74" t="s">
        <v>10</v>
      </c>
      <c r="E74" t="s">
        <v>11</v>
      </c>
      <c r="F74" t="s">
        <v>12</v>
      </c>
      <c r="G74" t="s">
        <v>13</v>
      </c>
      <c r="H74" t="s">
        <v>142</v>
      </c>
      <c r="I74">
        <f t="shared" si="7"/>
        <v>0.27</v>
      </c>
      <c r="J74" t="s">
        <v>140</v>
      </c>
      <c r="K74">
        <f t="shared" si="8"/>
        <v>0.85</v>
      </c>
      <c r="L74" t="s">
        <v>140</v>
      </c>
      <c r="M74">
        <f t="shared" si="9"/>
        <v>0.85</v>
      </c>
      <c r="N74" t="s">
        <v>141</v>
      </c>
      <c r="O74">
        <f t="shared" si="10"/>
        <v>0.77</v>
      </c>
      <c r="P74">
        <f t="shared" si="11"/>
        <v>1.2347077050000002</v>
      </c>
      <c r="Q74" t="str">
        <f t="shared" si="12"/>
        <v>Medium</v>
      </c>
      <c r="S74" s="2" t="s">
        <v>258</v>
      </c>
      <c r="T74" t="s">
        <v>217</v>
      </c>
    </row>
    <row r="75" spans="1:20" ht="43.5" x14ac:dyDescent="0.35">
      <c r="A75">
        <v>74</v>
      </c>
      <c r="B75" t="s">
        <v>126</v>
      </c>
      <c r="C75" t="s">
        <v>62</v>
      </c>
      <c r="D75" t="s">
        <v>16</v>
      </c>
      <c r="E75" t="s">
        <v>25</v>
      </c>
      <c r="F75" t="s">
        <v>12</v>
      </c>
      <c r="G75" t="s">
        <v>64</v>
      </c>
      <c r="H75" t="s">
        <v>140</v>
      </c>
      <c r="I75">
        <f t="shared" si="7"/>
        <v>0.85</v>
      </c>
      <c r="J75" t="s">
        <v>140</v>
      </c>
      <c r="K75">
        <f t="shared" si="8"/>
        <v>0.85</v>
      </c>
      <c r="L75" t="s">
        <v>140</v>
      </c>
      <c r="M75">
        <f t="shared" si="9"/>
        <v>0.85</v>
      </c>
      <c r="N75" t="s">
        <v>141</v>
      </c>
      <c r="O75">
        <f t="shared" si="10"/>
        <v>0.77</v>
      </c>
      <c r="P75">
        <f t="shared" si="11"/>
        <v>3.8870427750000003</v>
      </c>
      <c r="Q75" t="str">
        <f t="shared" si="12"/>
        <v>Critical</v>
      </c>
      <c r="S75" s="2" t="s">
        <v>259</v>
      </c>
      <c r="T75" s="1" t="s">
        <v>215</v>
      </c>
    </row>
    <row r="76" spans="1:20" ht="43.5" x14ac:dyDescent="0.35">
      <c r="A76">
        <v>75</v>
      </c>
      <c r="B76" t="s">
        <v>127</v>
      </c>
      <c r="C76" t="s">
        <v>41</v>
      </c>
      <c r="D76" t="s">
        <v>10</v>
      </c>
      <c r="E76" t="s">
        <v>11</v>
      </c>
      <c r="F76" t="s">
        <v>12</v>
      </c>
      <c r="G76" t="s">
        <v>13</v>
      </c>
      <c r="H76" t="s">
        <v>142</v>
      </c>
      <c r="I76">
        <f t="shared" si="7"/>
        <v>0.27</v>
      </c>
      <c r="J76" t="s">
        <v>140</v>
      </c>
      <c r="K76">
        <f t="shared" si="8"/>
        <v>0.85</v>
      </c>
      <c r="L76" t="s">
        <v>141</v>
      </c>
      <c r="M76">
        <f t="shared" si="9"/>
        <v>0.55000000000000004</v>
      </c>
      <c r="N76" t="s">
        <v>141</v>
      </c>
      <c r="O76">
        <f t="shared" si="10"/>
        <v>0.77</v>
      </c>
      <c r="P76">
        <f t="shared" si="11"/>
        <v>0.79892851500000017</v>
      </c>
      <c r="Q76" t="str">
        <f t="shared" si="12"/>
        <v>Low</v>
      </c>
      <c r="S76" s="1" t="s">
        <v>288</v>
      </c>
      <c r="T76" s="1" t="s">
        <v>216</v>
      </c>
    </row>
    <row r="77" spans="1:20" ht="29" x14ac:dyDescent="0.35">
      <c r="A77">
        <v>76</v>
      </c>
      <c r="B77" t="s">
        <v>128</v>
      </c>
      <c r="C77" t="s">
        <v>24</v>
      </c>
      <c r="D77" t="s">
        <v>16</v>
      </c>
      <c r="E77" t="s">
        <v>11</v>
      </c>
      <c r="F77" t="s">
        <v>12</v>
      </c>
      <c r="G77" t="s">
        <v>13</v>
      </c>
      <c r="H77" t="s">
        <v>141</v>
      </c>
      <c r="I77">
        <f t="shared" si="7"/>
        <v>0.62</v>
      </c>
      <c r="J77" t="s">
        <v>140</v>
      </c>
      <c r="K77">
        <f t="shared" si="8"/>
        <v>0.85</v>
      </c>
      <c r="L77" t="s">
        <v>140</v>
      </c>
      <c r="M77">
        <f t="shared" si="9"/>
        <v>0.85</v>
      </c>
      <c r="N77" t="s">
        <v>141</v>
      </c>
      <c r="O77">
        <f t="shared" si="10"/>
        <v>0.77</v>
      </c>
      <c r="P77">
        <f t="shared" si="11"/>
        <v>2.8352547300000004</v>
      </c>
      <c r="Q77" t="str">
        <f t="shared" si="12"/>
        <v>High</v>
      </c>
      <c r="S77" s="2" t="s">
        <v>260</v>
      </c>
      <c r="T77" s="1" t="s">
        <v>218</v>
      </c>
    </row>
    <row r="78" spans="1:20" ht="29" x14ac:dyDescent="0.35">
      <c r="A78">
        <v>77</v>
      </c>
      <c r="B78" t="s">
        <v>129</v>
      </c>
      <c r="C78" t="s">
        <v>60</v>
      </c>
      <c r="D78" t="s">
        <v>16</v>
      </c>
      <c r="E78" t="s">
        <v>11</v>
      </c>
      <c r="F78" t="s">
        <v>12</v>
      </c>
      <c r="G78" t="s">
        <v>13</v>
      </c>
      <c r="H78" t="s">
        <v>141</v>
      </c>
      <c r="I78">
        <f t="shared" si="7"/>
        <v>0.62</v>
      </c>
      <c r="J78" t="s">
        <v>140</v>
      </c>
      <c r="K78">
        <f t="shared" si="8"/>
        <v>0.85</v>
      </c>
      <c r="L78" t="s">
        <v>140</v>
      </c>
      <c r="M78">
        <f t="shared" si="9"/>
        <v>0.85</v>
      </c>
      <c r="N78" t="s">
        <v>141</v>
      </c>
      <c r="O78">
        <f t="shared" si="10"/>
        <v>0.77</v>
      </c>
      <c r="P78">
        <f t="shared" si="11"/>
        <v>2.8352547300000004</v>
      </c>
      <c r="Q78" t="str">
        <f t="shared" si="12"/>
        <v>High</v>
      </c>
      <c r="S78" t="s">
        <v>233</v>
      </c>
      <c r="T78" s="1" t="s">
        <v>219</v>
      </c>
    </row>
    <row r="79" spans="1:20" ht="58" x14ac:dyDescent="0.35">
      <c r="A79">
        <v>78</v>
      </c>
      <c r="B79" t="s">
        <v>130</v>
      </c>
      <c r="C79" t="s">
        <v>54</v>
      </c>
      <c r="D79" t="s">
        <v>16</v>
      </c>
      <c r="E79" t="s">
        <v>25</v>
      </c>
      <c r="F79" t="s">
        <v>117</v>
      </c>
      <c r="G79" t="s">
        <v>13</v>
      </c>
      <c r="H79" t="s">
        <v>141</v>
      </c>
      <c r="I79">
        <f t="shared" si="7"/>
        <v>0.62</v>
      </c>
      <c r="J79" t="s">
        <v>140</v>
      </c>
      <c r="K79">
        <f t="shared" si="8"/>
        <v>0.85</v>
      </c>
      <c r="L79" t="s">
        <v>140</v>
      </c>
      <c r="M79">
        <f t="shared" si="9"/>
        <v>0.85</v>
      </c>
      <c r="N79" t="s">
        <v>141</v>
      </c>
      <c r="O79">
        <f t="shared" si="10"/>
        <v>0.77</v>
      </c>
      <c r="P79">
        <f t="shared" si="11"/>
        <v>2.8352547300000004</v>
      </c>
      <c r="Q79" t="str">
        <f t="shared" si="12"/>
        <v>High</v>
      </c>
      <c r="S79" s="2" t="s">
        <v>261</v>
      </c>
      <c r="T79" s="1" t="s">
        <v>220</v>
      </c>
    </row>
    <row r="80" spans="1:20" ht="29" x14ac:dyDescent="0.35">
      <c r="A80">
        <v>79</v>
      </c>
      <c r="B80" t="s">
        <v>131</v>
      </c>
      <c r="C80" t="s">
        <v>58</v>
      </c>
      <c r="D80" t="s">
        <v>10</v>
      </c>
      <c r="E80" t="s">
        <v>11</v>
      </c>
      <c r="F80" t="s">
        <v>12</v>
      </c>
      <c r="G80" t="s">
        <v>13</v>
      </c>
      <c r="H80" t="s">
        <v>141</v>
      </c>
      <c r="I80">
        <f t="shared" si="7"/>
        <v>0.62</v>
      </c>
      <c r="J80" t="s">
        <v>140</v>
      </c>
      <c r="K80">
        <f t="shared" si="8"/>
        <v>0.85</v>
      </c>
      <c r="L80" t="s">
        <v>141</v>
      </c>
      <c r="M80">
        <f t="shared" si="9"/>
        <v>0.55000000000000004</v>
      </c>
      <c r="N80" t="s">
        <v>141</v>
      </c>
      <c r="O80">
        <f t="shared" si="10"/>
        <v>0.77</v>
      </c>
      <c r="P80">
        <f t="shared" si="11"/>
        <v>1.8345765900000004</v>
      </c>
      <c r="Q80" t="str">
        <f t="shared" si="12"/>
        <v>Medium</v>
      </c>
      <c r="S80" t="s">
        <v>233</v>
      </c>
      <c r="T80" s="1" t="s">
        <v>221</v>
      </c>
    </row>
    <row r="81" spans="1:20" ht="29" x14ac:dyDescent="0.35">
      <c r="A81">
        <v>80</v>
      </c>
      <c r="B81" t="s">
        <v>132</v>
      </c>
      <c r="C81" t="s">
        <v>80</v>
      </c>
      <c r="D81" t="s">
        <v>16</v>
      </c>
      <c r="E81" t="s">
        <v>11</v>
      </c>
      <c r="F81" t="s">
        <v>12</v>
      </c>
      <c r="G81" t="s">
        <v>13</v>
      </c>
      <c r="H81" t="s">
        <v>141</v>
      </c>
      <c r="I81">
        <f t="shared" si="7"/>
        <v>0.62</v>
      </c>
      <c r="J81" t="s">
        <v>140</v>
      </c>
      <c r="K81">
        <f t="shared" si="8"/>
        <v>0.85</v>
      </c>
      <c r="L81" t="s">
        <v>141</v>
      </c>
      <c r="M81">
        <f t="shared" si="9"/>
        <v>0.55000000000000004</v>
      </c>
      <c r="N81" t="s">
        <v>141</v>
      </c>
      <c r="O81">
        <f t="shared" si="10"/>
        <v>0.77</v>
      </c>
      <c r="P81">
        <f t="shared" si="11"/>
        <v>1.8345765900000004</v>
      </c>
      <c r="Q81" t="str">
        <f t="shared" si="12"/>
        <v>Medium</v>
      </c>
      <c r="S81" t="s">
        <v>233</v>
      </c>
      <c r="T81" s="1" t="s">
        <v>222</v>
      </c>
    </row>
    <row r="82" spans="1:20" ht="29" x14ac:dyDescent="0.35">
      <c r="A82">
        <v>81</v>
      </c>
      <c r="B82" t="s">
        <v>133</v>
      </c>
      <c r="C82" t="s">
        <v>80</v>
      </c>
      <c r="D82" t="s">
        <v>16</v>
      </c>
      <c r="E82" t="s">
        <v>11</v>
      </c>
      <c r="F82" t="s">
        <v>12</v>
      </c>
      <c r="G82" t="s">
        <v>13</v>
      </c>
      <c r="H82" t="s">
        <v>142</v>
      </c>
      <c r="I82">
        <f t="shared" si="7"/>
        <v>0.27</v>
      </c>
      <c r="J82" t="s">
        <v>140</v>
      </c>
      <c r="K82">
        <f t="shared" si="8"/>
        <v>0.85</v>
      </c>
      <c r="L82" t="s">
        <v>141</v>
      </c>
      <c r="M82">
        <f t="shared" si="9"/>
        <v>0.55000000000000004</v>
      </c>
      <c r="N82" t="s">
        <v>141</v>
      </c>
      <c r="O82">
        <f t="shared" si="10"/>
        <v>0.77</v>
      </c>
      <c r="P82">
        <f t="shared" si="11"/>
        <v>0.79892851500000017</v>
      </c>
      <c r="Q82" t="str">
        <f t="shared" si="12"/>
        <v>Low</v>
      </c>
      <c r="S82" t="s">
        <v>233</v>
      </c>
      <c r="T82" s="1" t="s">
        <v>223</v>
      </c>
    </row>
    <row r="83" spans="1:20" x14ac:dyDescent="0.35">
      <c r="A83">
        <v>82</v>
      </c>
      <c r="B83" t="s">
        <v>134</v>
      </c>
      <c r="C83" t="s">
        <v>80</v>
      </c>
      <c r="D83" t="s">
        <v>10</v>
      </c>
      <c r="E83" t="s">
        <v>11</v>
      </c>
      <c r="F83" t="s">
        <v>12</v>
      </c>
      <c r="G83" t="s">
        <v>13</v>
      </c>
      <c r="H83" t="s">
        <v>141</v>
      </c>
      <c r="I83">
        <f t="shared" si="7"/>
        <v>0.62</v>
      </c>
      <c r="J83" t="s">
        <v>140</v>
      </c>
      <c r="K83">
        <f t="shared" si="8"/>
        <v>0.85</v>
      </c>
      <c r="L83" t="s">
        <v>141</v>
      </c>
      <c r="M83">
        <f t="shared" si="9"/>
        <v>0.55000000000000004</v>
      </c>
      <c r="N83" t="s">
        <v>141</v>
      </c>
      <c r="O83">
        <f t="shared" si="10"/>
        <v>0.77</v>
      </c>
      <c r="P83">
        <f t="shared" si="11"/>
        <v>1.8345765900000004</v>
      </c>
      <c r="Q83" t="str">
        <f t="shared" si="12"/>
        <v>Medium</v>
      </c>
      <c r="S83" t="s">
        <v>233</v>
      </c>
      <c r="T83" s="1" t="s">
        <v>224</v>
      </c>
    </row>
    <row r="84" spans="1:20" ht="43.5" x14ac:dyDescent="0.35">
      <c r="A84">
        <v>83</v>
      </c>
      <c r="B84" t="s">
        <v>135</v>
      </c>
      <c r="C84" t="s">
        <v>60</v>
      </c>
      <c r="D84" t="s">
        <v>16</v>
      </c>
      <c r="E84" t="s">
        <v>11</v>
      </c>
      <c r="F84" t="s">
        <v>12</v>
      </c>
      <c r="G84" t="s">
        <v>13</v>
      </c>
      <c r="H84" t="s">
        <v>141</v>
      </c>
      <c r="I84">
        <f t="shared" si="7"/>
        <v>0.62</v>
      </c>
      <c r="J84" t="s">
        <v>140</v>
      </c>
      <c r="K84">
        <f t="shared" si="8"/>
        <v>0.85</v>
      </c>
      <c r="L84" t="s">
        <v>140</v>
      </c>
      <c r="M84">
        <f t="shared" si="9"/>
        <v>0.85</v>
      </c>
      <c r="N84" t="s">
        <v>141</v>
      </c>
      <c r="O84">
        <f t="shared" si="10"/>
        <v>0.77</v>
      </c>
      <c r="P84">
        <f t="shared" si="11"/>
        <v>2.8352547300000004</v>
      </c>
      <c r="Q84" t="str">
        <f t="shared" si="12"/>
        <v>High</v>
      </c>
      <c r="S84" t="s">
        <v>233</v>
      </c>
      <c r="T84" s="1" t="s">
        <v>225</v>
      </c>
    </row>
    <row r="85" spans="1:20" x14ac:dyDescent="0.35">
      <c r="A85">
        <v>84</v>
      </c>
      <c r="B85" t="s">
        <v>136</v>
      </c>
      <c r="C85" t="s">
        <v>58</v>
      </c>
      <c r="D85" t="s">
        <v>10</v>
      </c>
      <c r="E85" t="s">
        <v>11</v>
      </c>
      <c r="F85" t="s">
        <v>12</v>
      </c>
      <c r="G85" t="s">
        <v>13</v>
      </c>
      <c r="H85" t="s">
        <v>141</v>
      </c>
      <c r="I85">
        <f t="shared" si="7"/>
        <v>0.62</v>
      </c>
      <c r="J85" t="s">
        <v>140</v>
      </c>
      <c r="K85">
        <f t="shared" si="8"/>
        <v>0.85</v>
      </c>
      <c r="L85" t="s">
        <v>140</v>
      </c>
      <c r="M85">
        <f t="shared" si="9"/>
        <v>0.85</v>
      </c>
      <c r="N85" t="s">
        <v>141</v>
      </c>
      <c r="O85">
        <f t="shared" si="10"/>
        <v>0.77</v>
      </c>
      <c r="P85">
        <f t="shared" si="11"/>
        <v>2.8352547300000004</v>
      </c>
      <c r="Q85" t="str">
        <f t="shared" si="12"/>
        <v>High</v>
      </c>
      <c r="S85" s="2" t="s">
        <v>262</v>
      </c>
      <c r="T85" s="1" t="s">
        <v>226</v>
      </c>
    </row>
    <row r="86" spans="1:20" ht="29" x14ac:dyDescent="0.35">
      <c r="A86">
        <v>85</v>
      </c>
      <c r="B86" t="s">
        <v>137</v>
      </c>
      <c r="C86" t="s">
        <v>90</v>
      </c>
      <c r="D86" t="s">
        <v>16</v>
      </c>
      <c r="E86" t="s">
        <v>11</v>
      </c>
      <c r="F86" t="s">
        <v>12</v>
      </c>
      <c r="G86" t="s">
        <v>13</v>
      </c>
      <c r="H86" t="s">
        <v>141</v>
      </c>
      <c r="I86">
        <f t="shared" si="7"/>
        <v>0.62</v>
      </c>
      <c r="J86" t="s">
        <v>140</v>
      </c>
      <c r="K86">
        <f t="shared" si="8"/>
        <v>0.85</v>
      </c>
      <c r="L86" t="s">
        <v>141</v>
      </c>
      <c r="M86">
        <f t="shared" si="9"/>
        <v>0.55000000000000004</v>
      </c>
      <c r="N86" t="s">
        <v>141</v>
      </c>
      <c r="O86">
        <f t="shared" si="10"/>
        <v>0.77</v>
      </c>
      <c r="P86">
        <f t="shared" si="11"/>
        <v>1.8345765900000004</v>
      </c>
      <c r="Q86" t="str">
        <f t="shared" si="12"/>
        <v>Medium</v>
      </c>
      <c r="S86" t="s">
        <v>233</v>
      </c>
      <c r="T86" s="1" t="s">
        <v>227</v>
      </c>
    </row>
    <row r="87" spans="1:20" ht="58" x14ac:dyDescent="0.35">
      <c r="A87">
        <v>86</v>
      </c>
      <c r="B87" t="s">
        <v>138</v>
      </c>
      <c r="C87" t="s">
        <v>60</v>
      </c>
      <c r="D87" t="s">
        <v>16</v>
      </c>
      <c r="E87" t="s">
        <v>11</v>
      </c>
      <c r="F87" t="s">
        <v>12</v>
      </c>
      <c r="G87" t="s">
        <v>13</v>
      </c>
      <c r="H87" t="s">
        <v>141</v>
      </c>
      <c r="I87">
        <f t="shared" si="7"/>
        <v>0.62</v>
      </c>
      <c r="J87" t="s">
        <v>140</v>
      </c>
      <c r="K87">
        <f t="shared" si="8"/>
        <v>0.85</v>
      </c>
      <c r="L87" t="s">
        <v>140</v>
      </c>
      <c r="M87">
        <f t="shared" si="9"/>
        <v>0.85</v>
      </c>
      <c r="N87" t="s">
        <v>141</v>
      </c>
      <c r="O87">
        <f t="shared" si="10"/>
        <v>0.77</v>
      </c>
      <c r="P87">
        <f t="shared" si="11"/>
        <v>2.8352547300000004</v>
      </c>
      <c r="Q87" t="str">
        <f>_xlfn.IFS(P87=0,"None",AND(P87&gt;0,P87&lt;=1.0626),"Low",AND(P87&gt;1.0626,P87&lt;=2.0041),"Medium",AND(P87&gt;2.0041,P87&lt;=2.9456),"High",AND(P87&gt;2.9456,P87&lt;=3.9),"Critical")</f>
        <v>High</v>
      </c>
      <c r="S87" t="s">
        <v>233</v>
      </c>
      <c r="T87" s="1" t="s">
        <v>228</v>
      </c>
    </row>
    <row r="88" spans="1:20" x14ac:dyDescent="0.35">
      <c r="O88" t="s">
        <v>265</v>
      </c>
      <c r="R88">
        <f>COUNTIF(R2:R87,"*"&amp;O88&amp;"*")</f>
        <v>14</v>
      </c>
    </row>
    <row r="89" spans="1:20" x14ac:dyDescent="0.35">
      <c r="T89" s="3">
        <f>COUNTIFS(G2:G87,"*"&amp;"post"&amp;"*", J2:J87,"",T2:T87,"*"&amp;"app"&amp;"*")</f>
        <v>0</v>
      </c>
    </row>
    <row r="93" spans="1:20" x14ac:dyDescent="0.35">
      <c r="N93" t="s">
        <v>295</v>
      </c>
      <c r="P93">
        <f>COUNTIF(Q2:Q87,"*"&amp;N93&amp;"*")</f>
        <v>9</v>
      </c>
    </row>
    <row r="94" spans="1:20" x14ac:dyDescent="0.35">
      <c r="N94" t="s">
        <v>296</v>
      </c>
      <c r="P94">
        <f t="shared" ref="P94:P96" si="13">COUNTIF(Q3:Q88,"*"&amp;N94&amp;"*")</f>
        <v>35</v>
      </c>
    </row>
    <row r="95" spans="1:20" x14ac:dyDescent="0.35">
      <c r="N95" t="s">
        <v>297</v>
      </c>
      <c r="P95">
        <f t="shared" si="13"/>
        <v>30</v>
      </c>
    </row>
    <row r="96" spans="1:20" x14ac:dyDescent="0.35">
      <c r="N96" t="s">
        <v>298</v>
      </c>
      <c r="P96">
        <f t="shared" si="13"/>
        <v>11</v>
      </c>
    </row>
  </sheetData>
  <conditionalFormatting sqref="P2:P87">
    <cfRule type="colorScale" priority="2">
      <colorScale>
        <cfvo type="min"/>
        <cfvo type="percentile" val="50"/>
        <cfvo type="max"/>
        <color rgb="FF63BE7B"/>
        <color rgb="FFFFEB84"/>
        <color rgb="FFF8696B"/>
      </colorScale>
    </cfRule>
  </conditionalFormatting>
  <conditionalFormatting sqref="P102">
    <cfRule type="colorScale" priority="1">
      <colorScale>
        <cfvo type="min"/>
        <cfvo type="percentile" val="50"/>
        <cfvo type="max"/>
        <color rgb="FF63BE7B"/>
        <color rgb="FFFFEB84"/>
        <color rgb="FFF8696B"/>
      </colorScale>
    </cfRule>
  </conditionalFormatting>
  <hyperlinks>
    <hyperlink ref="S2" r:id="rId1" xr:uid="{0188BB36-436F-4E54-8683-B2EFD7FB1B4E}"/>
    <hyperlink ref="S3" r:id="rId2" xr:uid="{291AA9D2-EAAF-4FF2-9CE4-540284A5EE2C}"/>
    <hyperlink ref="S4" r:id="rId3" xr:uid="{0090A81F-B1C4-4917-BBC8-9D0E917B5C3B}"/>
    <hyperlink ref="S5" r:id="rId4" xr:uid="{85DD8883-BD4F-4E0E-8E22-A6D4E491FB16}"/>
    <hyperlink ref="S8" r:id="rId5" xr:uid="{D9078533-D3E3-42E9-BABD-D5A446C26B4A}"/>
    <hyperlink ref="S9" r:id="rId6" xr:uid="{3AFA7A07-06C0-4780-B137-CF487A49C376}"/>
    <hyperlink ref="S11" r:id="rId7" xr:uid="{ED475C3A-1480-48F8-8ED6-19881C1A56A1}"/>
    <hyperlink ref="S13" r:id="rId8" xr:uid="{7DC96785-FF99-4B87-8610-A9D54203EA29}"/>
    <hyperlink ref="S15" r:id="rId9" xr:uid="{F3008168-0B4D-4BFA-9526-2590D5E39C9D}"/>
    <hyperlink ref="S23" r:id="rId10" xr:uid="{15AA323F-97B9-4CB7-B10A-44699CBE3B27}"/>
    <hyperlink ref="S29" r:id="rId11" xr:uid="{83E138B6-566C-4DB2-B573-2F566CE04EC9}"/>
    <hyperlink ref="S31" r:id="rId12" xr:uid="{40B3B150-47E9-474E-98A4-1A13BBE5E0E9}"/>
    <hyperlink ref="S32" r:id="rId13" xr:uid="{DD019E0B-A2BC-4724-A7BE-7B165904FEF8}"/>
    <hyperlink ref="S33" r:id="rId14" xr:uid="{5C744F6F-4AEF-4699-B82D-27E69E5B7192}"/>
    <hyperlink ref="S36" r:id="rId15" xr:uid="{D44BCEF2-40F0-4BB2-82B1-7A26B3B4762C}"/>
    <hyperlink ref="S38" r:id="rId16" xr:uid="{579E01D8-9BB4-47A7-9B64-26CD4135C680}"/>
    <hyperlink ref="S39" r:id="rId17" xr:uid="{517C3BF3-E4D9-4406-95C5-17C4FB796247}"/>
    <hyperlink ref="S40" r:id="rId18" xr:uid="{26D7782F-6C09-4510-8A0E-F4829019C811}"/>
    <hyperlink ref="S41" r:id="rId19" xr:uid="{B6CBBC92-2386-4547-B224-BF6D6FDBF2C0}"/>
    <hyperlink ref="S44" r:id="rId20" xr:uid="{EFE408A8-08F9-49C9-8650-06A5582DE81F}"/>
    <hyperlink ref="S49" r:id="rId21" xr:uid="{CBA6D03B-E797-495D-BA37-EB062F689244}"/>
    <hyperlink ref="S50" r:id="rId22" xr:uid="{02F1A557-B9BE-4013-A975-A45109FF93FD}"/>
    <hyperlink ref="S52" r:id="rId23" xr:uid="{DFCB7F5E-14B4-4889-9037-0B9C6B9131F2}"/>
    <hyperlink ref="S53" r:id="rId24" xr:uid="{63FFA2C9-D648-42C0-A405-A8F2886548CC}"/>
    <hyperlink ref="S56" r:id="rId25" xr:uid="{B93F3728-0A2F-4BF9-8737-892E65B757AF}"/>
    <hyperlink ref="S66" r:id="rId26" xr:uid="{0B7B287F-455E-445E-9798-84229CC9057F}"/>
    <hyperlink ref="S73" r:id="rId27" xr:uid="{1F9A02A2-71BC-437A-B562-2AF1CC206437}"/>
    <hyperlink ref="S74" r:id="rId28" xr:uid="{D7B63291-DA54-4650-AF47-7F2A2FCAC188}"/>
    <hyperlink ref="S75" r:id="rId29" xr:uid="{068B7A1B-150C-42AF-A147-AABF2D18408B}"/>
    <hyperlink ref="S77" r:id="rId30" xr:uid="{D9B1439F-200B-4BED-B068-D668708C54A8}"/>
    <hyperlink ref="S79" r:id="rId31" xr:uid="{EC5AC8B2-7ECB-49C2-91BB-7BE2D69DFB52}"/>
    <hyperlink ref="S85" r:id="rId32" xr:uid="{9C7C9CF8-71B0-4868-A689-5800705E0B51}"/>
  </hyperlinks>
  <pageMargins left="0.7" right="0.7" top="0.75" bottom="0.75" header="0.3" footer="0.3"/>
  <pageSetup paperSize="9" orientation="portrait" r:id="rId33"/>
  <legacyDrawing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67713-ABC3-4838-A79D-3347F463BB9E}">
  <dimension ref="A1:F86"/>
  <sheetViews>
    <sheetView workbookViewId="0">
      <selection activeCell="C2" sqref="C2:F3"/>
    </sheetView>
  </sheetViews>
  <sheetFormatPr defaultRowHeight="14.5" x14ac:dyDescent="0.35"/>
  <sheetData>
    <row r="1" spans="1:6" x14ac:dyDescent="0.35">
      <c r="A1">
        <v>1.8345765900000004</v>
      </c>
      <c r="B1">
        <f>MAX(A:A)</f>
        <v>3.8870427750000003</v>
      </c>
    </row>
    <row r="2" spans="1:6" x14ac:dyDescent="0.35">
      <c r="A2">
        <v>1.8345765900000004</v>
      </c>
      <c r="B2">
        <f>MIN(A:A)</f>
        <v>0.12109046400000002</v>
      </c>
      <c r="C2">
        <f>B2+0.94148807775</f>
        <v>1.06257854175</v>
      </c>
      <c r="D2">
        <f t="shared" ref="D2:F2" si="0">C2+0.94148807775</f>
        <v>2.0040666195000001</v>
      </c>
      <c r="E2">
        <f t="shared" si="0"/>
        <v>2.94555469725</v>
      </c>
      <c r="F2">
        <f t="shared" si="0"/>
        <v>3.8870427749999998</v>
      </c>
    </row>
    <row r="3" spans="1:6" x14ac:dyDescent="0.35">
      <c r="A3">
        <v>1.8345765900000004</v>
      </c>
      <c r="C3" t="s">
        <v>295</v>
      </c>
      <c r="D3" t="s">
        <v>296</v>
      </c>
      <c r="E3" t="s">
        <v>297</v>
      </c>
      <c r="F3" t="s">
        <v>298</v>
      </c>
    </row>
    <row r="4" spans="1:6" x14ac:dyDescent="0.35">
      <c r="A4">
        <v>1.8345765900000004</v>
      </c>
    </row>
    <row r="5" spans="1:6" x14ac:dyDescent="0.35">
      <c r="A5">
        <v>1.8345765900000004</v>
      </c>
    </row>
    <row r="6" spans="1:6" x14ac:dyDescent="0.35">
      <c r="A6">
        <v>3.8870427750000003</v>
      </c>
    </row>
    <row r="7" spans="1:6" x14ac:dyDescent="0.35">
      <c r="A7">
        <v>2.8352547300000004</v>
      </c>
    </row>
    <row r="8" spans="1:6" x14ac:dyDescent="0.35">
      <c r="A8">
        <v>2.8352547300000004</v>
      </c>
    </row>
    <row r="9" spans="1:6" x14ac:dyDescent="0.35">
      <c r="A9">
        <v>1.8345765900000004</v>
      </c>
    </row>
    <row r="10" spans="1:6" x14ac:dyDescent="0.35">
      <c r="A10">
        <v>0.12109046400000002</v>
      </c>
    </row>
    <row r="11" spans="1:6" x14ac:dyDescent="0.35">
      <c r="A11">
        <v>1.8345765900000004</v>
      </c>
    </row>
    <row r="12" spans="1:6" x14ac:dyDescent="0.35">
      <c r="A12">
        <v>1.8345765900000004</v>
      </c>
    </row>
    <row r="13" spans="1:6" x14ac:dyDescent="0.35">
      <c r="A13">
        <v>1.8345765900000004</v>
      </c>
    </row>
    <row r="14" spans="1:6" x14ac:dyDescent="0.35">
      <c r="A14">
        <v>1.8345765900000004</v>
      </c>
    </row>
    <row r="15" spans="1:6" x14ac:dyDescent="0.35">
      <c r="A15">
        <v>2.8352547300000004</v>
      </c>
    </row>
    <row r="16" spans="1:6" x14ac:dyDescent="0.35">
      <c r="A16">
        <v>2.8352547300000004</v>
      </c>
    </row>
    <row r="17" spans="1:1" x14ac:dyDescent="0.35">
      <c r="A17">
        <v>1.8345765900000004</v>
      </c>
    </row>
    <row r="18" spans="1:1" x14ac:dyDescent="0.35">
      <c r="A18">
        <v>0.79892851500000017</v>
      </c>
    </row>
    <row r="19" spans="1:1" x14ac:dyDescent="0.35">
      <c r="A19">
        <v>2.8352547300000004</v>
      </c>
    </row>
    <row r="20" spans="1:1" x14ac:dyDescent="0.35">
      <c r="A20">
        <v>1.8345765900000004</v>
      </c>
    </row>
    <row r="21" spans="1:1" x14ac:dyDescent="0.35">
      <c r="A21">
        <v>2.8352547300000004</v>
      </c>
    </row>
    <row r="22" spans="1:1" x14ac:dyDescent="0.35">
      <c r="A22">
        <v>1.6201455600000001</v>
      </c>
    </row>
    <row r="23" spans="1:1" x14ac:dyDescent="0.35">
      <c r="A23">
        <v>1.2347077050000002</v>
      </c>
    </row>
    <row r="24" spans="1:1" x14ac:dyDescent="0.35">
      <c r="A24">
        <v>1.8345765900000004</v>
      </c>
    </row>
    <row r="25" spans="1:1" x14ac:dyDescent="0.35">
      <c r="A25">
        <v>2.8352547300000004</v>
      </c>
    </row>
    <row r="26" spans="1:1" x14ac:dyDescent="0.35">
      <c r="A26">
        <v>1.1817532319999999</v>
      </c>
    </row>
    <row r="27" spans="1:1" x14ac:dyDescent="0.35">
      <c r="A27">
        <v>1.6201455600000001</v>
      </c>
    </row>
    <row r="28" spans="1:1" x14ac:dyDescent="0.35">
      <c r="A28">
        <v>1.8345765900000004</v>
      </c>
    </row>
    <row r="29" spans="1:1" x14ac:dyDescent="0.35">
      <c r="A29">
        <v>2.8352547300000004</v>
      </c>
    </row>
    <row r="30" spans="1:1" x14ac:dyDescent="0.35">
      <c r="A30">
        <v>2.2211673000000003</v>
      </c>
    </row>
    <row r="31" spans="1:1" x14ac:dyDescent="0.35">
      <c r="A31">
        <v>2.8352547300000004</v>
      </c>
    </row>
    <row r="32" spans="1:1" x14ac:dyDescent="0.35">
      <c r="A32">
        <v>2.8352547300000004</v>
      </c>
    </row>
    <row r="33" spans="1:1" x14ac:dyDescent="0.35">
      <c r="A33">
        <v>2.2211673000000003</v>
      </c>
    </row>
    <row r="34" spans="1:1" x14ac:dyDescent="0.35">
      <c r="A34">
        <v>1.8345765900000004</v>
      </c>
    </row>
    <row r="35" spans="1:1" x14ac:dyDescent="0.35">
      <c r="A35">
        <v>1.8345765900000004</v>
      </c>
    </row>
    <row r="36" spans="1:1" x14ac:dyDescent="0.35">
      <c r="A36">
        <v>3.8870427750000003</v>
      </c>
    </row>
    <row r="37" spans="1:1" x14ac:dyDescent="0.35">
      <c r="A37">
        <v>3.8870427750000003</v>
      </c>
    </row>
    <row r="38" spans="1:1" x14ac:dyDescent="0.35">
      <c r="A38">
        <v>3.8870427750000003</v>
      </c>
    </row>
    <row r="39" spans="1:1" x14ac:dyDescent="0.35">
      <c r="A39">
        <v>1.8345765900000004</v>
      </c>
    </row>
    <row r="40" spans="1:1" x14ac:dyDescent="0.35">
      <c r="A40">
        <v>0.66711876000000014</v>
      </c>
    </row>
    <row r="41" spans="1:1" x14ac:dyDescent="0.35">
      <c r="A41">
        <v>2.8352547300000004</v>
      </c>
    </row>
    <row r="42" spans="1:1" x14ac:dyDescent="0.35">
      <c r="A42">
        <v>1.8345765900000004</v>
      </c>
    </row>
    <row r="43" spans="1:1" x14ac:dyDescent="0.35">
      <c r="A43">
        <v>1.8345765900000004</v>
      </c>
    </row>
    <row r="44" spans="1:1" x14ac:dyDescent="0.35">
      <c r="A44">
        <v>0.79892851500000017</v>
      </c>
    </row>
    <row r="45" spans="1:1" x14ac:dyDescent="0.35">
      <c r="A45">
        <v>2.0680681559999998</v>
      </c>
    </row>
    <row r="46" spans="1:1" x14ac:dyDescent="0.35">
      <c r="A46">
        <v>1.3381617480000003</v>
      </c>
    </row>
    <row r="47" spans="1:1" x14ac:dyDescent="0.35">
      <c r="A47">
        <v>1.8345765900000004</v>
      </c>
    </row>
    <row r="48" spans="1:1" x14ac:dyDescent="0.35">
      <c r="A48">
        <v>1.3381617480000003</v>
      </c>
    </row>
    <row r="49" spans="1:1" x14ac:dyDescent="0.35">
      <c r="A49">
        <v>2.0680681559999998</v>
      </c>
    </row>
    <row r="50" spans="1:1" x14ac:dyDescent="0.35">
      <c r="A50">
        <v>3.8870427750000003</v>
      </c>
    </row>
    <row r="51" spans="1:1" x14ac:dyDescent="0.35">
      <c r="A51">
        <v>1.2347077050000002</v>
      </c>
    </row>
    <row r="52" spans="1:1" x14ac:dyDescent="0.35">
      <c r="A52">
        <v>2.8352547300000004</v>
      </c>
    </row>
    <row r="53" spans="1:1" x14ac:dyDescent="0.35">
      <c r="A53">
        <v>0.66711876000000014</v>
      </c>
    </row>
    <row r="54" spans="1:1" x14ac:dyDescent="0.35">
      <c r="A54">
        <v>1.2347077050000002</v>
      </c>
    </row>
    <row r="55" spans="1:1" x14ac:dyDescent="0.35">
      <c r="A55">
        <v>2.2211673000000003</v>
      </c>
    </row>
    <row r="56" spans="1:1" x14ac:dyDescent="0.35">
      <c r="A56">
        <v>2.0680681559999998</v>
      </c>
    </row>
    <row r="57" spans="1:1" x14ac:dyDescent="0.35">
      <c r="A57">
        <v>0.79892851500000017</v>
      </c>
    </row>
    <row r="58" spans="1:1" x14ac:dyDescent="0.35">
      <c r="A58">
        <v>3.8870427750000003</v>
      </c>
    </row>
    <row r="59" spans="1:1" x14ac:dyDescent="0.35">
      <c r="A59">
        <v>1.8345765900000004</v>
      </c>
    </row>
    <row r="60" spans="1:1" x14ac:dyDescent="0.35">
      <c r="A60">
        <v>1.8345765900000004</v>
      </c>
    </row>
    <row r="61" spans="1:1" x14ac:dyDescent="0.35">
      <c r="A61">
        <v>1.8345765900000004</v>
      </c>
    </row>
    <row r="62" spans="1:1" x14ac:dyDescent="0.35">
      <c r="A62">
        <v>2.8352547300000004</v>
      </c>
    </row>
    <row r="63" spans="1:1" x14ac:dyDescent="0.35">
      <c r="A63">
        <v>2.8352547300000004</v>
      </c>
    </row>
    <row r="64" spans="1:1" x14ac:dyDescent="0.35">
      <c r="A64">
        <v>2.0680681559999998</v>
      </c>
    </row>
    <row r="65" spans="1:1" x14ac:dyDescent="0.35">
      <c r="A65">
        <v>2.8352547300000004</v>
      </c>
    </row>
    <row r="66" spans="1:1" x14ac:dyDescent="0.35">
      <c r="A66">
        <v>3.8870427750000003</v>
      </c>
    </row>
    <row r="67" spans="1:1" x14ac:dyDescent="0.35">
      <c r="A67">
        <v>0.79892851500000017</v>
      </c>
    </row>
    <row r="68" spans="1:1" x14ac:dyDescent="0.35">
      <c r="A68">
        <v>2.8352547300000004</v>
      </c>
    </row>
    <row r="69" spans="1:1" x14ac:dyDescent="0.35">
      <c r="A69">
        <v>3.8870427750000003</v>
      </c>
    </row>
    <row r="70" spans="1:1" x14ac:dyDescent="0.35">
      <c r="A70">
        <v>3.8870427750000003</v>
      </c>
    </row>
    <row r="71" spans="1:1" x14ac:dyDescent="0.35">
      <c r="A71">
        <v>2.2211673000000003</v>
      </c>
    </row>
    <row r="72" spans="1:1" x14ac:dyDescent="0.35">
      <c r="A72">
        <v>3.8870427750000003</v>
      </c>
    </row>
    <row r="73" spans="1:1" x14ac:dyDescent="0.35">
      <c r="A73">
        <v>1.2347077050000002</v>
      </c>
    </row>
    <row r="74" spans="1:1" x14ac:dyDescent="0.35">
      <c r="A74">
        <v>3.8870427750000003</v>
      </c>
    </row>
    <row r="75" spans="1:1" x14ac:dyDescent="0.35">
      <c r="A75">
        <v>0.79892851500000017</v>
      </c>
    </row>
    <row r="76" spans="1:1" x14ac:dyDescent="0.35">
      <c r="A76">
        <v>2.8352547300000004</v>
      </c>
    </row>
    <row r="77" spans="1:1" x14ac:dyDescent="0.35">
      <c r="A77">
        <v>2.8352547300000004</v>
      </c>
    </row>
    <row r="78" spans="1:1" x14ac:dyDescent="0.35">
      <c r="A78">
        <v>2.8352547300000004</v>
      </c>
    </row>
    <row r="79" spans="1:1" x14ac:dyDescent="0.35">
      <c r="A79">
        <v>1.8345765900000004</v>
      </c>
    </row>
    <row r="80" spans="1:1" x14ac:dyDescent="0.35">
      <c r="A80">
        <v>1.8345765900000004</v>
      </c>
    </row>
    <row r="81" spans="1:1" x14ac:dyDescent="0.35">
      <c r="A81">
        <v>0.79892851500000017</v>
      </c>
    </row>
    <row r="82" spans="1:1" x14ac:dyDescent="0.35">
      <c r="A82">
        <v>1.8345765900000004</v>
      </c>
    </row>
    <row r="83" spans="1:1" x14ac:dyDescent="0.35">
      <c r="A83">
        <v>2.8352547300000004</v>
      </c>
    </row>
    <row r="84" spans="1:1" x14ac:dyDescent="0.35">
      <c r="A84">
        <v>2.8352547300000004</v>
      </c>
    </row>
    <row r="85" spans="1:1" x14ac:dyDescent="0.35">
      <c r="A85">
        <v>1.8345765900000004</v>
      </c>
    </row>
    <row r="86" spans="1:1" x14ac:dyDescent="0.35">
      <c r="A86">
        <v>2.8352547300000004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mobile</vt:lpstr>
      <vt:lpstr>MinMax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Walid Amro</cp:lastModifiedBy>
  <dcterms:created xsi:type="dcterms:W3CDTF">2020-11-19T16:53:40Z</dcterms:created>
  <dcterms:modified xsi:type="dcterms:W3CDTF">2020-11-25T10:46:46Z</dcterms:modified>
</cp:coreProperties>
</file>