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ExaminationSystemProject\"/>
    </mc:Choice>
  </mc:AlternateContent>
  <xr:revisionPtr revIDLastSave="0" documentId="8_{3AAF2F9F-8B7C-48E4-84E8-F73E360B79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S90" i="1"/>
  <c r="S88" i="1"/>
  <c r="S75" i="1"/>
  <c r="S73" i="1"/>
  <c r="S61" i="1"/>
  <c r="S59" i="1"/>
  <c r="S51" i="1"/>
  <c r="S49" i="1"/>
  <c r="S37" i="1"/>
  <c r="S35" i="1"/>
  <c r="S25" i="1"/>
  <c r="S23" i="1"/>
  <c r="M78" i="1"/>
  <c r="M76" i="1"/>
  <c r="M64" i="1"/>
  <c r="M65" i="1" s="1"/>
  <c r="M63" i="1"/>
  <c r="M54" i="1"/>
  <c r="M52" i="1"/>
  <c r="M41" i="1"/>
  <c r="M39" i="1"/>
  <c r="M28" i="1"/>
  <c r="M26" i="1"/>
  <c r="M12" i="1"/>
  <c r="G84" i="1"/>
  <c r="G82" i="1"/>
  <c r="G74" i="1"/>
  <c r="G72" i="1"/>
  <c r="G63" i="1"/>
  <c r="G61" i="1"/>
  <c r="G49" i="1"/>
  <c r="G47" i="1"/>
  <c r="G9" i="1"/>
  <c r="G36" i="1"/>
  <c r="G37" i="1" s="1"/>
  <c r="G28" i="1"/>
  <c r="G24" i="1"/>
  <c r="G23" i="1"/>
  <c r="S76" i="1" l="1"/>
  <c r="S91" i="1"/>
  <c r="S62" i="1"/>
  <c r="S52" i="1"/>
  <c r="S38" i="1"/>
  <c r="S26" i="1"/>
  <c r="M79" i="1"/>
  <c r="M55" i="1"/>
  <c r="M66" i="1"/>
  <c r="G75" i="1"/>
  <c r="M42" i="1"/>
  <c r="M29" i="1"/>
  <c r="G85" i="1"/>
  <c r="G64" i="1"/>
  <c r="G50" i="1"/>
  <c r="G26" i="1"/>
  <c r="G29" i="1" s="1"/>
</calcChain>
</file>

<file path=xl/sharedStrings.xml><?xml version="1.0" encoding="utf-8"?>
<sst xmlns="http://schemas.openxmlformats.org/spreadsheetml/2006/main" count="373" uniqueCount="106">
  <si>
    <t>UserAccount</t>
  </si>
  <si>
    <t>UserID</t>
  </si>
  <si>
    <t>UserRole</t>
  </si>
  <si>
    <t>UserName</t>
  </si>
  <si>
    <t>HashPassword</t>
  </si>
  <si>
    <t>Column Name</t>
  </si>
  <si>
    <t>Data Type</t>
  </si>
  <si>
    <t>Keys</t>
  </si>
  <si>
    <t>NVARCHAR(50)</t>
  </si>
  <si>
    <t>INT</t>
  </si>
  <si>
    <t>PK</t>
  </si>
  <si>
    <t>Size (Bytes)</t>
  </si>
  <si>
    <t xml:space="preserve">    Index Overhead = (indexed Columns Size + Row Pointer Size =8) × Expected Number of Rows</t>
  </si>
  <si>
    <t>Table Size (Mb)=((Row size * Expected No Of Rows)+ index Overhead)/1024^2</t>
  </si>
  <si>
    <t>Expected Number Of Rows in the table</t>
  </si>
  <si>
    <t>Person</t>
  </si>
  <si>
    <t>PersonID</t>
  </si>
  <si>
    <t>Fname</t>
  </si>
  <si>
    <t>Lname</t>
  </si>
  <si>
    <t>PhoneNumber</t>
  </si>
  <si>
    <t>Gender</t>
  </si>
  <si>
    <t>Email</t>
  </si>
  <si>
    <t>Address</t>
  </si>
  <si>
    <t>NationalID</t>
  </si>
  <si>
    <t>DateOfBirth</t>
  </si>
  <si>
    <t>DATE</t>
  </si>
  <si>
    <t>NVARCHAR(20)</t>
  </si>
  <si>
    <t>NVARCHAR(100)</t>
  </si>
  <si>
    <t>NVARCHAR(255)</t>
  </si>
  <si>
    <t>NVARCHAR(14)</t>
  </si>
  <si>
    <t>Row  Size in Bytes</t>
  </si>
  <si>
    <t>FK</t>
  </si>
  <si>
    <t>DepartmentID</t>
  </si>
  <si>
    <t>Department</t>
  </si>
  <si>
    <t>ManagerID</t>
  </si>
  <si>
    <t>Salary</t>
  </si>
  <si>
    <t>HireDate</t>
  </si>
  <si>
    <t>ExperienceYears</t>
  </si>
  <si>
    <t>DECIMAL(10,2)</t>
  </si>
  <si>
    <t>BranchID</t>
  </si>
  <si>
    <t>BranchName</t>
  </si>
  <si>
    <t>BranchAddress</t>
  </si>
  <si>
    <t>BranchEmail</t>
  </si>
  <si>
    <t>BranchPhone</t>
  </si>
  <si>
    <t>BranchManagerID</t>
  </si>
  <si>
    <t>Branch</t>
  </si>
  <si>
    <t>IntakeID</t>
  </si>
  <si>
    <t>EndDate</t>
  </si>
  <si>
    <t>Year</t>
  </si>
  <si>
    <t>TrackID</t>
  </si>
  <si>
    <t>Description</t>
  </si>
  <si>
    <t>Track</t>
  </si>
  <si>
    <t>BIT_ID</t>
  </si>
  <si>
    <t>BranchIntakeTrack</t>
  </si>
  <si>
    <t>StudentID</t>
  </si>
  <si>
    <t>MaritalStatus</t>
  </si>
  <si>
    <t>GPA</t>
  </si>
  <si>
    <t>DECIMAL(4,2)</t>
  </si>
  <si>
    <t>MilitaryStatus</t>
  </si>
  <si>
    <t>Faculty</t>
  </si>
  <si>
    <t>EnrollmentDate</t>
  </si>
  <si>
    <t>GraduationYear</t>
  </si>
  <si>
    <t>Student</t>
  </si>
  <si>
    <t>InstructorID</t>
  </si>
  <si>
    <t>Instructor</t>
  </si>
  <si>
    <t>CourseID</t>
  </si>
  <si>
    <t>CourseName</t>
  </si>
  <si>
    <t>NVARCHAR(MAX)</t>
  </si>
  <si>
    <t>DECIMAL(6,2)</t>
  </si>
  <si>
    <t>MaxDegree</t>
  </si>
  <si>
    <t>CourseStatus</t>
  </si>
  <si>
    <t>Course</t>
  </si>
  <si>
    <t>StudGrade</t>
  </si>
  <si>
    <t>StudentCourse</t>
  </si>
  <si>
    <t>ExamID</t>
  </si>
  <si>
    <t>ExamType</t>
  </si>
  <si>
    <t>AllowanceOptions</t>
  </si>
  <si>
    <t>Exam</t>
  </si>
  <si>
    <t>QuestionID</t>
  </si>
  <si>
    <t>INT IDENTITY</t>
  </si>
  <si>
    <t>QuestionType</t>
  </si>
  <si>
    <t>QuestionText</t>
  </si>
  <si>
    <t>DifficultyLevel</t>
  </si>
  <si>
    <t>VARCHAR(20)</t>
  </si>
  <si>
    <t>QuestionMark</t>
  </si>
  <si>
    <t>Question</t>
  </si>
  <si>
    <t>ChoiceID</t>
  </si>
  <si>
    <t>ChoiceText</t>
  </si>
  <si>
    <t>IsCorrect</t>
  </si>
  <si>
    <t>BIT</t>
  </si>
  <si>
    <t>Choices</t>
  </si>
  <si>
    <t>BestTextAnswer</t>
  </si>
  <si>
    <t>TextQuestion</t>
  </si>
  <si>
    <t>ExamQuestion</t>
  </si>
  <si>
    <t>SEQ</t>
  </si>
  <si>
    <t>StudentQAnswer</t>
  </si>
  <si>
    <t>StudentExamQuestion</t>
  </si>
  <si>
    <t>StudentExamID</t>
  </si>
  <si>
    <t>ExamDate</t>
  </si>
  <si>
    <t>StartTime</t>
  </si>
  <si>
    <t>TIME</t>
  </si>
  <si>
    <t>EndTime</t>
  </si>
  <si>
    <t>StudentGrade</t>
  </si>
  <si>
    <t>DECIMAL(5,2)</t>
  </si>
  <si>
    <t>StudentExam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</si>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</sst>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0"/>
      <name val="Times New Roman"/>
      <family val="1"/>
    </font>
    <font>
      <b/>
      <sz val="16"/>
      <color theme="0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7" xfId="0" applyFont="1" applyBorder="1"/>
    <xf numFmtId="0" fontId="2" fillId="10" borderId="0" xfId="0" applyFont="1" applyFill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 applyAlignment="1">
      <alignment vertical="center"/>
    </xf>
    <xf numFmtId="0" fontId="6" fillId="12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2" borderId="9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2" fillId="12" borderId="9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7" fillId="10" borderId="1" xfId="0" applyFont="1" applyFill="1" applyBorder="1"/>
    <xf numFmtId="0" fontId="8" fillId="10" borderId="1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0" fillId="0" borderId="1" xfId="0" applyBorder="1"/>
    <xf numFmtId="0" fontId="2" fillId="10" borderId="1" xfId="0" applyFont="1" applyFill="1" applyBorder="1"/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10" borderId="1" xfId="0" applyFill="1" applyBorder="1"/>
    <xf numFmtId="0" fontId="3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A91"/>
  <sheetViews>
    <sheetView tabSelected="1" topLeftCell="C2" zoomScale="70" zoomScaleNormal="70" workbookViewId="0">
      <selection activeCell="Q12" sqref="Q12"/>
    </sheetView>
  </sheetViews>
  <sheetFormatPr defaultRowHeight="14.4" x14ac:dyDescent="0.3"/>
  <cols>
    <col min="3" max="3" width="4.77734375" customWidth="1"/>
    <col min="4" max="4" width="9.44140625" customWidth="1"/>
    <col min="5" max="5" width="29.33203125" customWidth="1"/>
    <col min="6" max="6" width="30.5546875" customWidth="1"/>
    <col min="7" max="7" width="17.109375" customWidth="1"/>
    <col min="10" max="10" width="8.44140625" customWidth="1"/>
    <col min="11" max="11" width="28.5546875" customWidth="1"/>
    <col min="12" max="12" width="33" customWidth="1"/>
    <col min="13" max="13" width="17.33203125" customWidth="1"/>
    <col min="16" max="16" width="11.109375" customWidth="1"/>
    <col min="17" max="17" width="16" customWidth="1"/>
    <col min="18" max="18" width="24.6640625" customWidth="1"/>
    <col min="19" max="19" width="15.21875" customWidth="1"/>
  </cols>
  <sheetData>
    <row r="3" spans="4:27" ht="21" x14ac:dyDescent="0.4">
      <c r="D3" s="2"/>
      <c r="E3" s="45" t="s">
        <v>0</v>
      </c>
      <c r="F3" s="46"/>
      <c r="G3" s="46"/>
    </row>
    <row r="4" spans="4:27" x14ac:dyDescent="0.3">
      <c r="D4" s="3" t="s">
        <v>7</v>
      </c>
      <c r="E4" s="3" t="s">
        <v>5</v>
      </c>
      <c r="F4" s="3" t="s">
        <v>6</v>
      </c>
      <c r="G4" s="3" t="s">
        <v>11</v>
      </c>
    </row>
    <row r="5" spans="4:27" ht="17.399999999999999" x14ac:dyDescent="0.3">
      <c r="D5" s="4" t="s">
        <v>10</v>
      </c>
      <c r="E5" s="5" t="s">
        <v>1</v>
      </c>
      <c r="F5" s="5" t="s">
        <v>9</v>
      </c>
      <c r="G5" s="5">
        <v>4</v>
      </c>
    </row>
    <row r="6" spans="4:27" ht="21" x14ac:dyDescent="0.4">
      <c r="D6" s="7"/>
      <c r="E6" s="5" t="s">
        <v>2</v>
      </c>
      <c r="F6" s="5" t="s">
        <v>8</v>
      </c>
      <c r="G6" s="5">
        <v>100</v>
      </c>
      <c r="J6" s="2"/>
      <c r="K6" s="45" t="s">
        <v>53</v>
      </c>
      <c r="L6" s="46"/>
      <c r="M6" s="46"/>
    </row>
    <row r="7" spans="4:27" x14ac:dyDescent="0.3">
      <c r="D7" s="7"/>
      <c r="E7" s="5" t="s">
        <v>3</v>
      </c>
      <c r="F7" s="5" t="s">
        <v>8</v>
      </c>
      <c r="G7" s="5">
        <v>200</v>
      </c>
      <c r="J7" s="3" t="s">
        <v>7</v>
      </c>
      <c r="K7" s="3" t="s">
        <v>5</v>
      </c>
      <c r="L7" s="3" t="s">
        <v>6</v>
      </c>
      <c r="M7" s="3" t="s">
        <v>11</v>
      </c>
    </row>
    <row r="8" spans="4:27" ht="17.399999999999999" x14ac:dyDescent="0.3">
      <c r="D8" s="7"/>
      <c r="E8" s="5" t="s">
        <v>4</v>
      </c>
      <c r="F8" s="5" t="s">
        <v>8</v>
      </c>
      <c r="G8" s="5">
        <v>200</v>
      </c>
      <c r="J8" s="4" t="s">
        <v>10</v>
      </c>
      <c r="K8" s="18" t="s">
        <v>52</v>
      </c>
      <c r="L8" s="18" t="s">
        <v>9</v>
      </c>
      <c r="M8" s="18">
        <v>4</v>
      </c>
    </row>
    <row r="9" spans="4:27" ht="16.2" customHeight="1" x14ac:dyDescent="0.3">
      <c r="D9" s="47" t="s">
        <v>30</v>
      </c>
      <c r="E9" s="48"/>
      <c r="F9" s="49"/>
      <c r="G9" s="8">
        <f>SUM(G5:G8)</f>
        <v>504</v>
      </c>
      <c r="J9" s="22" t="s">
        <v>31</v>
      </c>
      <c r="K9" s="18" t="s">
        <v>39</v>
      </c>
      <c r="L9" s="18" t="s">
        <v>9</v>
      </c>
      <c r="M9" s="18">
        <v>4</v>
      </c>
      <c r="T9" s="13"/>
      <c r="U9" s="13"/>
      <c r="V9" s="27"/>
      <c r="W9" s="28"/>
      <c r="X9" s="28"/>
      <c r="Y9" s="28"/>
      <c r="Z9" s="28"/>
      <c r="AA9" s="28"/>
    </row>
    <row r="10" spans="4:27" ht="21" x14ac:dyDescent="0.4">
      <c r="D10" s="40" t="s">
        <v>14</v>
      </c>
      <c r="E10" s="41"/>
      <c r="F10" s="42"/>
      <c r="G10" s="9">
        <v>1000</v>
      </c>
      <c r="J10" s="22" t="s">
        <v>31</v>
      </c>
      <c r="K10" s="18" t="s">
        <v>46</v>
      </c>
      <c r="L10" s="18" t="s">
        <v>9</v>
      </c>
      <c r="M10" s="18">
        <v>4</v>
      </c>
      <c r="T10" s="14"/>
      <c r="U10" s="14"/>
      <c r="V10" s="28"/>
      <c r="W10" s="29"/>
      <c r="X10" s="33"/>
      <c r="Y10" s="34"/>
      <c r="Z10" s="34"/>
      <c r="AA10" s="28"/>
    </row>
    <row r="11" spans="4:27" ht="15.6" x14ac:dyDescent="0.3">
      <c r="D11" s="36" t="s">
        <v>12</v>
      </c>
      <c r="E11" s="36"/>
      <c r="F11" s="36"/>
      <c r="G11" s="10">
        <f>(0+8)*G10</f>
        <v>8000</v>
      </c>
      <c r="J11" s="22" t="s">
        <v>31</v>
      </c>
      <c r="K11" s="18" t="s">
        <v>49</v>
      </c>
      <c r="L11" s="18" t="s">
        <v>9</v>
      </c>
      <c r="M11" s="18">
        <v>4</v>
      </c>
      <c r="T11" s="14"/>
      <c r="U11" s="14"/>
      <c r="V11" s="30"/>
      <c r="W11" s="23"/>
      <c r="X11" s="23"/>
      <c r="Y11" s="23"/>
      <c r="Z11" s="23"/>
      <c r="AA11" s="28"/>
    </row>
    <row r="12" spans="4:27" ht="17.399999999999999" x14ac:dyDescent="0.3">
      <c r="D12" s="37" t="s">
        <v>13</v>
      </c>
      <c r="E12" s="38"/>
      <c r="F12" s="39"/>
      <c r="G12" s="11">
        <f>((G9*G10)+G11)/(1024*1024)</f>
        <v>0.48828125</v>
      </c>
      <c r="J12" s="47" t="s">
        <v>30</v>
      </c>
      <c r="K12" s="48"/>
      <c r="L12" s="49"/>
      <c r="M12" s="8">
        <f>SUM(M8:M11)</f>
        <v>16</v>
      </c>
      <c r="T12" s="14"/>
      <c r="U12" s="14"/>
      <c r="V12" s="31"/>
      <c r="W12" s="24"/>
      <c r="X12" s="23"/>
      <c r="Y12" s="23"/>
      <c r="Z12" s="23"/>
      <c r="AA12" s="28"/>
    </row>
    <row r="13" spans="4:27" ht="21" customHeight="1" x14ac:dyDescent="0.3">
      <c r="J13" s="40" t="s">
        <v>14</v>
      </c>
      <c r="K13" s="41"/>
      <c r="L13" s="42"/>
      <c r="M13" s="9">
        <v>1000</v>
      </c>
      <c r="T13" s="14"/>
      <c r="U13" s="14"/>
      <c r="V13" s="31"/>
      <c r="W13" s="25"/>
      <c r="X13" s="23"/>
      <c r="Y13" s="23"/>
      <c r="Z13" s="23"/>
      <c r="AA13" s="28"/>
    </row>
    <row r="14" spans="4:27" ht="27.6" customHeight="1" x14ac:dyDescent="0.3">
      <c r="V14" s="31"/>
      <c r="W14" s="25"/>
      <c r="X14" s="23"/>
      <c r="Y14" s="23"/>
      <c r="Z14" s="23"/>
      <c r="AA14" s="28"/>
    </row>
    <row r="15" spans="4:27" ht="21" x14ac:dyDescent="0.4">
      <c r="D15" s="2"/>
      <c r="E15" s="45" t="s">
        <v>15</v>
      </c>
      <c r="F15" s="50"/>
      <c r="G15" s="50"/>
      <c r="J15" s="2"/>
      <c r="K15" s="45" t="s">
        <v>62</v>
      </c>
      <c r="L15" s="50"/>
      <c r="M15" s="50"/>
      <c r="P15" s="2"/>
      <c r="Q15" s="45" t="s">
        <v>85</v>
      </c>
      <c r="R15" s="50"/>
      <c r="S15" s="50"/>
      <c r="V15" s="28"/>
      <c r="W15" s="25"/>
      <c r="X15" s="23"/>
      <c r="Y15" s="23"/>
      <c r="Z15" s="23"/>
      <c r="AA15" s="28"/>
    </row>
    <row r="16" spans="4:27" ht="15.6" x14ac:dyDescent="0.3">
      <c r="D16" s="3" t="s">
        <v>7</v>
      </c>
      <c r="E16" s="3" t="s">
        <v>5</v>
      </c>
      <c r="F16" s="3" t="s">
        <v>6</v>
      </c>
      <c r="G16" s="3" t="s">
        <v>11</v>
      </c>
      <c r="J16" s="3" t="s">
        <v>7</v>
      </c>
      <c r="K16" s="3" t="s">
        <v>5</v>
      </c>
      <c r="L16" s="3" t="s">
        <v>6</v>
      </c>
      <c r="M16" s="3" t="s">
        <v>11</v>
      </c>
      <c r="P16" s="3" t="s">
        <v>7</v>
      </c>
      <c r="Q16" s="3" t="s">
        <v>5</v>
      </c>
      <c r="R16" s="3" t="s">
        <v>6</v>
      </c>
      <c r="S16" s="3" t="s">
        <v>11</v>
      </c>
      <c r="V16" s="28"/>
      <c r="W16" s="35"/>
      <c r="X16" s="35"/>
      <c r="Y16" s="35"/>
      <c r="Z16" s="26"/>
      <c r="AA16" s="28"/>
    </row>
    <row r="17" spans="4:27" ht="17.399999999999999" x14ac:dyDescent="0.3">
      <c r="D17" s="4" t="s">
        <v>10</v>
      </c>
      <c r="E17" s="5" t="s">
        <v>16</v>
      </c>
      <c r="F17" s="5" t="s">
        <v>9</v>
      </c>
      <c r="G17" s="5">
        <v>4</v>
      </c>
      <c r="J17" s="4" t="s">
        <v>10</v>
      </c>
      <c r="K17" s="18" t="s">
        <v>54</v>
      </c>
      <c r="L17" s="18" t="s">
        <v>9</v>
      </c>
      <c r="M17" s="18">
        <v>4</v>
      </c>
      <c r="P17" s="4" t="s">
        <v>10</v>
      </c>
      <c r="Q17" s="18" t="s">
        <v>78</v>
      </c>
      <c r="R17" s="18" t="s">
        <v>79</v>
      </c>
      <c r="S17" s="18">
        <v>4</v>
      </c>
      <c r="V17" s="32"/>
      <c r="W17" s="35"/>
      <c r="X17" s="35"/>
      <c r="Y17" s="35"/>
      <c r="Z17" s="26"/>
      <c r="AA17" s="28"/>
    </row>
    <row r="18" spans="4:27" ht="17.399999999999999" x14ac:dyDescent="0.3">
      <c r="D18" s="6"/>
      <c r="E18" s="5" t="s">
        <v>17</v>
      </c>
      <c r="F18" s="5" t="s">
        <v>8</v>
      </c>
      <c r="G18" s="5">
        <v>102</v>
      </c>
      <c r="J18" s="6"/>
      <c r="K18" s="18" t="s">
        <v>55</v>
      </c>
      <c r="L18" s="18" t="s">
        <v>26</v>
      </c>
      <c r="M18" s="18">
        <v>42</v>
      </c>
      <c r="P18" s="6"/>
      <c r="Q18" s="18" t="s">
        <v>80</v>
      </c>
      <c r="R18" s="18" t="s">
        <v>8</v>
      </c>
      <c r="S18" s="18">
        <v>102</v>
      </c>
      <c r="V18" s="28"/>
      <c r="W18" s="28"/>
      <c r="X18" s="28"/>
      <c r="Y18" s="28"/>
      <c r="Z18" s="28"/>
      <c r="AA18" s="28"/>
    </row>
    <row r="19" spans="4:27" ht="17.399999999999999" x14ac:dyDescent="0.3">
      <c r="D19" s="6"/>
      <c r="E19" s="5" t="s">
        <v>18</v>
      </c>
      <c r="F19" s="5" t="s">
        <v>8</v>
      </c>
      <c r="G19" s="5">
        <v>102</v>
      </c>
      <c r="J19" s="6"/>
      <c r="K19" s="18" t="s">
        <v>56</v>
      </c>
      <c r="L19" s="18" t="s">
        <v>57</v>
      </c>
      <c r="M19" s="18">
        <v>5</v>
      </c>
      <c r="P19" s="6"/>
      <c r="Q19" s="18" t="s">
        <v>81</v>
      </c>
      <c r="R19" s="18" t="s">
        <v>67</v>
      </c>
      <c r="S19" s="18">
        <v>250</v>
      </c>
      <c r="V19" s="28"/>
      <c r="W19" s="28"/>
      <c r="X19" s="28"/>
      <c r="Y19" s="28"/>
      <c r="Z19" s="28"/>
      <c r="AA19" s="28"/>
    </row>
    <row r="20" spans="4:27" ht="17.399999999999999" x14ac:dyDescent="0.3">
      <c r="D20" s="6"/>
      <c r="E20" s="5" t="s">
        <v>19</v>
      </c>
      <c r="F20" s="5" t="s">
        <v>26</v>
      </c>
      <c r="G20" s="5">
        <v>40</v>
      </c>
      <c r="J20" s="6"/>
      <c r="K20" s="18" t="s">
        <v>58</v>
      </c>
      <c r="L20" s="18" t="s">
        <v>26</v>
      </c>
      <c r="M20" s="18">
        <v>42</v>
      </c>
      <c r="P20" s="6"/>
      <c r="Q20" s="18" t="s">
        <v>82</v>
      </c>
      <c r="R20" s="18" t="s">
        <v>83</v>
      </c>
      <c r="S20" s="18">
        <v>22</v>
      </c>
    </row>
    <row r="21" spans="4:27" ht="17.399999999999999" x14ac:dyDescent="0.3">
      <c r="D21" s="6"/>
      <c r="E21" s="5" t="s">
        <v>20</v>
      </c>
      <c r="F21" s="5" t="s">
        <v>8</v>
      </c>
      <c r="G21" s="5">
        <v>102</v>
      </c>
      <c r="J21" s="6"/>
      <c r="K21" s="18" t="s">
        <v>59</v>
      </c>
      <c r="L21" s="18" t="s">
        <v>27</v>
      </c>
      <c r="M21" s="18">
        <v>202</v>
      </c>
      <c r="P21" s="6"/>
      <c r="Q21" s="18" t="s">
        <v>84</v>
      </c>
      <c r="R21" s="18" t="s">
        <v>68</v>
      </c>
      <c r="S21" s="18">
        <v>5</v>
      </c>
    </row>
    <row r="22" spans="4:27" ht="17.399999999999999" x14ac:dyDescent="0.3">
      <c r="D22" s="6"/>
      <c r="E22" s="5" t="s">
        <v>21</v>
      </c>
      <c r="F22" s="5" t="s">
        <v>27</v>
      </c>
      <c r="G22" s="5">
        <v>202</v>
      </c>
      <c r="J22" s="6"/>
      <c r="K22" s="18" t="s">
        <v>60</v>
      </c>
      <c r="L22" s="18" t="s">
        <v>25</v>
      </c>
      <c r="M22" s="18">
        <v>3</v>
      </c>
      <c r="P22" s="12" t="s">
        <v>31</v>
      </c>
      <c r="Q22" s="18" t="s">
        <v>65</v>
      </c>
      <c r="R22" s="18" t="s">
        <v>9</v>
      </c>
      <c r="S22" s="18">
        <v>4</v>
      </c>
    </row>
    <row r="23" spans="4:27" ht="17.399999999999999" x14ac:dyDescent="0.3">
      <c r="D23" s="6"/>
      <c r="E23" s="5" t="s">
        <v>22</v>
      </c>
      <c r="F23" s="5" t="s">
        <v>28</v>
      </c>
      <c r="G23" s="5">
        <f>255*2+2</f>
        <v>512</v>
      </c>
      <c r="J23" s="6"/>
      <c r="K23" s="18" t="s">
        <v>61</v>
      </c>
      <c r="L23" s="18" t="s">
        <v>9</v>
      </c>
      <c r="M23" s="18">
        <v>4</v>
      </c>
      <c r="P23" s="47" t="s">
        <v>30</v>
      </c>
      <c r="Q23" s="48"/>
      <c r="R23" s="49"/>
      <c r="S23" s="8">
        <f>SUM(S17:S22)</f>
        <v>387</v>
      </c>
    </row>
    <row r="24" spans="4:27" ht="17.399999999999999" x14ac:dyDescent="0.3">
      <c r="D24" s="7"/>
      <c r="E24" s="5" t="s">
        <v>23</v>
      </c>
      <c r="F24" s="5" t="s">
        <v>29</v>
      </c>
      <c r="G24" s="5">
        <f>14*2+2</f>
        <v>30</v>
      </c>
      <c r="J24" s="12" t="s">
        <v>31</v>
      </c>
      <c r="K24" s="18" t="s">
        <v>52</v>
      </c>
      <c r="L24" s="18" t="s">
        <v>9</v>
      </c>
      <c r="M24" s="18">
        <v>4</v>
      </c>
      <c r="P24" s="40" t="s">
        <v>14</v>
      </c>
      <c r="Q24" s="41"/>
      <c r="R24" s="42"/>
      <c r="S24" s="9">
        <v>2900</v>
      </c>
    </row>
    <row r="25" spans="4:27" ht="17.399999999999999" x14ac:dyDescent="0.3">
      <c r="D25" s="7"/>
      <c r="E25" s="5" t="s">
        <v>24</v>
      </c>
      <c r="F25" s="5" t="s">
        <v>25</v>
      </c>
      <c r="G25" s="5">
        <v>3</v>
      </c>
      <c r="J25" s="12" t="s">
        <v>31</v>
      </c>
      <c r="K25" s="18" t="s">
        <v>16</v>
      </c>
      <c r="L25" s="18" t="s">
        <v>9</v>
      </c>
      <c r="M25" s="18">
        <v>4</v>
      </c>
      <c r="N25" s="13"/>
      <c r="P25" s="54" t="s">
        <v>12</v>
      </c>
      <c r="Q25" s="55"/>
      <c r="R25" s="56"/>
      <c r="S25" s="10">
        <f>(0+8)*S24</f>
        <v>23200</v>
      </c>
      <c r="X25" s="1"/>
    </row>
    <row r="26" spans="4:27" ht="15.6" x14ac:dyDescent="0.3">
      <c r="D26" s="43" t="s">
        <v>30</v>
      </c>
      <c r="E26" s="44"/>
      <c r="F26" s="44"/>
      <c r="G26" s="8">
        <f>SUM(G17:G25)</f>
        <v>1097</v>
      </c>
      <c r="J26" s="43" t="s">
        <v>30</v>
      </c>
      <c r="K26" s="44"/>
      <c r="L26" s="44"/>
      <c r="M26" s="8">
        <f>SUM(M17:M25)</f>
        <v>310</v>
      </c>
      <c r="N26" s="14"/>
      <c r="P26" s="37" t="s">
        <v>13</v>
      </c>
      <c r="Q26" s="38"/>
      <c r="R26" s="39"/>
      <c r="S26" s="11">
        <f>((S23*S24)+S25)/(1024*1024)</f>
        <v>1.0924339294433594</v>
      </c>
    </row>
    <row r="27" spans="4:27" ht="15.6" x14ac:dyDescent="0.3">
      <c r="D27" s="40" t="s">
        <v>14</v>
      </c>
      <c r="E27" s="41"/>
      <c r="F27" s="42"/>
      <c r="G27" s="9">
        <v>1000</v>
      </c>
      <c r="J27" s="40" t="s">
        <v>14</v>
      </c>
      <c r="K27" s="41"/>
      <c r="L27" s="42"/>
      <c r="M27" s="9">
        <v>2900</v>
      </c>
      <c r="N27" s="14"/>
    </row>
    <row r="28" spans="4:27" ht="15.6" x14ac:dyDescent="0.3">
      <c r="D28" s="36" t="s">
        <v>12</v>
      </c>
      <c r="E28" s="36"/>
      <c r="F28" s="36"/>
      <c r="G28" s="10">
        <f>(0+8)*G27</f>
        <v>8000</v>
      </c>
      <c r="J28" s="36" t="s">
        <v>12</v>
      </c>
      <c r="K28" s="36"/>
      <c r="L28" s="36"/>
      <c r="M28" s="10">
        <f>(0+8)*M27</f>
        <v>23200</v>
      </c>
      <c r="N28" s="14"/>
    </row>
    <row r="29" spans="4:27" ht="21" x14ac:dyDescent="0.4">
      <c r="D29" s="37" t="s">
        <v>13</v>
      </c>
      <c r="E29" s="38"/>
      <c r="F29" s="39"/>
      <c r="G29" s="11">
        <f>((G26*G27)+G28)/(1024*1024)</f>
        <v>1.0538101196289063</v>
      </c>
      <c r="J29" s="37" t="s">
        <v>13</v>
      </c>
      <c r="K29" s="38"/>
      <c r="L29" s="39"/>
      <c r="M29" s="11">
        <f>((M26*M27)+M28)/(1024*1024)</f>
        <v>0.87947845458984375</v>
      </c>
      <c r="N29" s="14"/>
      <c r="P29" s="2"/>
      <c r="Q29" s="45" t="s">
        <v>90</v>
      </c>
      <c r="R29" s="50"/>
      <c r="S29" s="50"/>
    </row>
    <row r="30" spans="4:27" ht="18" x14ac:dyDescent="0.3">
      <c r="P30" s="3" t="s">
        <v>7</v>
      </c>
      <c r="Q30" s="3" t="s">
        <v>5</v>
      </c>
      <c r="R30" s="3" t="s">
        <v>6</v>
      </c>
      <c r="S30" s="3" t="s">
        <v>11</v>
      </c>
      <c r="U30" s="15"/>
    </row>
    <row r="31" spans="4:27" ht="17.399999999999999" x14ac:dyDescent="0.3">
      <c r="P31" s="4" t="s">
        <v>10</v>
      </c>
      <c r="Q31" s="18" t="s">
        <v>86</v>
      </c>
      <c r="R31" s="18" t="s">
        <v>79</v>
      </c>
      <c r="S31" s="18">
        <v>4</v>
      </c>
    </row>
    <row r="32" spans="4:27" ht="21" x14ac:dyDescent="0.4">
      <c r="D32" s="2"/>
      <c r="E32" s="45" t="s">
        <v>33</v>
      </c>
      <c r="F32" s="46"/>
      <c r="G32" s="46"/>
      <c r="J32" s="2"/>
      <c r="K32" s="45" t="s">
        <v>64</v>
      </c>
      <c r="L32" s="50"/>
      <c r="M32" s="50"/>
      <c r="P32" s="6"/>
      <c r="Q32" s="18" t="s">
        <v>78</v>
      </c>
      <c r="R32" s="18" t="s">
        <v>9</v>
      </c>
      <c r="S32" s="18">
        <v>4</v>
      </c>
      <c r="U32" s="13"/>
      <c r="V32" s="13"/>
    </row>
    <row r="33" spans="4:24" ht="17.399999999999999" x14ac:dyDescent="0.3">
      <c r="D33" s="3" t="s">
        <v>7</v>
      </c>
      <c r="E33" s="3" t="s">
        <v>5</v>
      </c>
      <c r="F33" s="3" t="s">
        <v>6</v>
      </c>
      <c r="G33" s="3" t="s">
        <v>11</v>
      </c>
      <c r="J33" s="3" t="s">
        <v>7</v>
      </c>
      <c r="K33" s="3" t="s">
        <v>5</v>
      </c>
      <c r="L33" s="3" t="s">
        <v>6</v>
      </c>
      <c r="M33" s="3" t="s">
        <v>11</v>
      </c>
      <c r="P33" s="6"/>
      <c r="Q33" s="18" t="s">
        <v>87</v>
      </c>
      <c r="R33" s="18" t="s">
        <v>28</v>
      </c>
      <c r="S33" s="18">
        <v>512</v>
      </c>
    </row>
    <row r="34" spans="4:24" ht="17.399999999999999" x14ac:dyDescent="0.3">
      <c r="D34" s="4" t="s">
        <v>10</v>
      </c>
      <c r="E34" s="5" t="s">
        <v>32</v>
      </c>
      <c r="F34" s="5" t="s">
        <v>9</v>
      </c>
      <c r="G34" s="5">
        <v>4</v>
      </c>
      <c r="J34" s="4" t="s">
        <v>10</v>
      </c>
      <c r="K34" s="18" t="s">
        <v>63</v>
      </c>
      <c r="L34" s="18" t="s">
        <v>9</v>
      </c>
      <c r="M34" s="18">
        <v>4</v>
      </c>
      <c r="P34" s="6"/>
      <c r="Q34" s="18" t="s">
        <v>88</v>
      </c>
      <c r="R34" s="18" t="s">
        <v>89</v>
      </c>
      <c r="S34" s="18">
        <v>1</v>
      </c>
    </row>
    <row r="35" spans="4:24" ht="17.399999999999999" x14ac:dyDescent="0.3">
      <c r="D35" s="40" t="s">
        <v>14</v>
      </c>
      <c r="E35" s="41"/>
      <c r="F35" s="42"/>
      <c r="G35" s="9">
        <v>8</v>
      </c>
      <c r="J35" s="6"/>
      <c r="K35" s="18" t="s">
        <v>37</v>
      </c>
      <c r="L35" s="18" t="s">
        <v>9</v>
      </c>
      <c r="M35" s="18">
        <v>4</v>
      </c>
      <c r="P35" s="47" t="s">
        <v>30</v>
      </c>
      <c r="Q35" s="48"/>
      <c r="R35" s="49"/>
      <c r="S35" s="8">
        <f>SUM(S31:S34)</f>
        <v>521</v>
      </c>
    </row>
    <row r="36" spans="4:24" ht="17.399999999999999" x14ac:dyDescent="0.3">
      <c r="D36" s="36" t="s">
        <v>12</v>
      </c>
      <c r="E36" s="36"/>
      <c r="F36" s="36"/>
      <c r="G36" s="10">
        <f>(0+8)*G35</f>
        <v>64</v>
      </c>
      <c r="J36" s="6"/>
      <c r="K36" s="18" t="s">
        <v>32</v>
      </c>
      <c r="L36" s="18" t="s">
        <v>9</v>
      </c>
      <c r="M36" s="18">
        <v>4</v>
      </c>
      <c r="P36" s="40" t="s">
        <v>14</v>
      </c>
      <c r="Q36" s="41"/>
      <c r="R36" s="42"/>
      <c r="S36" s="9">
        <v>2900</v>
      </c>
    </row>
    <row r="37" spans="4:24" ht="17.399999999999999" x14ac:dyDescent="0.3">
      <c r="D37" s="37" t="s">
        <v>13</v>
      </c>
      <c r="E37" s="38"/>
      <c r="F37" s="39"/>
      <c r="G37" s="11" t="e">
        <f>((#REF!*G35)+G36)/(1024*1024)</f>
        <v>#REF!</v>
      </c>
      <c r="J37" s="12" t="s">
        <v>31</v>
      </c>
      <c r="K37" s="18" t="s">
        <v>16</v>
      </c>
      <c r="L37" s="18" t="s">
        <v>9</v>
      </c>
      <c r="M37" s="18">
        <v>4</v>
      </c>
      <c r="P37" s="54" t="s">
        <v>12</v>
      </c>
      <c r="Q37" s="55"/>
      <c r="R37" s="56"/>
      <c r="S37" s="10">
        <f>(0+8)*S36</f>
        <v>23200</v>
      </c>
    </row>
    <row r="38" spans="4:24" ht="17.399999999999999" x14ac:dyDescent="0.3">
      <c r="J38" s="12" t="s">
        <v>31</v>
      </c>
      <c r="K38" s="18" t="s">
        <v>52</v>
      </c>
      <c r="L38" s="18" t="s">
        <v>9</v>
      </c>
      <c r="M38" s="18">
        <v>4</v>
      </c>
      <c r="P38" s="37" t="s">
        <v>13</v>
      </c>
      <c r="Q38" s="38"/>
      <c r="R38" s="39"/>
      <c r="S38" s="11">
        <f>((S35*S36)+S37)/(1024*1024)</f>
        <v>1.4630317687988281</v>
      </c>
    </row>
    <row r="39" spans="4:24" ht="15.6" x14ac:dyDescent="0.3">
      <c r="J39" s="43" t="s">
        <v>30</v>
      </c>
      <c r="K39" s="44"/>
      <c r="L39" s="44"/>
      <c r="M39" s="8">
        <f>SUM(M34:M38)</f>
        <v>20</v>
      </c>
    </row>
    <row r="40" spans="4:24" ht="20.399999999999999" x14ac:dyDescent="0.35">
      <c r="E40" s="45" t="s">
        <v>105</v>
      </c>
      <c r="F40" s="46"/>
      <c r="G40" s="46"/>
      <c r="J40" s="40" t="s">
        <v>14</v>
      </c>
      <c r="K40" s="41"/>
      <c r="L40" s="42"/>
      <c r="M40" s="9">
        <v>100</v>
      </c>
      <c r="N40" s="13"/>
    </row>
    <row r="41" spans="4:24" ht="18" x14ac:dyDescent="0.3">
      <c r="D41" s="3" t="s">
        <v>7</v>
      </c>
      <c r="E41" s="3" t="s">
        <v>5</v>
      </c>
      <c r="F41" s="3" t="s">
        <v>6</v>
      </c>
      <c r="G41" s="3" t="s">
        <v>11</v>
      </c>
      <c r="J41" s="36" t="s">
        <v>12</v>
      </c>
      <c r="K41" s="36"/>
      <c r="L41" s="36"/>
      <c r="M41" s="10">
        <f>(0+8)*M40</f>
        <v>800</v>
      </c>
      <c r="N41" s="14"/>
      <c r="V41" s="15"/>
    </row>
    <row r="42" spans="4:24" ht="17.399999999999999" x14ac:dyDescent="0.3">
      <c r="D42" s="4" t="s">
        <v>10</v>
      </c>
      <c r="E42" s="5" t="s">
        <v>34</v>
      </c>
      <c r="F42" s="5" t="s">
        <v>9</v>
      </c>
      <c r="G42" s="5">
        <v>4</v>
      </c>
      <c r="J42" s="37" t="s">
        <v>13</v>
      </c>
      <c r="K42" s="38"/>
      <c r="L42" s="39"/>
      <c r="M42" s="11">
        <f>((M39*M40)+M41)/(1024*1024)</f>
        <v>2.6702880859375E-3</v>
      </c>
      <c r="N42" s="14"/>
    </row>
    <row r="43" spans="4:24" ht="17.399999999999999" x14ac:dyDescent="0.3">
      <c r="D43" s="6"/>
      <c r="E43" s="5" t="s">
        <v>35</v>
      </c>
      <c r="F43" s="5" t="s">
        <v>38</v>
      </c>
      <c r="G43" s="5">
        <v>9</v>
      </c>
      <c r="L43" s="14"/>
      <c r="M43" s="14"/>
      <c r="N43" s="14"/>
      <c r="V43" s="13"/>
      <c r="W43" s="13"/>
      <c r="X43" s="13"/>
    </row>
    <row r="44" spans="4:24" ht="17.399999999999999" x14ac:dyDescent="0.3">
      <c r="D44" s="6"/>
      <c r="E44" s="5" t="s">
        <v>36</v>
      </c>
      <c r="F44" s="5" t="s">
        <v>25</v>
      </c>
      <c r="G44" s="5">
        <v>3</v>
      </c>
      <c r="L44" s="14"/>
      <c r="M44" s="14"/>
      <c r="N44" s="14"/>
      <c r="V44" s="14"/>
      <c r="W44" s="14"/>
      <c r="X44" s="14"/>
    </row>
    <row r="45" spans="4:24" ht="21" x14ac:dyDescent="0.4">
      <c r="D45" s="6"/>
      <c r="E45" s="5" t="s">
        <v>37</v>
      </c>
      <c r="F45" s="5" t="s">
        <v>9</v>
      </c>
      <c r="G45" s="5">
        <v>4</v>
      </c>
      <c r="J45" s="2"/>
      <c r="K45" s="45" t="s">
        <v>71</v>
      </c>
      <c r="L45" s="50"/>
      <c r="M45" s="50"/>
      <c r="N45" s="14"/>
      <c r="P45" s="2"/>
      <c r="Q45" s="45" t="s">
        <v>92</v>
      </c>
      <c r="R45" s="50"/>
      <c r="S45" s="50"/>
      <c r="V45" s="14"/>
      <c r="W45" s="14"/>
      <c r="X45" s="14"/>
    </row>
    <row r="46" spans="4:24" ht="17.399999999999999" x14ac:dyDescent="0.3">
      <c r="D46" s="12" t="s">
        <v>31</v>
      </c>
      <c r="E46" s="5" t="s">
        <v>16</v>
      </c>
      <c r="F46" s="5" t="s">
        <v>9</v>
      </c>
      <c r="G46" s="5">
        <v>4</v>
      </c>
      <c r="J46" s="3" t="s">
        <v>7</v>
      </c>
      <c r="K46" s="3" t="s">
        <v>5</v>
      </c>
      <c r="L46" s="3" t="s">
        <v>6</v>
      </c>
      <c r="M46" s="3" t="s">
        <v>11</v>
      </c>
      <c r="N46" s="14"/>
      <c r="P46" s="3" t="s">
        <v>7</v>
      </c>
      <c r="Q46" s="3" t="s">
        <v>5</v>
      </c>
      <c r="R46" s="3" t="s">
        <v>6</v>
      </c>
      <c r="S46" s="3" t="s">
        <v>11</v>
      </c>
    </row>
    <row r="47" spans="4:24" ht="17.399999999999999" x14ac:dyDescent="0.3">
      <c r="D47" s="43" t="s">
        <v>30</v>
      </c>
      <c r="E47" s="44"/>
      <c r="F47" s="44"/>
      <c r="G47" s="8">
        <f>SUM(G42:G46)</f>
        <v>24</v>
      </c>
      <c r="J47" s="4" t="s">
        <v>10</v>
      </c>
      <c r="K47" s="18" t="s">
        <v>65</v>
      </c>
      <c r="L47" s="18" t="s">
        <v>9</v>
      </c>
      <c r="M47" s="18">
        <v>4</v>
      </c>
      <c r="P47" s="4" t="s">
        <v>10</v>
      </c>
      <c r="Q47" s="18" t="s">
        <v>78</v>
      </c>
      <c r="R47" s="18" t="s">
        <v>9</v>
      </c>
      <c r="S47" s="18">
        <v>4</v>
      </c>
    </row>
    <row r="48" spans="4:24" ht="17.399999999999999" x14ac:dyDescent="0.3">
      <c r="D48" s="40" t="s">
        <v>14</v>
      </c>
      <c r="E48" s="41"/>
      <c r="F48" s="42"/>
      <c r="G48" s="9">
        <v>28</v>
      </c>
      <c r="J48" s="6"/>
      <c r="K48" s="18" t="s">
        <v>66</v>
      </c>
      <c r="L48" s="18" t="s">
        <v>8</v>
      </c>
      <c r="M48" s="18">
        <v>102</v>
      </c>
      <c r="P48" s="6"/>
      <c r="Q48" s="18" t="s">
        <v>91</v>
      </c>
      <c r="R48" s="18" t="s">
        <v>67</v>
      </c>
      <c r="S48" s="18">
        <v>255</v>
      </c>
    </row>
    <row r="49" spans="4:24" ht="17.399999999999999" x14ac:dyDescent="0.3">
      <c r="D49" s="36" t="s">
        <v>12</v>
      </c>
      <c r="E49" s="36"/>
      <c r="F49" s="36"/>
      <c r="G49" s="10">
        <f>(0+8)*G48</f>
        <v>224</v>
      </c>
      <c r="J49" s="6"/>
      <c r="K49" s="18" t="s">
        <v>69</v>
      </c>
      <c r="L49" s="18" t="s">
        <v>68</v>
      </c>
      <c r="M49" s="18">
        <v>5</v>
      </c>
      <c r="P49" s="47" t="s">
        <v>30</v>
      </c>
      <c r="Q49" s="48"/>
      <c r="R49" s="49"/>
      <c r="S49" s="8">
        <f>SUM(S47:S48)</f>
        <v>259</v>
      </c>
    </row>
    <row r="50" spans="4:24" ht="18" x14ac:dyDescent="0.3">
      <c r="D50" s="37" t="s">
        <v>13</v>
      </c>
      <c r="E50" s="38"/>
      <c r="F50" s="39"/>
      <c r="G50" s="11">
        <f>((G47*G48)+G49)/(1024*1024)</f>
        <v>8.544921875E-4</v>
      </c>
      <c r="J50" s="16"/>
      <c r="K50" s="18" t="s">
        <v>70</v>
      </c>
      <c r="L50" s="18" t="s">
        <v>26</v>
      </c>
      <c r="M50" s="18">
        <v>42</v>
      </c>
      <c r="P50" s="40" t="s">
        <v>14</v>
      </c>
      <c r="Q50" s="41"/>
      <c r="R50" s="42"/>
      <c r="S50" s="9">
        <v>2900</v>
      </c>
      <c r="V50" s="15"/>
    </row>
    <row r="51" spans="4:24" ht="17.399999999999999" x14ac:dyDescent="0.3">
      <c r="J51" s="12" t="s">
        <v>31</v>
      </c>
      <c r="K51" s="18" t="s">
        <v>63</v>
      </c>
      <c r="L51" s="18" t="s">
        <v>9</v>
      </c>
      <c r="M51" s="18">
        <v>4</v>
      </c>
      <c r="P51" s="54" t="s">
        <v>12</v>
      </c>
      <c r="Q51" s="55"/>
      <c r="R51" s="56"/>
      <c r="S51" s="10">
        <f>(0+8)*S50</f>
        <v>23200</v>
      </c>
    </row>
    <row r="52" spans="4:24" ht="15.6" x14ac:dyDescent="0.3">
      <c r="J52" s="43" t="s">
        <v>30</v>
      </c>
      <c r="K52" s="44"/>
      <c r="L52" s="44"/>
      <c r="M52" s="8">
        <f>SUM(M47:M51)</f>
        <v>157</v>
      </c>
      <c r="P52" s="37" t="s">
        <v>13</v>
      </c>
      <c r="Q52" s="38"/>
      <c r="R52" s="39"/>
      <c r="S52" s="11">
        <f>((S49*S50)+S51)/(1024*1024)</f>
        <v>0.73843002319335938</v>
      </c>
      <c r="V52" s="13"/>
      <c r="W52" s="13"/>
      <c r="X52" s="13"/>
    </row>
    <row r="53" spans="4:24" ht="21" x14ac:dyDescent="0.4">
      <c r="D53" s="2"/>
      <c r="E53" s="45" t="s">
        <v>45</v>
      </c>
      <c r="F53" s="50"/>
      <c r="G53" s="50"/>
      <c r="J53" s="40" t="s">
        <v>14</v>
      </c>
      <c r="K53" s="41"/>
      <c r="L53" s="42"/>
      <c r="M53" s="9">
        <v>10000</v>
      </c>
      <c r="V53" s="14"/>
      <c r="W53" s="14"/>
      <c r="X53" s="14"/>
    </row>
    <row r="54" spans="4:24" ht="15.6" x14ac:dyDescent="0.3">
      <c r="D54" s="3" t="s">
        <v>7</v>
      </c>
      <c r="E54" s="3" t="s">
        <v>5</v>
      </c>
      <c r="F54" s="3" t="s">
        <v>6</v>
      </c>
      <c r="G54" s="3" t="s">
        <v>11</v>
      </c>
      <c r="J54" s="36" t="s">
        <v>12</v>
      </c>
      <c r="K54" s="36"/>
      <c r="L54" s="36"/>
      <c r="M54" s="10">
        <f>(0+8)*M53</f>
        <v>80000</v>
      </c>
      <c r="V54" s="14"/>
      <c r="W54" s="14"/>
      <c r="X54" s="14"/>
    </row>
    <row r="55" spans="4:24" ht="21" x14ac:dyDescent="0.4">
      <c r="D55" s="4" t="s">
        <v>10</v>
      </c>
      <c r="E55" s="18" t="s">
        <v>39</v>
      </c>
      <c r="F55" s="18" t="s">
        <v>9</v>
      </c>
      <c r="G55" s="18">
        <v>4</v>
      </c>
      <c r="J55" s="37" t="s">
        <v>13</v>
      </c>
      <c r="K55" s="38"/>
      <c r="L55" s="39"/>
      <c r="M55" s="11">
        <f>((M52*M53)+M54)/(1024*1024)</f>
        <v>1.5735626220703125</v>
      </c>
      <c r="P55" s="2"/>
      <c r="Q55" s="45" t="s">
        <v>93</v>
      </c>
      <c r="R55" s="50"/>
      <c r="S55" s="50"/>
    </row>
    <row r="56" spans="4:24" ht="17.399999999999999" x14ac:dyDescent="0.3">
      <c r="D56" s="16"/>
      <c r="E56" s="18" t="s">
        <v>40</v>
      </c>
      <c r="F56" s="18" t="s">
        <v>27</v>
      </c>
      <c r="G56" s="18">
        <v>202</v>
      </c>
      <c r="O56" s="51" t="s">
        <v>7</v>
      </c>
      <c r="P56" s="52"/>
      <c r="Q56" s="3" t="s">
        <v>5</v>
      </c>
      <c r="R56" s="3" t="s">
        <v>6</v>
      </c>
      <c r="S56" s="3" t="s">
        <v>11</v>
      </c>
    </row>
    <row r="57" spans="4:24" ht="17.399999999999999" x14ac:dyDescent="0.3">
      <c r="D57" s="6"/>
      <c r="E57" s="18" t="s">
        <v>41</v>
      </c>
      <c r="F57" s="18" t="s">
        <v>28</v>
      </c>
      <c r="G57" s="18">
        <v>512</v>
      </c>
      <c r="O57" s="12" t="s">
        <v>31</v>
      </c>
      <c r="P57" s="4" t="s">
        <v>10</v>
      </c>
      <c r="Q57" s="18" t="s">
        <v>74</v>
      </c>
      <c r="R57" s="18" t="s">
        <v>9</v>
      </c>
      <c r="S57" s="18">
        <v>4</v>
      </c>
    </row>
    <row r="58" spans="4:24" ht="21" x14ac:dyDescent="0.4">
      <c r="D58" s="6"/>
      <c r="E58" s="18" t="s">
        <v>42</v>
      </c>
      <c r="F58" s="18" t="s">
        <v>27</v>
      </c>
      <c r="G58" s="18">
        <v>202</v>
      </c>
      <c r="J58" s="2"/>
      <c r="K58" s="45" t="s">
        <v>73</v>
      </c>
      <c r="L58" s="50"/>
      <c r="M58" s="50"/>
      <c r="O58" s="12" t="s">
        <v>31</v>
      </c>
      <c r="P58" s="4" t="s">
        <v>10</v>
      </c>
      <c r="Q58" s="18" t="s">
        <v>78</v>
      </c>
      <c r="R58" s="18" t="s">
        <v>9</v>
      </c>
      <c r="S58" s="18">
        <v>4</v>
      </c>
    </row>
    <row r="59" spans="4:24" ht="17.399999999999999" x14ac:dyDescent="0.3">
      <c r="D59" s="6"/>
      <c r="E59" s="18" t="s">
        <v>43</v>
      </c>
      <c r="F59" s="18" t="s">
        <v>26</v>
      </c>
      <c r="G59" s="18">
        <v>42</v>
      </c>
      <c r="I59" s="51" t="s">
        <v>7</v>
      </c>
      <c r="J59" s="52"/>
      <c r="K59" s="3" t="s">
        <v>5</v>
      </c>
      <c r="L59" s="3" t="s">
        <v>6</v>
      </c>
      <c r="M59" s="3" t="s">
        <v>11</v>
      </c>
      <c r="O59" s="43" t="s">
        <v>30</v>
      </c>
      <c r="P59" s="43"/>
      <c r="Q59" s="43"/>
      <c r="R59" s="43"/>
      <c r="S59" s="8">
        <f>SUM(S57:S58)</f>
        <v>8</v>
      </c>
    </row>
    <row r="60" spans="4:24" ht="17.399999999999999" x14ac:dyDescent="0.3">
      <c r="D60" s="12" t="s">
        <v>31</v>
      </c>
      <c r="E60" s="18" t="s">
        <v>44</v>
      </c>
      <c r="F60" s="18" t="s">
        <v>9</v>
      </c>
      <c r="G60" s="18">
        <v>4</v>
      </c>
      <c r="I60" s="12" t="s">
        <v>31</v>
      </c>
      <c r="J60" s="4" t="s">
        <v>10</v>
      </c>
      <c r="K60" s="18" t="s">
        <v>54</v>
      </c>
      <c r="L60" s="17" t="s">
        <v>9</v>
      </c>
      <c r="M60" s="17">
        <v>4</v>
      </c>
      <c r="O60" s="53" t="s">
        <v>14</v>
      </c>
      <c r="P60" s="53"/>
      <c r="Q60" s="53"/>
      <c r="R60" s="53"/>
      <c r="S60" s="9">
        <v>2900</v>
      </c>
    </row>
    <row r="61" spans="4:24" ht="17.399999999999999" x14ac:dyDescent="0.3">
      <c r="D61" s="43" t="s">
        <v>30</v>
      </c>
      <c r="E61" s="44"/>
      <c r="F61" s="44"/>
      <c r="G61" s="8">
        <f>SUM(G55:G60)</f>
        <v>966</v>
      </c>
      <c r="I61" s="12" t="s">
        <v>31</v>
      </c>
      <c r="J61" s="4" t="s">
        <v>10</v>
      </c>
      <c r="K61" s="18" t="s">
        <v>65</v>
      </c>
      <c r="L61" s="17" t="s">
        <v>9</v>
      </c>
      <c r="M61" s="17">
        <v>4</v>
      </c>
      <c r="O61" s="36" t="s">
        <v>12</v>
      </c>
      <c r="P61" s="36"/>
      <c r="Q61" s="36"/>
      <c r="R61" s="36"/>
      <c r="S61" s="10">
        <f>(0+8)*S60</f>
        <v>23200</v>
      </c>
    </row>
    <row r="62" spans="4:24" ht="17.399999999999999" customHeight="1" x14ac:dyDescent="0.3">
      <c r="D62" s="40" t="s">
        <v>14</v>
      </c>
      <c r="E62" s="41"/>
      <c r="F62" s="42"/>
      <c r="G62" s="9">
        <v>28</v>
      </c>
      <c r="I62" s="20"/>
      <c r="J62" s="20"/>
      <c r="K62" s="19" t="s">
        <v>72</v>
      </c>
      <c r="L62" s="21" t="s">
        <v>68</v>
      </c>
      <c r="M62" s="17">
        <v>5</v>
      </c>
      <c r="O62" s="59" t="s">
        <v>13</v>
      </c>
      <c r="P62" s="59"/>
      <c r="Q62" s="59"/>
      <c r="R62" s="59"/>
      <c r="S62" s="11">
        <f>((S59*S60)+S61)/(1024*1024)</f>
        <v>4.425048828125E-2</v>
      </c>
    </row>
    <row r="63" spans="4:24" ht="15.6" x14ac:dyDescent="0.3">
      <c r="D63" s="36" t="s">
        <v>12</v>
      </c>
      <c r="E63" s="36"/>
      <c r="F63" s="36"/>
      <c r="G63" s="10">
        <f>(0+8)*G62</f>
        <v>224</v>
      </c>
      <c r="I63" s="43" t="s">
        <v>30</v>
      </c>
      <c r="J63" s="43"/>
      <c r="K63" s="43"/>
      <c r="L63" s="43"/>
      <c r="M63" s="8">
        <f>SUM(M60:M62)</f>
        <v>13</v>
      </c>
      <c r="N63" s="13"/>
      <c r="O63" s="14"/>
      <c r="P63" s="14"/>
      <c r="Q63" s="14"/>
    </row>
    <row r="64" spans="4:24" ht="15.6" x14ac:dyDescent="0.3">
      <c r="D64" s="37" t="s">
        <v>13</v>
      </c>
      <c r="E64" s="38"/>
      <c r="F64" s="39"/>
      <c r="G64" s="11">
        <f>((G61*G62)+G63)/(1024*1024)</f>
        <v>2.600860595703125E-2</v>
      </c>
      <c r="I64" s="53" t="s">
        <v>14</v>
      </c>
      <c r="J64" s="53"/>
      <c r="K64" s="53"/>
      <c r="L64" s="53"/>
      <c r="M64" s="9">
        <f>100*1000</f>
        <v>100000</v>
      </c>
      <c r="N64" s="14"/>
      <c r="O64" s="14"/>
      <c r="P64" s="14"/>
      <c r="Q64" s="14"/>
    </row>
    <row r="65" spans="4:26" ht="15.6" x14ac:dyDescent="0.3">
      <c r="I65" s="36" t="s">
        <v>12</v>
      </c>
      <c r="J65" s="36"/>
      <c r="K65" s="36"/>
      <c r="L65" s="36"/>
      <c r="M65" s="10">
        <f>(0+8)*M64</f>
        <v>800000</v>
      </c>
      <c r="N65" s="14"/>
      <c r="O65" s="14"/>
      <c r="P65" s="14"/>
      <c r="Q65" s="14"/>
    </row>
    <row r="66" spans="4:26" ht="21" x14ac:dyDescent="0.4">
      <c r="I66" s="57" t="s">
        <v>13</v>
      </c>
      <c r="J66" s="57"/>
      <c r="K66" s="57"/>
      <c r="L66" s="58"/>
      <c r="M66" s="11">
        <f>((M63*M64)+M65)/(1024*1024)</f>
        <v>2.002716064453125</v>
      </c>
      <c r="N66" s="14"/>
      <c r="P66" s="2"/>
      <c r="Q66" s="45" t="s">
        <v>96</v>
      </c>
      <c r="R66" s="50"/>
      <c r="S66" s="50"/>
    </row>
    <row r="67" spans="4:26" x14ac:dyDescent="0.3">
      <c r="P67" s="3" t="s">
        <v>7</v>
      </c>
      <c r="Q67" s="3" t="s">
        <v>5</v>
      </c>
      <c r="R67" s="3" t="s">
        <v>6</v>
      </c>
      <c r="S67" s="3" t="s">
        <v>11</v>
      </c>
    </row>
    <row r="68" spans="4:26" ht="17.399999999999999" x14ac:dyDescent="0.3">
      <c r="P68" s="4" t="s">
        <v>10</v>
      </c>
      <c r="Q68" s="18" t="s">
        <v>94</v>
      </c>
      <c r="R68" s="18" t="s">
        <v>9</v>
      </c>
      <c r="S68" s="18">
        <v>4</v>
      </c>
    </row>
    <row r="69" spans="4:26" ht="21" x14ac:dyDescent="0.4">
      <c r="J69" s="2"/>
      <c r="K69" s="45" t="s">
        <v>77</v>
      </c>
      <c r="L69" s="50"/>
      <c r="M69" s="50"/>
      <c r="P69" s="12" t="s">
        <v>31</v>
      </c>
      <c r="Q69" s="18" t="s">
        <v>54</v>
      </c>
      <c r="R69" s="18" t="s">
        <v>9</v>
      </c>
      <c r="S69" s="18">
        <v>4</v>
      </c>
      <c r="V69" s="15"/>
    </row>
    <row r="70" spans="4:26" ht="17.399999999999999" x14ac:dyDescent="0.3">
      <c r="D70" s="6"/>
      <c r="E70" s="18" t="s">
        <v>47</v>
      </c>
      <c r="F70" s="18" t="s">
        <v>25</v>
      </c>
      <c r="G70" s="18">
        <v>3</v>
      </c>
      <c r="J70" s="3" t="s">
        <v>7</v>
      </c>
      <c r="K70" s="3" t="s">
        <v>5</v>
      </c>
      <c r="L70" s="3" t="s">
        <v>6</v>
      </c>
      <c r="M70" s="3" t="s">
        <v>11</v>
      </c>
      <c r="P70" s="12" t="s">
        <v>31</v>
      </c>
      <c r="Q70" s="18" t="s">
        <v>74</v>
      </c>
      <c r="R70" s="18" t="s">
        <v>9</v>
      </c>
      <c r="S70" s="18">
        <v>4</v>
      </c>
    </row>
    <row r="71" spans="4:26" ht="17.399999999999999" x14ac:dyDescent="0.3">
      <c r="D71" s="6"/>
      <c r="E71" s="18" t="s">
        <v>48</v>
      </c>
      <c r="F71" s="18" t="s">
        <v>9</v>
      </c>
      <c r="G71" s="18">
        <v>4</v>
      </c>
      <c r="J71" s="4" t="s">
        <v>10</v>
      </c>
      <c r="K71" s="18" t="s">
        <v>74</v>
      </c>
      <c r="L71" s="18" t="s">
        <v>9</v>
      </c>
      <c r="M71" s="18">
        <v>4</v>
      </c>
      <c r="P71" s="12" t="s">
        <v>31</v>
      </c>
      <c r="Q71" s="18" t="s">
        <v>78</v>
      </c>
      <c r="R71" s="18" t="s">
        <v>9</v>
      </c>
      <c r="S71" s="18">
        <v>4</v>
      </c>
      <c r="V71" s="13"/>
      <c r="W71" s="13"/>
      <c r="X71" s="13"/>
    </row>
    <row r="72" spans="4:26" ht="17.399999999999999" x14ac:dyDescent="0.3">
      <c r="D72" s="43" t="s">
        <v>30</v>
      </c>
      <c r="E72" s="44"/>
      <c r="F72" s="44"/>
      <c r="G72" s="8">
        <f>SUM(G70:G71)</f>
        <v>7</v>
      </c>
      <c r="J72" s="6"/>
      <c r="K72" s="18" t="s">
        <v>75</v>
      </c>
      <c r="L72" s="18" t="s">
        <v>8</v>
      </c>
      <c r="M72" s="18">
        <v>102</v>
      </c>
      <c r="P72" s="6"/>
      <c r="Q72" s="18" t="s">
        <v>95</v>
      </c>
      <c r="R72" s="18" t="s">
        <v>67</v>
      </c>
      <c r="S72" s="18">
        <v>255</v>
      </c>
      <c r="V72" s="14"/>
      <c r="W72" s="14"/>
      <c r="X72" s="14"/>
    </row>
    <row r="73" spans="4:26" ht="18" x14ac:dyDescent="0.3">
      <c r="D73" s="40" t="s">
        <v>14</v>
      </c>
      <c r="E73" s="41"/>
      <c r="F73" s="42"/>
      <c r="G73" s="9">
        <v>50</v>
      </c>
      <c r="J73" s="6"/>
      <c r="K73" s="18" t="s">
        <v>76</v>
      </c>
      <c r="L73" s="18" t="s">
        <v>27</v>
      </c>
      <c r="M73" s="18">
        <v>202</v>
      </c>
      <c r="N73" s="14"/>
      <c r="P73" s="43" t="s">
        <v>30</v>
      </c>
      <c r="Q73" s="44"/>
      <c r="R73" s="44"/>
      <c r="S73" s="8">
        <f>SUM(S68:S72)</f>
        <v>271</v>
      </c>
      <c r="X73" s="15"/>
    </row>
    <row r="74" spans="4:26" ht="17.399999999999999" x14ac:dyDescent="0.3">
      <c r="D74" s="36" t="s">
        <v>12</v>
      </c>
      <c r="E74" s="36"/>
      <c r="F74" s="36"/>
      <c r="G74" s="10">
        <f>(0+8)*G73</f>
        <v>400</v>
      </c>
      <c r="J74" s="12" t="s">
        <v>31</v>
      </c>
      <c r="K74" s="18" t="s">
        <v>63</v>
      </c>
      <c r="L74" s="18" t="s">
        <v>9</v>
      </c>
      <c r="M74" s="18">
        <v>4</v>
      </c>
      <c r="N74" s="14"/>
      <c r="P74" s="40" t="s">
        <v>14</v>
      </c>
      <c r="Q74" s="41"/>
      <c r="R74" s="42"/>
      <c r="S74" s="9">
        <v>400</v>
      </c>
    </row>
    <row r="75" spans="4:26" ht="17.399999999999999" x14ac:dyDescent="0.3">
      <c r="D75" s="37" t="s">
        <v>13</v>
      </c>
      <c r="E75" s="38"/>
      <c r="F75" s="39"/>
      <c r="G75" s="11">
        <f>((G72*G73)+G74)/(1024*1024)</f>
        <v>7.152557373046875E-4</v>
      </c>
      <c r="J75" s="12" t="s">
        <v>31</v>
      </c>
      <c r="K75" s="18" t="s">
        <v>65</v>
      </c>
      <c r="L75" s="18" t="s">
        <v>9</v>
      </c>
      <c r="M75" s="18">
        <v>4</v>
      </c>
      <c r="P75" s="36" t="s">
        <v>12</v>
      </c>
      <c r="Q75" s="36"/>
      <c r="R75" s="36"/>
      <c r="S75" s="10">
        <f>(0+8)*S74</f>
        <v>3200</v>
      </c>
      <c r="X75" s="13"/>
      <c r="Y75" s="13"/>
      <c r="Z75" s="13"/>
    </row>
    <row r="76" spans="4:26" ht="15.6" x14ac:dyDescent="0.3">
      <c r="J76" s="43" t="s">
        <v>30</v>
      </c>
      <c r="K76" s="44"/>
      <c r="L76" s="44"/>
      <c r="M76" s="8">
        <f>SUM(M71:M75)</f>
        <v>316</v>
      </c>
      <c r="P76" s="37" t="s">
        <v>13</v>
      </c>
      <c r="Q76" s="38"/>
      <c r="R76" s="39"/>
      <c r="S76" s="11">
        <f>((S73*S74)+S75)/(1024*1024)</f>
        <v>0.1064300537109375</v>
      </c>
      <c r="X76" s="14"/>
      <c r="Y76" s="14"/>
      <c r="Z76" s="14"/>
    </row>
    <row r="77" spans="4:26" ht="15.6" x14ac:dyDescent="0.3">
      <c r="J77" s="40" t="s">
        <v>14</v>
      </c>
      <c r="K77" s="41"/>
      <c r="L77" s="42"/>
      <c r="M77" s="9">
        <v>400</v>
      </c>
      <c r="P77" s="14"/>
      <c r="Q77" s="14"/>
      <c r="X77" s="14"/>
      <c r="Y77" s="14"/>
      <c r="Z77" s="14"/>
    </row>
    <row r="78" spans="4:26" ht="15.6" x14ac:dyDescent="0.3">
      <c r="J78" s="36" t="s">
        <v>12</v>
      </c>
      <c r="K78" s="36"/>
      <c r="L78" s="36"/>
      <c r="M78" s="10">
        <f>(0+8)*M77</f>
        <v>3200</v>
      </c>
      <c r="X78" s="14"/>
      <c r="Y78" s="14"/>
      <c r="Z78" s="14"/>
    </row>
    <row r="79" spans="4:26" ht="21" x14ac:dyDescent="0.4">
      <c r="D79" s="2"/>
      <c r="E79" s="45" t="s">
        <v>51</v>
      </c>
      <c r="F79" s="50"/>
      <c r="G79" s="50"/>
      <c r="J79" s="37" t="s">
        <v>13</v>
      </c>
      <c r="K79" s="38"/>
      <c r="L79" s="39"/>
      <c r="M79" s="11">
        <f>((M76*M77)+M78)/(1024*1024)</f>
        <v>0.12359619140625</v>
      </c>
      <c r="P79" s="2"/>
      <c r="Q79" s="45" t="s">
        <v>104</v>
      </c>
      <c r="R79" s="50"/>
      <c r="S79" s="50"/>
      <c r="X79" s="14"/>
      <c r="Y79" s="14"/>
      <c r="Z79" s="14"/>
    </row>
    <row r="80" spans="4:26" x14ac:dyDescent="0.3">
      <c r="D80" s="3" t="s">
        <v>7</v>
      </c>
      <c r="E80" s="3" t="s">
        <v>5</v>
      </c>
      <c r="F80" s="3" t="s">
        <v>6</v>
      </c>
      <c r="G80" s="3" t="s">
        <v>11</v>
      </c>
      <c r="P80" s="3" t="s">
        <v>7</v>
      </c>
      <c r="Q80" s="3" t="s">
        <v>5</v>
      </c>
      <c r="R80" s="3" t="s">
        <v>6</v>
      </c>
      <c r="S80" s="3" t="s">
        <v>11</v>
      </c>
      <c r="X80" s="14"/>
      <c r="Y80" s="14"/>
      <c r="Z80" s="14"/>
    </row>
    <row r="81" spans="4:26" ht="17.399999999999999" x14ac:dyDescent="0.3">
      <c r="D81" s="6"/>
      <c r="E81" s="18" t="s">
        <v>50</v>
      </c>
      <c r="F81" s="18" t="s">
        <v>28</v>
      </c>
      <c r="G81" s="18">
        <v>512</v>
      </c>
      <c r="P81" s="4" t="s">
        <v>10</v>
      </c>
      <c r="Q81" s="18" t="s">
        <v>97</v>
      </c>
      <c r="R81" s="18" t="s">
        <v>79</v>
      </c>
      <c r="S81" s="18">
        <v>4</v>
      </c>
      <c r="X81" s="14"/>
      <c r="Y81" s="14"/>
      <c r="Z81" s="14"/>
    </row>
    <row r="82" spans="4:26" ht="17.399999999999999" x14ac:dyDescent="0.3">
      <c r="D82" s="43" t="s">
        <v>30</v>
      </c>
      <c r="E82" s="44"/>
      <c r="F82" s="44"/>
      <c r="G82" s="8">
        <f>SUM(G81:G81)</f>
        <v>512</v>
      </c>
      <c r="P82" s="12" t="s">
        <v>31</v>
      </c>
      <c r="Q82" s="18" t="s">
        <v>54</v>
      </c>
      <c r="R82" s="18" t="s">
        <v>9</v>
      </c>
      <c r="S82" s="18">
        <v>4</v>
      </c>
      <c r="X82" s="14"/>
      <c r="Y82" s="14"/>
      <c r="Z82" s="14"/>
    </row>
    <row r="83" spans="4:26" ht="17.399999999999999" x14ac:dyDescent="0.3">
      <c r="D83" s="40" t="s">
        <v>14</v>
      </c>
      <c r="E83" s="41"/>
      <c r="F83" s="42"/>
      <c r="G83" s="9">
        <v>50</v>
      </c>
      <c r="P83" s="6"/>
      <c r="Q83" s="18" t="s">
        <v>74</v>
      </c>
      <c r="R83" s="18" t="s">
        <v>9</v>
      </c>
      <c r="S83" s="18">
        <v>4</v>
      </c>
      <c r="X83" s="14"/>
      <c r="Y83" s="14"/>
      <c r="Z83" s="14"/>
    </row>
    <row r="84" spans="4:26" ht="17.399999999999999" x14ac:dyDescent="0.3">
      <c r="D84" s="36" t="s">
        <v>12</v>
      </c>
      <c r="E84" s="36"/>
      <c r="F84" s="36"/>
      <c r="G84" s="10">
        <f>(0+8)*G83</f>
        <v>400</v>
      </c>
      <c r="P84" s="6"/>
      <c r="Q84" s="18" t="s">
        <v>98</v>
      </c>
      <c r="R84" s="18" t="s">
        <v>25</v>
      </c>
      <c r="S84" s="18">
        <v>3</v>
      </c>
      <c r="X84" s="14"/>
      <c r="Y84" s="14"/>
      <c r="Z84" s="14"/>
    </row>
    <row r="85" spans="4:26" ht="17.399999999999999" x14ac:dyDescent="0.3">
      <c r="D85" s="37" t="s">
        <v>13</v>
      </c>
      <c r="E85" s="38"/>
      <c r="F85" s="39"/>
      <c r="G85" s="11">
        <f>((G82*G83)+G84)/(1024*1024)</f>
        <v>2.47955322265625E-2</v>
      </c>
      <c r="P85" s="6"/>
      <c r="Q85" s="18" t="s">
        <v>99</v>
      </c>
      <c r="R85" s="18" t="s">
        <v>100</v>
      </c>
      <c r="S85" s="18">
        <v>5</v>
      </c>
      <c r="X85" s="14"/>
      <c r="Y85" s="14"/>
      <c r="Z85" s="14"/>
    </row>
    <row r="86" spans="4:26" ht="17.399999999999999" x14ac:dyDescent="0.3">
      <c r="P86" s="6"/>
      <c r="Q86" s="18" t="s">
        <v>101</v>
      </c>
      <c r="R86" s="18" t="s">
        <v>100</v>
      </c>
      <c r="S86" s="18">
        <v>5</v>
      </c>
    </row>
    <row r="87" spans="4:26" ht="17.399999999999999" x14ac:dyDescent="0.3">
      <c r="P87" s="16"/>
      <c r="Q87" s="18" t="s">
        <v>102</v>
      </c>
      <c r="R87" s="18" t="s">
        <v>103</v>
      </c>
      <c r="S87" s="18">
        <v>5</v>
      </c>
    </row>
    <row r="88" spans="4:26" ht="15.6" x14ac:dyDescent="0.3">
      <c r="P88" s="43" t="s">
        <v>30</v>
      </c>
      <c r="Q88" s="44"/>
      <c r="R88" s="44"/>
      <c r="S88" s="8">
        <f>SUM(S81:S87)</f>
        <v>30</v>
      </c>
    </row>
    <row r="89" spans="4:26" ht="15.6" x14ac:dyDescent="0.3">
      <c r="P89" s="40" t="s">
        <v>14</v>
      </c>
      <c r="Q89" s="41"/>
      <c r="R89" s="42"/>
      <c r="S89" s="9">
        <v>400</v>
      </c>
    </row>
    <row r="90" spans="4:26" ht="15.6" x14ac:dyDescent="0.3">
      <c r="P90" s="36" t="s">
        <v>12</v>
      </c>
      <c r="Q90" s="36"/>
      <c r="R90" s="36"/>
      <c r="S90" s="10">
        <f>(0+8)*S89</f>
        <v>3200</v>
      </c>
    </row>
    <row r="91" spans="4:26" x14ac:dyDescent="0.3">
      <c r="P91" s="37" t="s">
        <v>13</v>
      </c>
      <c r="Q91" s="38"/>
      <c r="R91" s="39"/>
      <c r="S91" s="11">
        <f>((S88*S89)+S90)/(1024*1024)</f>
        <v>1.4495849609375E-2</v>
      </c>
    </row>
  </sheetData>
  <mergeCells count="96">
    <mergeCell ref="P89:R89"/>
    <mergeCell ref="P90:R90"/>
    <mergeCell ref="P91:R91"/>
    <mergeCell ref="Q66:S66"/>
    <mergeCell ref="P73:R73"/>
    <mergeCell ref="P74:R74"/>
    <mergeCell ref="P75:R75"/>
    <mergeCell ref="P76:R76"/>
    <mergeCell ref="Q79:S79"/>
    <mergeCell ref="O59:R59"/>
    <mergeCell ref="O60:R60"/>
    <mergeCell ref="O61:R61"/>
    <mergeCell ref="O62:R62"/>
    <mergeCell ref="P88:R88"/>
    <mergeCell ref="Q55:S55"/>
    <mergeCell ref="P25:R25"/>
    <mergeCell ref="P24:R24"/>
    <mergeCell ref="P23:R23"/>
    <mergeCell ref="O56:P56"/>
    <mergeCell ref="J78:L78"/>
    <mergeCell ref="J79:L79"/>
    <mergeCell ref="P26:R26"/>
    <mergeCell ref="Q29:S29"/>
    <mergeCell ref="P35:R35"/>
    <mergeCell ref="P36:R36"/>
    <mergeCell ref="P37:R37"/>
    <mergeCell ref="P38:R38"/>
    <mergeCell ref="Q45:S45"/>
    <mergeCell ref="P49:R49"/>
    <mergeCell ref="P50:R50"/>
    <mergeCell ref="P51:R51"/>
    <mergeCell ref="I66:L66"/>
    <mergeCell ref="K69:M69"/>
    <mergeCell ref="J76:L76"/>
    <mergeCell ref="P52:R52"/>
    <mergeCell ref="J77:L77"/>
    <mergeCell ref="K58:M58"/>
    <mergeCell ref="I59:J59"/>
    <mergeCell ref="I63:L63"/>
    <mergeCell ref="I64:L64"/>
    <mergeCell ref="I65:L65"/>
    <mergeCell ref="K45:M45"/>
    <mergeCell ref="J52:L52"/>
    <mergeCell ref="J53:L53"/>
    <mergeCell ref="J54:L54"/>
    <mergeCell ref="J55:L55"/>
    <mergeCell ref="K32:M32"/>
    <mergeCell ref="J39:L39"/>
    <mergeCell ref="J40:L40"/>
    <mergeCell ref="J41:L41"/>
    <mergeCell ref="J42:L42"/>
    <mergeCell ref="E3:G3"/>
    <mergeCell ref="D9:F9"/>
    <mergeCell ref="D10:F10"/>
    <mergeCell ref="E15:G15"/>
    <mergeCell ref="D26:F26"/>
    <mergeCell ref="K6:M6"/>
    <mergeCell ref="J12:L12"/>
    <mergeCell ref="J13:L13"/>
    <mergeCell ref="E79:G79"/>
    <mergeCell ref="D82:F82"/>
    <mergeCell ref="E53:G53"/>
    <mergeCell ref="D61:F61"/>
    <mergeCell ref="D62:F62"/>
    <mergeCell ref="D63:F63"/>
    <mergeCell ref="D64:F64"/>
    <mergeCell ref="E32:G32"/>
    <mergeCell ref="K15:M15"/>
    <mergeCell ref="J26:L26"/>
    <mergeCell ref="J27:L27"/>
    <mergeCell ref="J28:L28"/>
    <mergeCell ref="J29:L29"/>
    <mergeCell ref="D83:F83"/>
    <mergeCell ref="D84:F84"/>
    <mergeCell ref="D85:F85"/>
    <mergeCell ref="D72:F72"/>
    <mergeCell ref="D73:F73"/>
    <mergeCell ref="D74:F74"/>
    <mergeCell ref="D75:F75"/>
    <mergeCell ref="D27:F27"/>
    <mergeCell ref="D28:F28"/>
    <mergeCell ref="D29:F29"/>
    <mergeCell ref="D48:F48"/>
    <mergeCell ref="D49:F49"/>
    <mergeCell ref="D50:F50"/>
    <mergeCell ref="D35:F35"/>
    <mergeCell ref="D36:F36"/>
    <mergeCell ref="D37:F37"/>
    <mergeCell ref="D47:F47"/>
    <mergeCell ref="E40:G40"/>
    <mergeCell ref="X10:Z10"/>
    <mergeCell ref="W16:Y16"/>
    <mergeCell ref="W17:Y17"/>
    <mergeCell ref="D11:F11"/>
    <mergeCell ref="D12:F12"/>
    <mergeCell ref="Q15:S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alaa</dc:creator>
  <cp:lastModifiedBy>احمد علاء عبد الباقى حسونه</cp:lastModifiedBy>
  <dcterms:created xsi:type="dcterms:W3CDTF">2015-06-05T18:17:20Z</dcterms:created>
  <dcterms:modified xsi:type="dcterms:W3CDTF">2025-08-18T13:50:34Z</dcterms:modified>
</cp:coreProperties>
</file>