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9cc1f89d9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متحان الأحزمة" sheetId="1" r:id="R008737b7627a43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200" formatCode="dd/mm/yyyy"/>
    <x:numFmt numFmtId="201" formatCode="@"/>
    <x:numFmt numFmtId="202" formatCode="0"/>
    <x:numFmt numFmtId="203" formatCode=";;;"/>
    <x:numFmt numFmtId="204" formatCode="B1[$-ar-TN]d mmmm yyyy"/>
    <x:numFmt numFmtId="205" formatCode="&quot;‏&quot;dd&quot; جانفي &quot;yyyy&quot;‏&quot;"/>
    <x:numFmt numFmtId="206" formatCode="&quot;‏&quot;dd&quot; فيفري &quot;yyyy&quot;‏&quot;"/>
    <x:numFmt numFmtId="207" formatCode="&quot;‏&quot;dd&quot; مارس &quot;yyyy&quot;‏&quot;"/>
    <x:numFmt numFmtId="208" formatCode="&quot;‏&quot;dd&quot; أفريل &quot;yyyy&quot;‏&quot;"/>
    <x:numFmt numFmtId="209" formatCode="&quot;‏&quot;dd&quot; ماي &quot;yyyy&quot;‏&quot;"/>
    <x:numFmt numFmtId="210" formatCode="&quot;‏&quot;dd&quot; جوان &quot;yyyy&quot;‏&quot;"/>
    <x:numFmt numFmtId="211" formatCode="&quot;‏&quot;dd&quot; جويلية &quot;yyyy&quot;‏&quot;"/>
    <x:numFmt numFmtId="212" formatCode="&quot;‏&quot;dd&quot; أوت &quot;yyyy&quot;‏&quot;"/>
    <x:numFmt numFmtId="213" formatCode="&quot;‏&quot;dd&quot; سبتمبر &quot;yyyy&quot;‏&quot;"/>
    <x:numFmt numFmtId="214" formatCode="&quot;‏&quot;dd&quot; أكتوبر &quot;yyyy&quot;‏&quot;"/>
    <x:numFmt numFmtId="215" formatCode="&quot;‏&quot;dd&quot; نوفمبر &quot;yyyy&quot;‏&quot;"/>
    <x:numFmt numFmtId="216" formatCode="&quot;‏&quot;dd&quot; ديسمبر &quot;yyyy&quot;‏&quot;"/>
    <x:numFmt numFmtId="217" formatCode="B1[$-1C01]&quot;‏&quot;dd mmmm yyyy&quot;‏&quot;"/>
  </x:numFmts>
  <x:fonts count="25">
    <x:font>
      <x:sz val="11"/>
      <x:name val="Carlito"/>
    </x:font>
    <x:font>
      <x:sz val="12"/>
      <x:color rgb="FF172B3A"/>
      <x:name val="Arial"/>
    </x:font>
    <x:font>
      <x:b/>
      <x:sz val="11"/>
      <x:color rgb="FF19364D"/>
      <x:name val="Arial"/>
    </x:font>
    <x:font>
      <x:b/>
      <x:sz val="16"/>
      <x:color rgb="FF19364D"/>
      <x:name val="Arial"/>
    </x:font>
    <x:font>
      <x:b/>
      <x:sz val="12"/>
      <x:color rgb="FF19364D"/>
      <x:name val="Arial"/>
    </x:font>
    <x:font>
      <x:b/>
      <x:sz val="12"/>
      <x:color rgb="FFFFFFFF"/>
      <x:name val="Arial"/>
    </x:font>
    <x:font>
      <x:sz val="12"/>
      <x:color rgb="FF203449"/>
      <x:name val="Arial"/>
    </x:font>
    <x:font>
      <x:b/>
      <x:sz val="18"/>
      <x:color rgb="FF19374A"/>
      <x:name val="Arial"/>
    </x:font>
    <x:font>
      <x:sz val="12"/>
      <x:color rgb="FF53657A"/>
      <x:name val="Arial"/>
    </x:font>
    <x:font>
      <x:b/>
      <x:sz val="11"/>
      <x:color rgb="FF53657A"/>
      <x:name val="Arial"/>
    </x:font>
    <x:font>
      <x:b/>
      <x:sz val="12"/>
      <x:color rgb="FF19374A"/>
      <x:name val="Arial"/>
    </x:font>
    <x:font>
      <x:b/>
      <x:sz val="16"/>
      <x:color rgb="FF19374A"/>
      <x:name val="Arial"/>
    </x:font>
    <x:font>
      <x:sz val="11"/>
      <x:color rgb="FF6C7E8F"/>
      <x:name val="Arial"/>
    </x:font>
    <x:font>
      <x:i/>
      <x:sz val="11"/>
      <x:color rgb="FF6C7E8F"/>
      <x:name val="Arial"/>
    </x:font>
    <x:font>
      <x:sz val="11"/>
      <x:color rgb="FF718398"/>
      <x:name val="Arial"/>
    </x:font>
    <x:font>
      <x:sz val="11"/>
      <x:color rgb="FF53657A"/>
      <x:name val="Arial"/>
    </x:font>
    <x:font>
      <x:i/>
      <x:sz val="11"/>
      <x:color rgb="FF60758A"/>
      <x:name val="Arial"/>
    </x:font>
    <x:font>
      <x:b/>
      <x:sz val="18"/>
      <x:color rgb="FFFFFFFF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2"/>
      <x:color rgb="FFEDF2F6"/>
      <x:name val="Arial"/>
    </x:font>
    <x:font>
      <x:sz val="12"/>
      <x:color rgb="FFF1F5F8"/>
      <x:name val="Arial"/>
    </x:font>
    <x:font>
      <x:i/>
      <x:sz val="11"/>
      <x:color rgb="FFFFFFFF"/>
      <x:name val="Arial"/>
    </x:font>
    <x:font>
      <x:b/>
      <x:sz val="12"/>
      <x:color rgb="FF19394B"/>
      <x:name val="Arial"/>
    </x:font>
    <x:font>
      <x:sz val="12"/>
      <x:color rgb="FF19394B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3D6"/>
      </x:patternFill>
    </x:fill>
    <x:fill>
      <x:patternFill patternType="solid">
        <x:fgColor rgb="FF19364D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EDF2F6"/>
      </x:patternFill>
    </x:fill>
    <x:fill>
      <x:patternFill patternType="solid">
        <x:fgColor rgb="FFFFF5DF"/>
      </x:patternFill>
    </x:fill>
    <x:fill>
      <x:patternFill patternType="solid">
        <x:fgColor rgb="FFF1F5F8"/>
      </x:patternFill>
    </x:fill>
    <x:fill>
      <x:patternFill patternType="solid">
        <x:fgColor rgb="FF19374A"/>
      </x:patternFill>
    </x:fill>
    <x:fill>
      <x:patternFill patternType="solid">
        <x:fgColor rgb="FFFFF5DF"/>
      </x:patternFill>
    </x:fill>
    <x:fill>
      <x:patternFill patternType="solid">
        <x:fgColor rgb="FFF1F5F8"/>
      </x:patternFill>
    </x:fill>
  </x:fills>
  <x:borders count="24">
    <x:border/>
    <x:border>
      <x:bottom style="thin">
        <x:color rgb="FFC32E3B"/>
      </x:bottom>
    </x:border>
    <x:border>
      <x:left style="thin">
        <x:color rgb="FFD8C598"/>
      </x:left>
      <x:right style="thin">
        <x:color rgb="FFD8C598"/>
      </x:right>
      <x:top style="thin">
        <x:color rgb="FFD8C598"/>
      </x:top>
      <x:bottom style="thin">
        <x:color rgb="FFD8C598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9BAEBD"/>
      </x:left>
      <x:right style="thin">
        <x:color rgb="FFB8C7D2"/>
      </x:right>
      <x:top style="thin">
        <x:color rgb="FFC6D2DB"/>
      </x:top>
      <x:bottom style="thin">
        <x:color rgb="FFDCE4EA"/>
      </x:bottom>
    </x:border>
    <x:border>
      <x:left style="thin">
        <x:color rgb="FFB8C7D2"/>
      </x:left>
      <x:right style="thin">
        <x:color rgb="FF9BAEBD"/>
      </x:right>
      <x:top style="thin">
        <x:color rgb="FFC6D2DB"/>
      </x:top>
      <x:bottom style="thin">
        <x:color rgb="FFDCE4EA"/>
      </x:bottom>
    </x:border>
    <x:border>
      <x:left style="thin">
        <x:color rgb="FF9BAEBD"/>
      </x:left>
      <x:right style="thin">
        <x:color rgb="FFB8C7D2"/>
      </x:right>
      <x:top style="thin">
        <x:color rgb="FFDCE4EA"/>
      </x:top>
      <x:bottom style="thin">
        <x:color rgb="FFDCE4EA"/>
      </x:bottom>
    </x:border>
    <x:border>
      <x:left style="thin">
        <x:color rgb="FFB8C7D2"/>
      </x:left>
      <x:right style="thin">
        <x:color rgb="FF9BAEBD"/>
      </x:right>
      <x:top style="thin">
        <x:color rgb="FFDCE4EA"/>
      </x:top>
      <x:bottom style="thin">
        <x:color rgb="FFDCE4EA"/>
      </x:bottom>
    </x:border>
    <x:border>
      <x:left style="thin">
        <x:color rgb="FF9BAEBD"/>
      </x:left>
      <x:right style="thin">
        <x:color rgb="FFB8C7D2"/>
      </x:right>
      <x:top style="thin">
        <x:color rgb="FFDCE4EA"/>
      </x:top>
      <x:bottom style="thin">
        <x:color rgb="FF9BAEBD"/>
      </x:bottom>
    </x:border>
    <x:border>
      <x:left style="thin">
        <x:color rgb="FFB8C7D2"/>
      </x:left>
      <x:right style="thin">
        <x:color rgb="FF9BAEBD"/>
      </x:right>
      <x:top style="thin">
        <x:color rgb="FFDCE4EA"/>
      </x:top>
      <x:bottom style="thin">
        <x:color rgb="FF9BAEBD"/>
      </x:bottom>
    </x:border>
    <x:border>
      <x:bottom style="medium">
        <x:color rgb="FFBB2739"/>
      </x:bottom>
    </x:border>
    <x:border>
      <x:bottom style="thin">
        <x:color rgb="FFC9B887"/>
      </x:bottom>
    </x:border>
    <x:border>
      <x:bottom style="thin">
        <x:color rgb="FFC4D1DC"/>
      </x:bottom>
    </x:border>
    <x:border>
      <x:left style="thin">
        <x:color rgb="FFFFFFFF"/>
      </x:left>
      <x:right style="thin">
        <x:color rgb="FFFFFFFF"/>
      </x:right>
    </x:border>
    <x:border>
      <x:right style="thin">
        <x:color rgb="FFE7ECF0"/>
      </x:right>
      <x:bottom style="thin">
        <x:color rgb="FFDFE6EC"/>
      </x:bottom>
    </x:border>
    <x:border>
      <x:left style="thin">
        <x:color rgb="FFE7ECF0"/>
      </x:left>
      <x:right style="thin">
        <x:color rgb="FFE7ECF0"/>
      </x:right>
      <x:bottom style="thin">
        <x:color rgb="FFDFE6EC"/>
      </x:bottom>
    </x:border>
    <x:border>
      <x:left style="thin">
        <x:color rgb="FFE7ECF0"/>
      </x:left>
      <x:bottom style="thin">
        <x:color rgb="FFDFE6EC"/>
      </x:bottom>
    </x:border>
    <x:border>
      <x:right style="thin">
        <x:color rgb="FFE7ECF0"/>
      </x:right>
      <x:top style="thin">
        <x:color rgb="FFDFE6EC"/>
      </x:top>
      <x:bottom style="thin">
        <x:color rgb="FFDFE6EC"/>
      </x:bottom>
    </x:border>
    <x:border>
      <x:left style="thin">
        <x:color rgb="FFE7ECF0"/>
      </x:left>
      <x:right style="thin">
        <x:color rgb="FFE7ECF0"/>
      </x:right>
      <x:top style="thin">
        <x:color rgb="FFDFE6EC"/>
      </x:top>
      <x:bottom style="thin">
        <x:color rgb="FFDFE6EC"/>
      </x:bottom>
    </x:border>
    <x:border>
      <x:left style="thin">
        <x:color rgb="FFE7ECF0"/>
      </x:left>
      <x:top style="thin">
        <x:color rgb="FFDFE6EC"/>
      </x:top>
      <x:bottom style="thin">
        <x:color rgb="FFDFE6EC"/>
      </x:bottom>
    </x:border>
    <x:border>
      <x:right style="thin">
        <x:color rgb="FFE7ECF0"/>
      </x:right>
      <x:top style="thin">
        <x:color rgb="FFDFE6EC"/>
      </x:top>
      <x:bottom style="thin">
        <x:color rgb="FFBDC9D4"/>
      </x:bottom>
    </x:border>
    <x:border>
      <x:left style="thin">
        <x:color rgb="FFE7ECF0"/>
      </x:left>
      <x:right style="thin">
        <x:color rgb="FFE7ECF0"/>
      </x:right>
      <x:top style="thin">
        <x:color rgb="FFDFE6EC"/>
      </x:top>
      <x:bottom style="thin">
        <x:color rgb="FFBDC9D4"/>
      </x:bottom>
    </x:border>
    <x:border>
      <x:left style="thin">
        <x:color rgb="FFE7ECF0"/>
      </x:left>
      <x:top style="thin">
        <x:color rgb="FFDFE6EC"/>
      </x:top>
      <x:bottom style="thin">
        <x:color rgb="FFBDC9D4"/>
      </x:bottom>
    </x:border>
  </x:borders>
  <x:cellStyleXfs count="1">
    <x:xf numFmtId="0" fontId="0" fillId="0" borderId="0"/>
  </x:cellStyleXfs>
  <x:cellXfs count="17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center" vertical="center"/>
    </x:xf>
    <x:xf numFmtId="200" fontId="1" fillId="3" borderId="2" xfId="0" applyNumberFormat="1" applyFont="1" applyFill="1" applyBorder="1" applyAlignment="1">
      <x:alignment horizontal="center" vertical="center"/>
    </x:xf>
    <x:xf numFmtId="201" fontId="1" fillId="3" borderId="2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0" fontId="1" fillId="2" borderId="5" xfId="0" applyNumberFormat="1" applyFont="1" applyFill="1" applyBorder="1" applyAlignment="1">
      <x:alignment horizontal="center" vertical="center"/>
    </x:xf>
    <x:xf numFmtId="201" fontId="1" fillId="2" borderId="6" xfId="0" applyNumberFormat="1" applyFont="1" applyFill="1" applyBorder="1" applyAlignment="1">
      <x:alignment horizontal="right" vertical="center"/>
    </x:xf>
    <x:xf numFmtId="200" fontId="1" fillId="2" borderId="7" xfId="0" applyNumberFormat="1" applyFont="1" applyFill="1" applyBorder="1" applyAlignment="1">
      <x:alignment horizontal="center" vertical="center"/>
    </x:xf>
    <x:xf numFmtId="201" fontId="1" fillId="2" borderId="8" xfId="0" applyNumberFormat="1" applyFont="1" applyFill="1" applyBorder="1" applyAlignment="1">
      <x:alignment horizontal="right" vertical="center"/>
    </x:xf>
    <x:xf numFmtId="200" fontId="1" fillId="2" borderId="9" xfId="0" applyNumberFormat="1" applyFont="1" applyFill="1" applyBorder="1" applyAlignment="1">
      <x:alignment horizontal="center" vertical="center"/>
    </x:xf>
    <x:xf numFmtId="201" fontId="1" fillId="2" borderId="10" xfId="0" applyNumberFormat="1" applyFont="1" applyFill="1" applyBorder="1" applyAlignment="1">
      <x:alignment horizontal="right" vertical="center"/>
    </x:xf>
    <x:xf numFmtId="200" fontId="1" fillId="5" borderId="7" xfId="0" applyNumberFormat="1" applyFont="1" applyFill="1" applyBorder="1" applyAlignment="1">
      <x:alignment horizontal="center" vertical="center"/>
    </x:xf>
    <x:xf numFmtId="201" fontId="1" fillId="5" borderId="8" xfId="0" applyNumberFormat="1" applyFont="1" applyFill="1" applyBorder="1" applyAlignment="1">
      <x:alignment horizontal="right" vertical="center"/>
    </x:xf>
    <x:xf numFmtId="200" fontId="1" fillId="5" borderId="9" xfId="0" applyNumberFormat="1" applyFont="1" applyFill="1" applyBorder="1" applyAlignment="1">
      <x:alignment horizontal="center" vertical="center"/>
    </x:xf>
    <x:xf numFmtId="201" fontId="1" fillId="5" borderId="10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right"/>
    </x:xf>
    <x:xf numFmtId="0" fontId="6" fillId="6" borderId="0" xfId="0" applyNumberFormat="1" applyFont="1" applyFill="1" applyBorder="1" applyAlignment="1">
      <x:alignment horizontal="right" vertical="center"/>
    </x:xf>
    <x:xf numFmtId="0" fontId="7" fillId="6" borderId="0" xfId="0" applyNumberFormat="1" applyFont="1" applyFill="1" applyBorder="1" applyAlignment="1">
      <x:alignment horizontal="right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right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6" borderId="11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right"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6" fillId="7" borderId="12" xfId="0" applyNumberFormat="1" applyFont="1" applyFill="1" applyBorder="1" applyAlignment="1">
      <x:alignment horizontal="center" vertical="center"/>
    </x:xf>
    <x:xf numFmtId="0" fontId="6" fillId="8" borderId="12" xfId="0" applyNumberFormat="1" applyFont="1" applyFill="1" applyBorder="1" applyAlignment="1">
      <x:alignment horizontal="center" vertical="center"/>
    </x:xf>
    <x:xf numFmtId="0" fontId="10" fillId="7" borderId="12" xfId="0" applyNumberFormat="1" applyFont="1" applyFill="1" applyBorder="1" applyAlignment="1">
      <x:alignment horizontal="center" vertical="center"/>
    </x:xf>
    <x:xf numFmtId="0" fontId="10" fillId="8" borderId="12" xfId="0" applyNumberFormat="1" applyFont="1" applyFill="1" applyBorder="1" applyAlignment="1">
      <x:alignment horizontal="center" vertical="center"/>
    </x:xf>
    <x:xf numFmtId="202" fontId="10" fillId="8" borderId="12" xfId="0" applyNumberFormat="1" applyFont="1" applyFill="1" applyBorder="1" applyAlignment="1">
      <x:alignment horizontal="center" vertic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horizontal="center" vertical="center"/>
    </x:xf>
    <x:xf numFmtId="202" fontId="11" fillId="9" borderId="0" xfId="0" applyNumberFormat="1" applyFont="1" applyFill="1" applyBorder="1" applyAlignment="1">
      <x:alignment horizontal="center" vertical="center"/>
    </x:xf>
    <x:xf numFmtId="202" fontId="6" fillId="9" borderId="0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 applyAlignment="1">
      <x:alignment horizontal="right" vertical="center"/>
    </x:xf>
    <x:xf numFmtId="0" fontId="12" fillId="6" borderId="0" xfId="0" applyNumberFormat="1" applyFont="1" applyFill="1" applyBorder="1" applyAlignment="1">
      <x:alignment horizontal="center" vertical="center"/>
    </x:xf>
    <x:xf numFmtId="0" fontId="13" fillId="6" borderId="0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 applyAlignment="1">
      <x:alignment horizontal="right" vertic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0" fillId="6" borderId="13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 applyAlignment="1">
      <x:alignment horizontal="right" vertical="center"/>
    </x:xf>
    <x:xf numFmtId="0" fontId="5" fillId="10" borderId="0" xfId="0" applyNumberFormat="1" applyFont="1" applyFill="1" applyBorder="1" applyAlignment="1">
      <x:alignment horizontal="right" vertical="center"/>
    </x:xf>
    <x:xf numFmtId="0" fontId="5" fillId="10" borderId="0" xfId="0" applyNumberFormat="1" applyFont="1" applyFill="1" applyBorder="1" applyAlignment="1">
      <x:alignment horizontal="right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5" fillId="10" borderId="14" xfId="0" applyNumberFormat="1" applyFont="1" applyFill="1" applyBorder="1" applyAlignment="1">
      <x:alignment horizontal="center" vertical="center" wrapText="1"/>
    </x:xf>
    <x:xf numFmtId="0" fontId="5" fillId="10" borderId="4" xfId="0" applyNumberFormat="1" applyFont="1" applyFill="1" applyBorder="1" applyAlignment="1">
      <x:alignment horizontal="center" vertical="center" wrapText="1"/>
    </x:xf>
    <x:xf numFmtId="0" fontId="6" fillId="6" borderId="15" xfId="0" applyNumberFormat="1" applyFont="1" applyFill="1" applyBorder="1" applyAlignment="1">
      <x:alignment horizontal="right" vertical="center"/>
    </x:xf>
    <x:xf numFmtId="0" fontId="6" fillId="6" borderId="16" xfId="0" applyNumberFormat="1" applyFont="1" applyFill="1" applyBorder="1" applyAlignment="1">
      <x:alignment horizontal="right" vertical="center"/>
    </x:xf>
    <x:xf numFmtId="0" fontId="6" fillId="6" borderId="17" xfId="0" applyNumberFormat="1" applyFont="1" applyFill="1" applyBorder="1" applyAlignment="1">
      <x:alignment horizontal="right" vertical="center"/>
    </x:xf>
    <x:xf numFmtId="0" fontId="6" fillId="6" borderId="18" xfId="0" applyNumberFormat="1" applyFont="1" applyFill="1" applyBorder="1" applyAlignment="1">
      <x:alignment horizontal="right" vertical="center"/>
    </x:xf>
    <x:xf numFmtId="0" fontId="6" fillId="6" borderId="19" xfId="0" applyNumberFormat="1" applyFont="1" applyFill="1" applyBorder="1" applyAlignment="1">
      <x:alignment horizontal="right" vertical="center"/>
    </x:xf>
    <x:xf numFmtId="0" fontId="6" fillId="6" borderId="20" xfId="0" applyNumberFormat="1" applyFont="1" applyFill="1" applyBorder="1" applyAlignment="1">
      <x:alignment horizontal="right" vertical="center"/>
    </x:xf>
    <x:xf numFmtId="0" fontId="6" fillId="6" borderId="21" xfId="0" applyNumberFormat="1" applyFont="1" applyFill="1" applyBorder="1" applyAlignment="1">
      <x:alignment horizontal="right" vertical="center"/>
    </x:xf>
    <x:xf numFmtId="0" fontId="6" fillId="6" borderId="22" xfId="0" applyNumberFormat="1" applyFont="1" applyFill="1" applyBorder="1" applyAlignment="1">
      <x:alignment horizontal="right" vertical="center"/>
    </x:xf>
    <x:xf numFmtId="0" fontId="6" fillId="6" borderId="23" xfId="0" applyNumberFormat="1" applyFont="1" applyFill="1" applyBorder="1" applyAlignment="1">
      <x:alignment horizontal="right" vertical="center"/>
    </x:xf>
    <x:xf numFmtId="0" fontId="6" fillId="6" borderId="15" xfId="0" applyNumberFormat="1" applyFont="1" applyFill="1" applyBorder="1" applyAlignment="1">
      <x:alignment horizontal="center" vertical="center"/>
    </x:xf>
    <x:xf numFmtId="0" fontId="6" fillId="6" borderId="16" xfId="0" applyNumberFormat="1" applyFont="1" applyFill="1" applyBorder="1" applyAlignment="1">
      <x:alignment horizontal="center" vertical="center"/>
    </x:xf>
    <x:xf numFmtId="0" fontId="6" fillId="6" borderId="18" xfId="0" applyNumberFormat="1" applyFont="1" applyFill="1" applyBorder="1" applyAlignment="1">
      <x:alignment horizontal="center" vertical="center"/>
    </x:xf>
    <x:xf numFmtId="0" fontId="6" fillId="6" borderId="19" xfId="0" applyNumberFormat="1" applyFont="1" applyFill="1" applyBorder="1" applyAlignment="1">
      <x:alignment horizontal="center" vertical="center"/>
    </x:xf>
    <x:xf numFmtId="0" fontId="6" fillId="6" borderId="21" xfId="0" applyNumberFormat="1" applyFont="1" applyFill="1" applyBorder="1" applyAlignment="1">
      <x:alignment horizontal="center" vertical="center"/>
    </x:xf>
    <x:xf numFmtId="0" fontId="6" fillId="6" borderId="22" xfId="0" applyNumberFormat="1" applyFont="1" applyFill="1" applyBorder="1" applyAlignment="1">
      <x:alignment horizontal="center" vertical="center"/>
    </x:xf>
    <x:xf numFmtId="0" fontId="6" fillId="6" borderId="17" xfId="0" applyNumberFormat="1" applyFont="1" applyFill="1" applyBorder="1" applyAlignment="1">
      <x:alignment horizontal="center" vertical="center"/>
    </x:xf>
    <x:xf numFmtId="0" fontId="6" fillId="6" borderId="20" xfId="0" applyNumberFormat="1" applyFont="1" applyFill="1" applyBorder="1" applyAlignment="1">
      <x:alignment horizontal="center" vertical="center"/>
    </x:xf>
    <x:xf numFmtId="0" fontId="6" fillId="6" borderId="23" xfId="0" applyNumberFormat="1" applyFont="1" applyFill="1" applyBorder="1" applyAlignment="1">
      <x:alignment horizontal="center" vertical="center"/>
    </x:xf>
    <x:xf numFmtId="0" fontId="14" fillId="6" borderId="17" xfId="0" applyNumberFormat="1" applyFont="1" applyFill="1" applyBorder="1" applyAlignment="1">
      <x:alignment horizontal="center" vertical="center"/>
    </x:xf>
    <x:xf numFmtId="0" fontId="14" fillId="6" borderId="20" xfId="0" applyNumberFormat="1" applyFont="1" applyFill="1" applyBorder="1" applyAlignment="1">
      <x:alignment horizontal="center" vertical="center"/>
    </x:xf>
    <x:xf numFmtId="0" fontId="14" fillId="6" borderId="23" xfId="0" applyNumberFormat="1" applyFont="1" applyFill="1" applyBorder="1" applyAlignment="1">
      <x:alignment horizontal="center" vertical="center"/>
    </x:xf>
    <x:xf numFmtId="200" fontId="10" fillId="8" borderId="12" xfId="0" applyNumberFormat="1" applyFont="1" applyFill="1" applyBorder="1" applyAlignment="1">
      <x:alignment horizontal="center" vertical="center"/>
    </x:xf>
    <x:xf numFmtId="200" fontId="6" fillId="6" borderId="16" xfId="0" applyNumberFormat="1" applyFont="1" applyFill="1" applyBorder="1" applyAlignment="1">
      <x:alignment horizontal="center" vertical="center"/>
    </x:xf>
    <x:xf numFmtId="200" fontId="6" fillId="6" borderId="19" xfId="0" applyNumberFormat="1" applyFont="1" applyFill="1" applyBorder="1" applyAlignment="1">
      <x:alignment horizontal="center" vertical="center"/>
    </x:xf>
    <x:xf numFmtId="200" fontId="6" fillId="6" borderId="22" xfId="0" applyNumberFormat="1" applyFont="1" applyFill="1" applyBorder="1" applyAlignment="1">
      <x:alignment horizontal="center" vertical="center"/>
    </x:xf>
    <x:xf numFmtId="200" fontId="6" fillId="6" borderId="15" xfId="0" applyNumberFormat="1" applyFont="1" applyFill="1" applyBorder="1" applyAlignment="1">
      <x:alignment horizontal="center" vertical="center"/>
    </x:xf>
    <x:xf numFmtId="200" fontId="6" fillId="6" borderId="18" xfId="0" applyNumberFormat="1" applyFont="1" applyFill="1" applyBorder="1" applyAlignment="1">
      <x:alignment horizontal="center" vertical="center"/>
    </x:xf>
    <x:xf numFmtId="200" fontId="6" fillId="6" borderId="21" xfId="0" applyNumberFormat="1" applyFont="1" applyFill="1" applyBorder="1" applyAlignment="1">
      <x:alignment horizontal="center" vertical="center"/>
    </x:xf>
    <x:xf numFmtId="201" fontId="6" fillId="6" borderId="16" xfId="0" applyNumberFormat="1" applyFont="1" applyFill="1" applyBorder="1" applyAlignment="1">
      <x:alignment horizontal="center" vertical="center"/>
    </x:xf>
    <x:xf numFmtId="201" fontId="6" fillId="6" borderId="19" xfId="0" applyNumberFormat="1" applyFont="1" applyFill="1" applyBorder="1" applyAlignment="1">
      <x:alignment horizontal="center" vertical="center"/>
    </x:xf>
    <x:xf numFmtId="201" fontId="6" fillId="6" borderId="22" xfId="0" applyNumberFormat="1" applyFont="1" applyFill="1" applyBorder="1" applyAlignment="1">
      <x:alignment horizontal="center" vertical="center"/>
    </x:xf>
    <x:xf numFmtId="201" fontId="6" fillId="6" borderId="16" xfId="0" applyNumberFormat="1" applyFont="1" applyFill="1" applyBorder="1" applyAlignment="1">
      <x:alignment horizontal="right" vertical="center"/>
    </x:xf>
    <x:xf numFmtId="201" fontId="6" fillId="6" borderId="19" xfId="0" applyNumberFormat="1" applyFont="1" applyFill="1" applyBorder="1" applyAlignment="1">
      <x:alignment horizontal="right" vertical="center"/>
    </x:xf>
    <x:xf numFmtId="201" fontId="6" fillId="6" borderId="22" xfId="0" applyNumberFormat="1" applyFont="1" applyFill="1" applyBorder="1" applyAlignment="1">
      <x:alignment horizontal="right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5" fillId="2" borderId="11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 wrapText="1"/>
    </x:xf>
    <x:xf numFmtId="0" fontId="15" fillId="2" borderId="1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right" vertic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11" borderId="0" xfId="0" applyNumberFormat="1" applyFont="1" applyFill="1" applyBorder="1" applyAlignment="1">
      <x:alignment horizontal="center" vertical="center"/>
    </x:xf>
    <x:xf numFmtId="0" fontId="10" fillId="11" borderId="0" xfId="0" applyNumberFormat="1" applyFont="1" applyFill="1" applyBorder="1" applyAlignment="1">
      <x:alignment horizontal="center" vertical="center"/>
    </x:xf>
    <x:xf numFmtId="0" fontId="10" fillId="11" borderId="12" xfId="0" applyNumberFormat="1" applyFont="1" applyFill="1" applyBorder="1" applyAlignment="1">
      <x:alignment horizontal="center" vertical="center"/>
    </x:xf>
    <x:xf numFmtId="0" fontId="9" fillId="12" borderId="0" xfId="0" applyNumberFormat="1" applyFont="1" applyFill="1" applyBorder="1" applyAlignment="1">
      <x:alignment horizontal="center" vertical="center"/>
    </x:xf>
    <x:xf numFmtId="0" fontId="10" fillId="12" borderId="0" xfId="0" applyNumberFormat="1" applyFont="1" applyFill="1" applyBorder="1" applyAlignment="1">
      <x:alignment horizontal="center" vertical="center"/>
    </x:xf>
    <x:xf numFmtId="202" fontId="10" fillId="11" borderId="12" xfId="0" applyNumberFormat="1" applyFont="1" applyFill="1" applyBorder="1" applyAlignment="1">
      <x:alignment horizontal="center" vertical="center"/>
    </x:xf>
    <x:xf numFmtId="202" fontId="10" fillId="12" borderId="0" xfId="0" applyNumberFormat="1" applyFont="1" applyFill="1" applyBorder="1" applyAlignment="1">
      <x:alignment horizontal="center" vertical="center"/>
    </x:xf>
    <x:xf numFmtId="202" fontId="14" fillId="2" borderId="17" xfId="0" applyNumberFormat="1" applyFont="1" applyFill="1" applyBorder="1" applyAlignment="1">
      <x:alignment horizontal="center" vertical="center"/>
    </x:xf>
    <x:xf numFmtId="202" fontId="14" fillId="2" borderId="20" xfId="0" applyNumberFormat="1" applyFont="1" applyFill="1" applyBorder="1" applyAlignment="1">
      <x:alignment horizontal="center" vertical="center"/>
    </x:xf>
    <x:xf numFmtId="202" fontId="14" fillId="2" borderId="23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200" fontId="6" fillId="2" borderId="16" xfId="0" applyNumberFormat="1" applyFont="1" applyFill="1" applyBorder="1" applyAlignment="1">
      <x:alignment horizontal="center" vertical="center"/>
    </x:xf>
    <x:xf numFmtId="200" fontId="6" fillId="2" borderId="19" xfId="0" applyNumberFormat="1" applyFont="1" applyFill="1" applyBorder="1" applyAlignment="1">
      <x:alignment horizontal="center" vertical="center"/>
    </x:xf>
    <x:xf numFmtId="200" fontId="6" fillId="2" borderId="22" xfId="0" applyNumberFormat="1" applyFont="1" applyFill="1" applyBorder="1" applyAlignment="1">
      <x:alignment horizontal="center" vertical="center"/>
    </x:xf>
    <x:xf numFmtId="200" fontId="6" fillId="2" borderId="15" xfId="0" applyNumberFormat="1" applyFont="1" applyFill="1" applyBorder="1" applyAlignment="1">
      <x:alignment horizontal="center" vertical="center"/>
    </x:xf>
    <x:xf numFmtId="200" fontId="6" fillId="2" borderId="18" xfId="0" applyNumberFormat="1" applyFont="1" applyFill="1" applyBorder="1" applyAlignment="1">
      <x:alignment horizontal="center" vertical="center"/>
    </x:xf>
    <x:xf numFmtId="200" fontId="6" fillId="2" borderId="21" xfId="0" applyNumberFormat="1" applyFont="1" applyFill="1" applyBorder="1" applyAlignment="1">
      <x:alignment horizontal="center" vertical="center"/>
    </x:xf>
    <x:xf numFmtId="203" fontId="7" fillId="2" borderId="0" xfId="0" applyNumberFormat="1" applyFont="1" applyFill="1" applyBorder="1" applyAlignment="1">
      <x:alignment horizontal="center" vertical="center"/>
    </x:xf>
    <x:xf numFmtId="203" fontId="17" fillId="2" borderId="0" xfId="0" applyNumberFormat="1" applyFont="1" applyFill="1" applyBorder="1" applyAlignment="1">
      <x:alignment horizontal="center" vertical="center"/>
    </x:xf>
    <x:xf numFmtId="203" fontId="15" fillId="2" borderId="0" xfId="0" applyNumberFormat="1" applyFont="1" applyFill="1" applyBorder="1" applyAlignment="1">
      <x:alignment horizontal="center" vertical="center" wrapText="1"/>
    </x:xf>
    <x:xf numFmtId="203" fontId="18" fillId="2" borderId="0" xfId="0" applyNumberFormat="1" applyFont="1" applyFill="1" applyBorder="1" applyAlignment="1">
      <x:alignment horizontal="center" vertical="center" wrapText="1"/>
    </x:xf>
    <x:xf numFmtId="203" fontId="15" fillId="2" borderId="11" xfId="0" applyNumberFormat="1" applyFont="1" applyFill="1" applyBorder="1" applyAlignment="1">
      <x:alignment horizontal="center" vertical="center" wrapText="1"/>
    </x:xf>
    <x:xf numFmtId="203" fontId="18" fillId="2" borderId="11" xfId="0" applyNumberFormat="1" applyFont="1" applyFill="1" applyBorder="1" applyAlignment="1">
      <x:alignment horizontal="center" vertical="center" wrapText="1"/>
    </x:xf>
    <x:xf numFmtId="203" fontId="9" fillId="2" borderId="0" xfId="0" applyNumberFormat="1" applyFont="1" applyFill="1" applyBorder="1" applyAlignment="1">
      <x:alignment horizontal="center" vertical="center" wrapText="1"/>
    </x:xf>
    <x:xf numFmtId="203" fontId="19" fillId="2" borderId="0" xfId="0" applyNumberFormat="1" applyFont="1" applyFill="1" applyBorder="1" applyAlignment="1">
      <x:alignment horizontal="center" vertical="center" wrapText="1"/>
    </x:xf>
    <x:xf numFmtId="203" fontId="10" fillId="7" borderId="12" xfId="0" applyNumberFormat="1" applyFont="1" applyFill="1" applyBorder="1" applyAlignment="1">
      <x:alignment horizontal="center" vertical="center"/>
    </x:xf>
    <x:xf numFmtId="203" fontId="20" fillId="7" borderId="12" xfId="0" applyNumberFormat="1" applyFont="1" applyFill="1" applyBorder="1" applyAlignment="1">
      <x:alignment horizontal="center" vertical="center"/>
    </x:xf>
    <x:xf numFmtId="203" fontId="9" fillId="2" borderId="0" xfId="0" applyNumberFormat="1" applyFont="1" applyFill="1" applyBorder="1" applyAlignment="1">
      <x:alignment horizontal="center" vertical="center"/>
    </x:xf>
    <x:xf numFmtId="203" fontId="19" fillId="2" borderId="0" xfId="0" applyNumberFormat="1" applyFont="1" applyFill="1" applyBorder="1" applyAlignment="1">
      <x:alignment horizontal="center" vertical="center"/>
    </x:xf>
    <x:xf numFmtId="203" fontId="6" fillId="9" borderId="0" xfId="0" applyNumberFormat="1" applyFont="1" applyFill="1" applyBorder="1" applyAlignment="1">
      <x:alignment horizontal="center" vertical="center"/>
    </x:xf>
    <x:xf numFmtId="203" fontId="21" fillId="9" borderId="0" xfId="0" applyNumberFormat="1" applyFont="1" applyFill="1" applyBorder="1" applyAlignment="1">
      <x:alignment horizontal="center" vertical="center"/>
    </x:xf>
    <x:xf numFmtId="203" fontId="16" fillId="2" borderId="0" xfId="0" applyNumberFormat="1" applyFont="1" applyFill="1" applyBorder="1" applyAlignment="1">
      <x:alignment horizontal="center" vertical="center"/>
    </x:xf>
    <x:xf numFmtId="203" fontId="22" fillId="2" borderId="0" xfId="0" applyNumberFormat="1" applyFont="1" applyFill="1" applyBorder="1" applyAlignment="1">
      <x:alignment horizontal="center" vertical="center"/>
    </x:xf>
    <x:xf numFmtId="203" fontId="10" fillId="2" borderId="13" xfId="0" applyNumberFormat="1" applyFont="1" applyFill="1" applyBorder="1" applyAlignment="1">
      <x:alignment horizontal="center" vertical="center"/>
    </x:xf>
    <x:xf numFmtId="203" fontId="5" fillId="2" borderId="13" xfId="0" applyNumberFormat="1" applyFont="1" applyFill="1" applyBorder="1" applyAlignment="1">
      <x:alignment horizontal="center" vertical="center"/>
    </x:xf>
    <x:xf numFmtId="203" fontId="5" fillId="10" borderId="3" xfId="0" applyNumberFormat="1" applyFont="1" applyFill="1" applyBorder="1" applyAlignment="1">
      <x:alignment horizontal="center" vertical="center" wrapText="1"/>
    </x:xf>
    <x:xf numFmtId="203" fontId="10" fillId="10" borderId="3" xfId="0" applyNumberFormat="1" applyFont="1" applyFill="1" applyBorder="1" applyAlignment="1">
      <x:alignment horizontal="center" vertical="center" wrapText="1"/>
    </x:xf>
    <x:xf numFmtId="203" fontId="5" fillId="10" borderId="14" xfId="0" applyNumberFormat="1" applyFont="1" applyFill="1" applyBorder="1" applyAlignment="1">
      <x:alignment horizontal="center" vertical="center" wrapText="1"/>
    </x:xf>
    <x:xf numFmtId="203" fontId="10" fillId="10" borderId="14" xfId="0" applyNumberFormat="1" applyFont="1" applyFill="1" applyBorder="1" applyAlignment="1">
      <x:alignment horizontal="center" vertical="center" wrapText="1"/>
    </x:xf>
    <x:xf numFmtId="203" fontId="5" fillId="10" borderId="4" xfId="0" applyNumberFormat="1" applyFont="1" applyFill="1" applyBorder="1" applyAlignment="1">
      <x:alignment horizontal="center" vertical="center" wrapText="1"/>
    </x:xf>
    <x:xf numFmtId="203" fontId="10" fillId="10" borderId="4" xfId="0" applyNumberFormat="1" applyFont="1" applyFill="1" applyBorder="1" applyAlignment="1">
      <x:alignment horizontal="center" vertical="center" wrapText="1"/>
    </x:xf>
    <x:xf numFmtId="204" fontId="10" fillId="8" borderId="12" xfId="0" applyNumberFormat="1" applyFont="1" applyFill="1" applyBorder="1" applyAlignment="1">
      <x:alignment horizontal="center" vertical="center"/>
    </x:xf>
    <x:xf numFmtId="204" fontId="6" fillId="2" borderId="16" xfId="0" applyNumberFormat="1" applyFont="1" applyFill="1" applyBorder="1" applyAlignment="1">
      <x:alignment horizontal="center" vertical="center"/>
    </x:xf>
    <x:xf numFmtId="204" fontId="6" fillId="2" borderId="19" xfId="0" applyNumberFormat="1" applyFont="1" applyFill="1" applyBorder="1" applyAlignment="1">
      <x:alignment horizontal="center" vertical="center"/>
    </x:xf>
    <x:xf numFmtId="204" fontId="6" fillId="2" borderId="22" xfId="0" applyNumberFormat="1" applyFont="1" applyFill="1" applyBorder="1" applyAlignment="1">
      <x:alignment horizontal="center" vertical="center"/>
    </x:xf>
    <x:xf numFmtId="204" fontId="6" fillId="2" borderId="15" xfId="0" applyNumberFormat="1" applyFont="1" applyFill="1" applyBorder="1" applyAlignment="1">
      <x:alignment horizontal="center" vertical="center"/>
    </x:xf>
    <x:xf numFmtId="204" fontId="6" fillId="2" borderId="18" xfId="0" applyNumberFormat="1" applyFont="1" applyFill="1" applyBorder="1" applyAlignment="1">
      <x:alignment horizontal="center" vertical="center"/>
    </x:xf>
    <x:xf numFmtId="204" fontId="6" fillId="2" borderId="21" xfId="0" applyNumberFormat="1" applyFont="1" applyFill="1" applyBorder="1" applyAlignment="1">
      <x:alignment horizontal="center" vertical="center"/>
    </x:xf>
    <x:xf numFmtId="203" fontId="6" fillId="2" borderId="0" xfId="0" applyNumberFormat="1" applyFont="1" applyFill="1" applyBorder="1" applyAlignment="1">
      <x:alignment horizontal="right" vertical="center"/>
    </x:xf>
    <x:xf numFmtId="217" fontId="10" fillId="8" borderId="12" xfId="0" applyNumberFormat="1" applyFont="1" applyFill="1" applyBorder="1" applyAlignment="1">
      <x:alignment horizontal="center" vertical="center"/>
    </x:xf>
    <x:xf numFmtId="217" fontId="23" fillId="8" borderId="12" xfId="0" applyNumberFormat="1" applyFont="1" applyFill="1" applyBorder="1" applyAlignment="1">
      <x:alignment horizontal="center" vertical="center"/>
    </x:xf>
    <x:xf numFmtId="217" fontId="6" fillId="2" borderId="15" xfId="0" applyNumberFormat="1" applyFont="1" applyFill="1" applyBorder="1" applyAlignment="1">
      <x:alignment horizontal="center" vertical="center"/>
    </x:xf>
    <x:xf numFmtId="217" fontId="6" fillId="2" borderId="18" xfId="0" applyNumberFormat="1" applyFont="1" applyFill="1" applyBorder="1" applyAlignment="1">
      <x:alignment horizontal="center" vertical="center"/>
    </x:xf>
    <x:xf numFmtId="217" fontId="6" fillId="2" borderId="21" xfId="0" applyNumberFormat="1" applyFont="1" applyFill="1" applyBorder="1" applyAlignment="1">
      <x:alignment horizontal="center" vertical="center"/>
    </x:xf>
    <x:xf numFmtId="217" fontId="24" fillId="2" borderId="15" xfId="0" applyNumberFormat="1" applyFont="1" applyFill="1" applyBorder="1" applyAlignment="1">
      <x:alignment horizontal="center" vertical="center"/>
    </x:xf>
    <x:xf numFmtId="217" fontId="24" fillId="2" borderId="18" xfId="0" applyNumberFormat="1" applyFont="1" applyFill="1" applyBorder="1" applyAlignment="1">
      <x:alignment horizontal="center" vertical="center"/>
    </x:xf>
    <x:xf numFmtId="217" fontId="24" fillId="2" borderId="21" xfId="0" applyNumberFormat="1" applyFont="1" applyFill="1" applyBorder="1" applyAlignment="1">
      <x:alignment horizontal="center" vertical="center"/>
    </x:xf>
    <x:xf numFmtId="217" fontId="6" fillId="2" borderId="16" xfId="0" applyNumberFormat="1" applyFont="1" applyFill="1" applyBorder="1" applyAlignment="1">
      <x:alignment horizontal="center" vertical="center"/>
    </x:xf>
    <x:xf numFmtId="217" fontId="6" fillId="2" borderId="19" xfId="0" applyNumberFormat="1" applyFont="1" applyFill="1" applyBorder="1" applyAlignment="1">
      <x:alignment horizontal="center" vertical="center"/>
    </x:xf>
    <x:xf numFmtId="217" fontId="6" fillId="2" borderId="22" xfId="0" applyNumberFormat="1" applyFont="1" applyFill="1" applyBorder="1" applyAlignment="1">
      <x:alignment horizontal="center" vertical="center"/>
    </x:xf>
    <x:xf numFmtId="217" fontId="24" fillId="2" borderId="16" xfId="0" applyNumberFormat="1" applyFont="1" applyFill="1" applyBorder="1" applyAlignment="1">
      <x:alignment horizontal="center" vertical="center"/>
    </x:xf>
    <x:xf numFmtId="217" fontId="24" fillId="2" borderId="19" xfId="0" applyNumberFormat="1" applyFont="1" applyFill="1" applyBorder="1" applyAlignment="1">
      <x:alignment horizontal="center" vertical="center"/>
    </x:xf>
    <x:xf numFmtId="217" fontId="24" fillId="2" borderId="22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0">
    <x:dxf>
      <x:fill>
        <x:patternFill>
          <x:bgColor rgb="FFFFFFFF"/>
        </x:patternFill>
      </x:fill>
    </x:dxf>
    <x:dxf>
      <x:fill>
        <x:patternFill>
          <x:bgColor rgb="FFFFFADB"/>
        </x:patternFill>
      </x:fill>
    </x:dxf>
    <x:dxf>
      <x:fill>
        <x:patternFill>
          <x:bgColor rgb="FFFFF0A6"/>
        </x:patternFill>
      </x:fill>
    </x:dxf>
    <x:dxf>
      <x:fill>
        <x:patternFill>
          <x:bgColor rgb="FFFFE5AA"/>
        </x:patternFill>
      </x:fill>
    </x:dxf>
    <x:dxf>
      <x:fill>
        <x:patternFill>
          <x:bgColor rgb="FFFFD3B0"/>
        </x:patternFill>
      </x:fill>
    </x:dxf>
    <x:dxf>
      <x:fill>
        <x:patternFill>
          <x:bgColor rgb="FFE8E9C3"/>
        </x:patternFill>
      </x:fill>
    </x:dxf>
    <x:dxf>
      <x:fill>
        <x:patternFill>
          <x:bgColor rgb="FFCDEBD4"/>
        </x:patternFill>
      </x:fill>
    </x:dxf>
    <x:dxf>
      <x:fill>
        <x:patternFill>
          <x:bgColor rgb="FFD1EBE5"/>
        </x:patternFill>
      </x:fill>
    </x:dxf>
    <x:dxf>
      <x:fill>
        <x:patternFill>
          <x:bgColor rgb="FFD6E5FF"/>
        </x:patternFill>
      </x:fill>
    </x:dxf>
    <x:dxf>
      <x:fill>
        <x:patternFill>
          <x:bgColor rgb="FFDFDFEA"/>
        </x:patternFill>
      </x:fill>
    </x:dxf>
    <x:dxf>
      <x:fill>
        <x:patternFill>
          <x:bgColor rgb="FFE9D6C7"/>
        </x:patternFill>
      </x:fill>
    </x:dxf>
    <x:dxf>
      <x:font>
        <x:b/>
        <x:color rgb="FFAA1732"/>
      </x:font>
      <x:fill>
        <x:patternFill>
          <x:bgColor rgb="FFFBE3E7"/>
        </x:patternFill>
      </x:fill>
    </x:dxf>
    <x:dxf>
      <x:font>
        <x:color rgb="FFA6B3BF"/>
      </x:font>
      <x:fill>
        <x:patternFill>
          <x:bgColor rgb="FFEDF1F5"/>
        </x:patternFill>
      </x:fill>
    </x:dxf>
    <x:dxf>
      <x:font>
        <x:color rgb="FF80591B"/>
      </x:font>
      <x:fill>
        <x:patternFill>
          <x:bgColor rgb="FFFFF0D1"/>
        </x:patternFill>
      </x:fill>
    </x:dxf>
    <x:dxf>
      <x:numFmt numFmtId="205" formatCode="&quot;‏&quot;dd&quot; جانفي &quot;yyyy&quot;‏&quot;"/>
    </x:dxf>
    <x:dxf>
      <x:numFmt numFmtId="206" formatCode="&quot;‏&quot;dd&quot; فيفري &quot;yyyy&quot;‏&quot;"/>
    </x:dxf>
    <x:dxf>
      <x:numFmt numFmtId="207" formatCode="&quot;‏&quot;dd&quot; مارس &quot;yyyy&quot;‏&quot;"/>
    </x:dxf>
    <x:dxf>
      <x:numFmt numFmtId="208" formatCode="&quot;‏&quot;dd&quot; أفريل &quot;yyyy&quot;‏&quot;"/>
    </x:dxf>
    <x:dxf>
      <x:numFmt numFmtId="209" formatCode="&quot;‏&quot;dd&quot; ماي &quot;yyyy&quot;‏&quot;"/>
    </x:dxf>
    <x:dxf>
      <x:numFmt numFmtId="210" formatCode="&quot;‏&quot;dd&quot; جوان &quot;yyyy&quot;‏&quot;"/>
    </x:dxf>
    <x:dxf>
      <x:numFmt numFmtId="211" formatCode="&quot;‏&quot;dd&quot; جويلية &quot;yyyy&quot;‏&quot;"/>
    </x:dxf>
    <x:dxf>
      <x:numFmt numFmtId="212" formatCode="&quot;‏&quot;dd&quot; أوت &quot;yyyy&quot;‏&quot;"/>
    </x:dxf>
    <x:dxf>
      <x:numFmt numFmtId="213" formatCode="&quot;‏&quot;dd&quot; سبتمبر &quot;yyyy&quot;‏&quot;"/>
    </x:dxf>
    <x:dxf>
      <x:numFmt numFmtId="214" formatCode="&quot;‏&quot;dd&quot; أكتوبر &quot;yyyy&quot;‏&quot;"/>
    </x:dxf>
    <x:dxf>
      <x:numFmt numFmtId="215" formatCode="&quot;‏&quot;dd&quot; نوفمبر &quot;yyyy&quot;‏&quot;"/>
    </x:dxf>
    <x:dxf>
      <x:numFmt numFmtId="216" formatCode="&quot;‏&quot;dd&quot; ديسمبر &quot;yyyy&quot;‏&quot;"/>
    </x:dxf>
    <x:dxf>
      <x:numFmt numFmtId="205" formatCode="&quot;‏&quot;dd&quot; جانفي &quot;yyyy&quot;‏&quot;"/>
    </x:dxf>
    <x:dxf>
      <x:numFmt numFmtId="206" formatCode="&quot;‏&quot;dd&quot; فيفري &quot;yyyy&quot;‏&quot;"/>
    </x:dxf>
    <x:dxf>
      <x:numFmt numFmtId="207" formatCode="&quot;‏&quot;dd&quot; مارس &quot;yyyy&quot;‏&quot;"/>
    </x:dxf>
    <x:dxf>
      <x:numFmt numFmtId="208" formatCode="&quot;‏&quot;dd&quot; أفريل &quot;yyyy&quot;‏&quot;"/>
    </x:dxf>
    <x:dxf>
      <x:numFmt numFmtId="209" formatCode="&quot;‏&quot;dd&quot; ماي &quot;yyyy&quot;‏&quot;"/>
    </x:dxf>
    <x:dxf>
      <x:numFmt numFmtId="210" formatCode="&quot;‏&quot;dd&quot; جوان &quot;yyyy&quot;‏&quot;"/>
    </x:dxf>
    <x:dxf>
      <x:numFmt numFmtId="211" formatCode="&quot;‏&quot;dd&quot; جويلية &quot;yyyy&quot;‏&quot;"/>
    </x:dxf>
    <x:dxf>
      <x:numFmt numFmtId="212" formatCode="&quot;‏&quot;dd&quot; أوت &quot;yyyy&quot;‏&quot;"/>
    </x:dxf>
    <x:dxf>
      <x:numFmt numFmtId="213" formatCode="&quot;‏&quot;dd&quot; سبتمبر &quot;yyyy&quot;‏&quot;"/>
    </x:dxf>
    <x:dxf>
      <x:numFmt numFmtId="214" formatCode="&quot;‏&quot;dd&quot; أكتوبر &quot;yyyy&quot;‏&quot;"/>
    </x:dxf>
    <x:dxf>
      <x:numFmt numFmtId="215" formatCode="&quot;‏&quot;dd&quot; نوفمبر &quot;yyyy&quot;‏&quot;"/>
    </x:dxf>
    <x:dxf>
      <x:numFmt numFmtId="216" formatCode="&quot;‏&quot;dd&quot; ديسمبر &quot;yyyy&quot;‏&quot;"/>
    </x:dxf>
    <x:dxf>
      <x:numFmt numFmtId="205" formatCode="&quot;‏&quot;dd&quot; جانفي &quot;yyyy&quot;‏&quot;"/>
    </x:dxf>
    <x:dxf>
      <x:numFmt numFmtId="206" formatCode="&quot;‏&quot;dd&quot; فيفري &quot;yyyy&quot;‏&quot;"/>
    </x:dxf>
    <x:dxf>
      <x:numFmt numFmtId="207" formatCode="&quot;‏&quot;dd&quot; مارس &quot;yyyy&quot;‏&quot;"/>
    </x:dxf>
    <x:dxf>
      <x:numFmt numFmtId="208" formatCode="&quot;‏&quot;dd&quot; أفريل &quot;yyyy&quot;‏&quot;"/>
    </x:dxf>
    <x:dxf>
      <x:numFmt numFmtId="209" formatCode="&quot;‏&quot;dd&quot; ماي &quot;yyyy&quot;‏&quot;"/>
    </x:dxf>
    <x:dxf>
      <x:numFmt numFmtId="210" formatCode="&quot;‏&quot;dd&quot; جوان &quot;yyyy&quot;‏&quot;"/>
    </x:dxf>
    <x:dxf>
      <x:numFmt numFmtId="211" formatCode="&quot;‏&quot;dd&quot; جويلية &quot;yyyy&quot;‏&quot;"/>
    </x:dxf>
    <x:dxf>
      <x:numFmt numFmtId="212" formatCode="&quot;‏&quot;dd&quot; أوت &quot;yyyy&quot;‏&quot;"/>
    </x:dxf>
    <x:dxf>
      <x:numFmt numFmtId="213" formatCode="&quot;‏&quot;dd&quot; سبتمبر &quot;yyyy&quot;‏&quot;"/>
    </x:dxf>
    <x:dxf>
      <x:numFmt numFmtId="214" formatCode="&quot;‏&quot;dd&quot; أكتوبر &quot;yyyy&quot;‏&quot;"/>
    </x:dxf>
    <x:dxf>
      <x:numFmt numFmtId="215" formatCode="&quot;‏&quot;dd&quot; نوفمبر &quot;yyyy&quot;‏&quot;"/>
    </x:dxf>
    <x:dxf>
      <x:numFmt numFmtId="216" formatCode="&quot;‏&quot;dd&quot; ديسمبر &quot;yyyy&quot;‏&quot;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729c271c14b2a" /><Relationship Type="http://schemas.openxmlformats.org/officeDocument/2006/relationships/theme" Target="/xl/theme/theme1.xml" Id="Rab75354e651f4caf" /><Relationship Type="http://schemas.openxmlformats.org/officeDocument/2006/relationships/sharedStrings" Target="/xl/sharedStrings.xml" Id="R3a52f0db897c4f7b" /><Relationship Type="http://schemas.openxmlformats.org/officeDocument/2006/relationships/worksheet" Target="/xl/worksheets/sheet1.xml" Id="R008737b7627a43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2b26f1322e24798" /><Relationship Type="http://schemas.openxmlformats.org/officeDocument/2006/relationships/image" Target="/xl/media/image2.png" Id="R7a6afa3fb08c41f1" /><Relationship Type="http://schemas.openxmlformats.org/officeDocument/2006/relationships/image" Target="/xl/media/image3.png" Id="R76a96bd30af84296" /><Relationship Type="http://schemas.openxmlformats.org/officeDocument/2006/relationships/image" Target="/xl/media/image4.png" Id="R63ce614538f44f0a" /><Relationship Type="http://schemas.openxmlformats.org/officeDocument/2006/relationships/image" Target="/xl/media/image5.png" Id="R4bd736348281419e" /><Relationship Type="http://schemas.openxmlformats.org/officeDocument/2006/relationships/image" Target="/xl/media/image6.png" Id="R8e661d4cffe046d7" /><Relationship Type="http://schemas.openxmlformats.org/officeDocument/2006/relationships/image" Target="/xl/media/image7.png" Id="R7974747f62ff4402" /><Relationship Type="http://schemas.openxmlformats.org/officeDocument/2006/relationships/image" Target="/xl/media/image8.png" Id="R6a976e99d0784d83" /><Relationship Type="http://schemas.openxmlformats.org/officeDocument/2006/relationships/image" Target="/xl/media/image9.png" Id="Refcd49c656fd4687" /><Relationship Type="http://schemas.openxmlformats.org/officeDocument/2006/relationships/image" Target="/xl/media/image10.png" Id="R9cb532ea40374173" /><Relationship Type="http://schemas.openxmlformats.org/officeDocument/2006/relationships/image" Target="/xl/media/image11.png" Id="Rf989985fc8bb4532" /><Relationship Type="http://schemas.openxmlformats.org/officeDocument/2006/relationships/image" Target="/xl/media/image12.png" Id="R7cb891a23a66406c" /><Relationship Type="http://schemas.openxmlformats.org/officeDocument/2006/relationships/image" Target="/xl/media/image13.png" Id="R050bdde3dc1d41ff" /><Relationship Type="http://schemas.openxmlformats.org/officeDocument/2006/relationships/image" Target="/xl/media/image14.png" Id="R14c4bb15c72a4b32" /><Relationship Type="http://schemas.openxmlformats.org/officeDocument/2006/relationships/image" Target="/xl/media/image15.png" Id="Rfdfeb1f9300c4a60" /><Relationship Type="http://schemas.openxmlformats.org/officeDocument/2006/relationships/image" Target="/xl/media/image16.png" Id="R5ff149c55dc94a2d" /><Relationship Type="http://schemas.openxmlformats.org/officeDocument/2006/relationships/image" Target="/xl/media/image17.png" Id="R97cf82a42b504a3e" /><Relationship Type="http://schemas.openxmlformats.org/officeDocument/2006/relationships/image" Target="/xl/media/image18.png" Id="R6e41315400204bd7" /><Relationship Type="http://schemas.openxmlformats.org/officeDocument/2006/relationships/image" Target="/xl/media/image19.png" Id="Re940966db3514c75" /><Relationship Type="http://schemas.openxmlformats.org/officeDocument/2006/relationships/image" Target="/xl/media/image20.png" Id="R4b44fe1b09de448d" /><Relationship Type="http://schemas.openxmlformats.org/officeDocument/2006/relationships/image" Target="/xl/media/image21.png" Id="Rdc9ba8513c9e498c" /></Relationships>
</file>

<file path=xl/drawings/drawing1.xml><?xml version="1.0" encoding="utf-8"?>
<xdr:wsDr xmlns:xdr="http://schemas.openxmlformats.org/drawingml/2006/spreadsheetDrawing">
  <xdr:oneCellAnchor>
    <xdr:from>
      <xdr:col>0</xdr:col>
      <xdr:colOff>428625</xdr:colOff>
      <xdr:row>1</xdr:row>
      <xdr:rowOff>133350</xdr:rowOff>
    </xdr:from>
    <xdr:ext cx="1066800" cy="10668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b26f1322e247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</xdr:row>
      <xdr:rowOff>133350</xdr:rowOff>
    </xdr:from>
    <xdr:ext cx="1047750" cy="100965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6afa3fb08c41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</xdr:row>
      <xdr:rowOff>0</xdr:rowOff>
    </xdr:from>
    <xdr:ext cx="9810750" cy="4191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a96bd30af842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</xdr:row>
      <xdr:rowOff>0</xdr:rowOff>
    </xdr:from>
    <xdr:ext cx="9810750" cy="47625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ce614538f44f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</xdr:row>
      <xdr:rowOff>0</xdr:rowOff>
    </xdr:from>
    <xdr:ext cx="9810750" cy="47625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d73634828141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</xdr:row>
      <xdr:rowOff>0</xdr:rowOff>
    </xdr:from>
    <xdr:ext cx="2286000" cy="4572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661d4cffe046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</xdr:row>
      <xdr:rowOff>0</xdr:rowOff>
    </xdr:from>
    <xdr:ext cx="2095500" cy="4572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74747f62ff44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4</xdr:row>
      <xdr:rowOff>0</xdr:rowOff>
    </xdr:from>
    <xdr:ext cx="1524000" cy="4572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976e99d0784d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</xdr:row>
      <xdr:rowOff>0</xdr:rowOff>
    </xdr:from>
    <xdr:ext cx="2857500" cy="45720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cd49c656fd46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</xdr:row>
      <xdr:rowOff>0</xdr:rowOff>
    </xdr:from>
    <xdr:ext cx="1047750" cy="45720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b532ea403741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2286000" cy="38100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89985fc8bb45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2286000" cy="3429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b891a23a6640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6</xdr:row>
      <xdr:rowOff>0</xdr:rowOff>
    </xdr:from>
    <xdr:ext cx="1524000" cy="3429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0bdde3dc1d41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0</xdr:colOff>
      <xdr:row>7</xdr:row>
      <xdr:rowOff>0</xdr:rowOff>
    </xdr:from>
    <xdr:ext cx="1524000" cy="3048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c4bb15c72a4b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</xdr:row>
      <xdr:rowOff>0</xdr:rowOff>
    </xdr:from>
    <xdr:ext cx="9810750" cy="28575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feb1f9300c4a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2286000" cy="49530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f149c55dc94a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11</xdr:row>
      <xdr:rowOff>0</xdr:rowOff>
    </xdr:from>
    <xdr:ext cx="2857500" cy="49530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cf82a42b504a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1047750" cy="49530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41315400204b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</xdr:row>
      <xdr:rowOff>0</xdr:rowOff>
    </xdr:from>
    <xdr:ext cx="3619500" cy="49530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40966db3514c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</xdr:row>
      <xdr:rowOff>0</xdr:rowOff>
    </xdr:from>
    <xdr:ext cx="9810750" cy="28575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44fe1b09de44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9810750" cy="266700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9ba8513c9e49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0fb61f936b447c0" /></Relationships>
</file>

<file path=xl/worksheets/sheet1.xml><?xml version="1.0" encoding="utf-8"?>
<x:worksheet xmlns:x="http://schemas.openxmlformats.org/spreadsheetml/2006/main">
  <x:sheetPr>
    <x:tabColor rgb="FF19374A"/>
  </x:sheetPr>
  <x:sheetViews>
    <x:sheetView showGridLines="0" workbookViewId="0"/>
  </x:sheetViews>
  <x:sheetFormatPr defaultRowHeight="15"/>
  <x:cols>
    <x:col min="1" max="1" width="26.670000076293945" hidden="0" customWidth="1"/>
    <x:col min="2" max="2" width="24.440000534057617" hidden="0" customWidth="1"/>
    <x:col min="3" max="3" width="17.780000686645508" hidden="0" customWidth="1"/>
    <x:col min="4" max="4" width="33.33000183105469" hidden="0" customWidth="1"/>
    <x:col min="5" max="5" width="12.220000267028809" hidden="0" customWidth="1"/>
  </x:cols>
  <x:sheetData>
    <x:row r="1" ht="12" customHeight="1">
      <x:c r="A1" s="39"/>
      <x:c r="B1" s="39"/>
      <x:c r="C1" s="39"/>
      <x:c r="D1" s="39"/>
      <x:c r="E1" s="39"/>
    </x:row>
    <x:row r="2" ht="33" customHeight="1">
      <x:c r="A2" s="132" t="str">
        <x:v>قائمة المترشحين لامتحان الأحزمة</x:v>
      </x:c>
      <x:c r="B2" s="132" t="str">
        <x:v>قائمة المترشحين لامتحان الأحزمة</x:v>
      </x:c>
      <x:c r="C2" s="132" t="str">
        <x:v>قائمة المترشحين لامتحان الأحزمة</x:v>
      </x:c>
      <x:c r="D2" s="132" t="str">
        <x:v>قائمة المترشحين لامتحان الأحزمة</x:v>
      </x:c>
      <x:c r="E2" s="132" t="str">
        <x:v>قائمة المترشحين لامتحان الأحزمة</x:v>
      </x:c>
    </x:row>
    <x:row r="3" ht="37.5" customHeight="1">
      <x:c r="A3" s="134" t="str">
        <x:v>الجامعة التونسية للوشو كونغ فو والرياضات التابعة
Tunisian Wushu Kung Fu Federation and Associated Sports</x:v>
      </x:c>
      <x:c r="B3" s="134" t="str">
        <x:v>الجامعة التونسية للوشو كونغ فو والرياضات التابعة</x:v>
      </x:c>
      <x:c r="C3" s="134" t="str">
        <x:v>الجامعة التونسية للوشو كونغ فو والرياضات التابعة</x:v>
      </x:c>
      <x:c r="D3" s="134" t="str">
        <x:v>الجامعة التونسية للوشو كونغ فو والرياضات التابعة</x:v>
      </x:c>
      <x:c r="E3" s="134" t="str">
        <x:v>الجامعة التونسية للوشو كونغ فو والرياضات التابعة</x:v>
      </x:c>
    </x:row>
    <x:row r="4" ht="37.5" customHeight="1">
      <x:c r="A4" s="136" t="str">
        <x:v>اللجنة الوطنية لتعليم الدفاع عن النفس
National Committee for Self-Defense Training</x:v>
      </x:c>
      <x:c r="B4" s="136" t="str">
        <x:v>اللجنة الوطنية لفنون الدفاع عن النفس بودو</x:v>
      </x:c>
      <x:c r="C4" s="136" t="str">
        <x:v>اللجنة الوطنية لفنون الدفاع عن النفس بودو</x:v>
      </x:c>
      <x:c r="D4" s="136" t="str">
        <x:v>اللجنة الوطنية لفنون الدفاع عن النفس بودو</x:v>
      </x:c>
      <x:c r="E4" s="136" t="str">
        <x:v>اللجنة الوطنية لفنون الدفاع عن النفس بودو</x:v>
      </x:c>
    </x:row>
    <x:row r="5" ht="36" customHeight="1">
      <x:c r="A5" s="138" t="str">
        <x:v>نوع الحزام</x:v>
      </x:c>
      <x:c r="B5" s="138" t="str">
        <x:v>تاريخ اجتياز الامتحان</x:v>
      </x:c>
      <x:c r="C5" s="138" t="str">
        <x:v>درجة الكيو</x:v>
      </x:c>
      <x:c r="D5" s="138" t="str">
        <x:v>لون الحزام</x:v>
      </x:c>
      <x:c r="E5" s="138" t="str">
        <x:v>عدد المترشحين</x:v>
      </x:c>
    </x:row>
    <x:row r="6" ht="30" customHeight="1">
      <x:c r="A6" s="140" t="str">
        <x:v>الأحزمة الملوّنة</x:v>
      </x:c>
      <x:c r="B6" s="164" t="str">
        <x:v>30 أوت 2026</x:v>
      </x:c>
      <x:c r="C6" s="55" t="n">
        <x:v>9</x:v>
      </x:c>
      <x:c r="D6" s="54" t="str">
        <x:v>أصفر</x:v>
      </x:c>
      <x:c r="E6" s="55" t="n">
        <x:v>30</x:v>
      </x:c>
    </x:row>
    <x:row r="7" ht="27" customHeight="1">
      <x:c r="A7" s="142" t="str">
        <x:v>آخر رقم تسلسلي</x:v>
      </x:c>
      <x:c r="B7" s="120" t="n">
        <x:f>IF(OR($D$7="",$E$6=""),"",VALUE($D$7)+VALUE($E$6)-1)</x:f>
        <x:v>30</x:v>
      </x:c>
      <x:c r="C7" s="142" t="str">
        <x:v>رقم البداية</x:v>
      </x:c>
      <x:c r="D7" s="119" t="n">
        <x:v>1</x:v>
      </x:c>
      <x:c r="E7" s="39"/>
    </x:row>
    <x:row r="8" ht="24" customHeight="1">
      <x:c r="A8" s="56" t="str">
        <x:f>IF($E$6="","المسجلون",IF(COUNTA($D$13:$D$62)&gt;VALUE($E$6),"تنبيه","المسجلون"))</x:f>
        <x:v>المسجلون</x:v>
      </x:c>
      <x:c r="B8" s="58" t="n">
        <x:f>COUNTA(D13:D62)</x:f>
        <x:v>3</x:v>
      </x:c>
      <x:c r="C8" s="144" t="str">
        <x:v>الخانات المتبقية</x:v>
      </x:c>
      <x:c r="D8" s="58" t="n">
        <x:f>IF($E$6="","",MAX(VALUE($E$6)-$B$8,0))</x:f>
        <x:v>27</x:v>
      </x:c>
      <x:c r="E8" s="39"/>
    </x:row>
    <x:row r="9" ht="22.5" customHeight="1">
      <x:c r="A9" s="146" t="str">
        <x:v>لاختيار التاريخ: حدّد الخانة ثم اختر اليوم من تقويم Mini Calendar.</x:v>
      </x:c>
      <x:c r="B9" s="146"/>
      <x:c r="C9" s="146"/>
      <x:c r="D9" s="146"/>
      <x:c r="E9" s="146"/>
    </x:row>
    <x:row r="10" ht="21" customHeight="1">
      <x:c r="A10" s="162" t="str">
        <x:v>تنظيم وتأطير: المدرب هارون إدريس</x:v>
      </x:c>
      <x:c r="B10" s="162"/>
      <x:c r="C10" s="162"/>
      <x:c r="D10" s="162"/>
      <x:c r="E10" s="162"/>
    </x:row>
    <x:row r="11" ht="22.5" customHeight="1">
      <x:c r="A11" s="148" t="str">
        <x:v>بيانات المترشحين</x:v>
      </x:c>
      <x:c r="B11" s="148" t="str">
        <x:v>بيانات المترشحين</x:v>
      </x:c>
      <x:c r="C11" s="148" t="str">
        <x:v>بيانات المترشحين</x:v>
      </x:c>
      <x:c r="D11" s="148" t="str">
        <x:v>بيانات المترشحين</x:v>
      </x:c>
      <x:c r="E11" s="148" t="str">
        <x:v>بيانات المترشحين</x:v>
      </x:c>
    </x:row>
    <x:row r="12" ht="39" customHeight="1">
      <x:c r="A12" s="150" t="str">
        <x:v>تاريخ الحصول على الدرجة الفنية</x:v>
      </x:c>
      <x:c r="B12" s="152" t="str">
        <x:v>تاريخ الولادة</x:v>
      </x:c>
      <x:c r="C12" s="152"/>
      <x:c r="D12" s="152" t="str">
        <x:v>الاسم واللقب</x:v>
      </x:c>
      <x:c r="E12" s="154" t="str">
        <x:v>الرقم التسلسلي</x:v>
      </x:c>
    </x:row>
    <x:row r="13" ht="23.25" customHeight="1">
      <x:c r="A13" s="168" t="str">
        <x:v>30 أوت 2026</x:v>
      </x:c>
      <x:c r="B13" s="174" t="str">
        <x:v>26 جوان 2016</x:v>
      </x:c>
      <x:c r="C13" s="174"/>
      <x:c r="D13" s="104" t="str">
        <x:v>حمزة الخليلي</x:v>
      </x:c>
      <x:c r="E13" s="121" t="n">
        <x:f>IF(OR($D$7="",$E$6=""),"",IF(1&lt;=VALUE($E$6),VALUE($D$7)+0,""))</x:f>
        <x:v>1</x:v>
      </x:c>
    </x:row>
    <x:row r="14" ht="23.25" customHeight="1">
      <x:c r="A14" s="169" t="str">
        <x:v>30 أوت 2026</x:v>
      </x:c>
      <x:c r="B14" s="175" t="str">
        <x:v>12 مارس 2014</x:v>
      </x:c>
      <x:c r="C14" s="175"/>
      <x:c r="D14" s="105" t="str">
        <x:v>مترشح تجريبي 02</x:v>
      </x:c>
      <x:c r="E14" s="122" t="n">
        <x:f>IF(OR($D$7="",$E$6=""),"",IF(2&lt;=VALUE($E$6),VALUE($D$7)+1,""))</x:f>
        <x:v>2</x:v>
      </x:c>
    </x:row>
    <x:row r="15" ht="23.25" customHeight="1">
      <x:c r="A15" s="169" t="str">
        <x:v>30 أوت 2026</x:v>
      </x:c>
      <x:c r="B15" s="175" t="str">
        <x:v>14 أفريل 2012</x:v>
      </x:c>
      <x:c r="C15" s="175"/>
      <x:c r="D15" s="105" t="str">
        <x:v>مترشح تجريبي 03</x:v>
      </x:c>
      <x:c r="E15" s="122" t="n">
        <x:f>IF(OR($D$7="",$E$6=""),"",IF(3&lt;=VALUE($E$6),VALUE($D$7)+2,""))</x:f>
        <x:v>3</x:v>
      </x:c>
    </x:row>
    <x:row r="16" ht="23.25" customHeight="1">
      <x:c r="A16" s="169"/>
      <x:c r="B16" s="175"/>
      <x:c r="C16" s="175"/>
      <x:c r="D16" s="105"/>
      <x:c r="E16" s="122" t="n">
        <x:f>IF(OR($D$7="",$E$6=""),"",IF(4&lt;=VALUE($E$6),VALUE($D$7)+3,""))</x:f>
        <x:v>4</x:v>
      </x:c>
    </x:row>
    <x:row r="17" ht="23.25" customHeight="1">
      <x:c r="A17" s="169"/>
      <x:c r="B17" s="175"/>
      <x:c r="C17" s="175"/>
      <x:c r="D17" s="105"/>
      <x:c r="E17" s="122" t="n">
        <x:f>IF(OR($D$7="",$E$6=""),"",IF(5&lt;=VALUE($E$6),VALUE($D$7)+4,""))</x:f>
        <x:v>5</x:v>
      </x:c>
    </x:row>
    <x:row r="18" ht="23.25" customHeight="1">
      <x:c r="A18" s="169"/>
      <x:c r="B18" s="175"/>
      <x:c r="C18" s="175"/>
      <x:c r="D18" s="105"/>
      <x:c r="E18" s="122" t="n">
        <x:f>IF(OR($D$7="",$E$6=""),"",IF(6&lt;=VALUE($E$6),VALUE($D$7)+5,""))</x:f>
        <x:v>6</x:v>
      </x:c>
    </x:row>
    <x:row r="19" ht="23.25" customHeight="1">
      <x:c r="A19" s="169"/>
      <x:c r="B19" s="175"/>
      <x:c r="C19" s="175"/>
      <x:c r="D19" s="105"/>
      <x:c r="E19" s="122" t="n">
        <x:f>IF(OR($D$7="",$E$6=""),"",IF(7&lt;=VALUE($E$6),VALUE($D$7)+6,""))</x:f>
        <x:v>7</x:v>
      </x:c>
    </x:row>
    <x:row r="20" ht="23.25" customHeight="1">
      <x:c r="A20" s="169"/>
      <x:c r="B20" s="175"/>
      <x:c r="C20" s="175"/>
      <x:c r="D20" s="105"/>
      <x:c r="E20" s="122" t="n">
        <x:f>IF(OR($D$7="",$E$6=""),"",IF(8&lt;=VALUE($E$6),VALUE($D$7)+7,""))</x:f>
        <x:v>8</x:v>
      </x:c>
    </x:row>
    <x:row r="21" ht="23.25" customHeight="1">
      <x:c r="A21" s="169"/>
      <x:c r="B21" s="175"/>
      <x:c r="C21" s="175"/>
      <x:c r="D21" s="105"/>
      <x:c r="E21" s="122" t="n">
        <x:f>IF(OR($D$7="",$E$6=""),"",IF(9&lt;=VALUE($E$6),VALUE($D$7)+8,""))</x:f>
        <x:v>9</x:v>
      </x:c>
    </x:row>
    <x:row r="22" ht="23.25" customHeight="1">
      <x:c r="A22" s="169"/>
      <x:c r="B22" s="175"/>
      <x:c r="C22" s="175"/>
      <x:c r="D22" s="105"/>
      <x:c r="E22" s="122" t="n">
        <x:f>IF(OR($D$7="",$E$6=""),"",IF(10&lt;=VALUE($E$6),VALUE($D$7)+9,""))</x:f>
        <x:v>10</x:v>
      </x:c>
    </x:row>
    <x:row r="23" ht="23.25" customHeight="1">
      <x:c r="A23" s="169"/>
      <x:c r="B23" s="175"/>
      <x:c r="C23" s="175"/>
      <x:c r="D23" s="105"/>
      <x:c r="E23" s="122" t="n">
        <x:f>IF(OR($D$7="",$E$6=""),"",IF(11&lt;=VALUE($E$6),VALUE($D$7)+10,""))</x:f>
        <x:v>11</x:v>
      </x:c>
    </x:row>
    <x:row r="24" ht="23.25" customHeight="1">
      <x:c r="A24" s="169"/>
      <x:c r="B24" s="175"/>
      <x:c r="C24" s="175"/>
      <x:c r="D24" s="105"/>
      <x:c r="E24" s="122" t="n">
        <x:f>IF(OR($D$7="",$E$6=""),"",IF(12&lt;=VALUE($E$6),VALUE($D$7)+11,""))</x:f>
        <x:v>12</x:v>
      </x:c>
    </x:row>
    <x:row r="25" ht="23.25" customHeight="1">
      <x:c r="A25" s="169"/>
      <x:c r="B25" s="175"/>
      <x:c r="C25" s="175"/>
      <x:c r="D25" s="105"/>
      <x:c r="E25" s="122" t="n">
        <x:f>IF(OR($D$7="",$E$6=""),"",IF(13&lt;=VALUE($E$6),VALUE($D$7)+12,""))</x:f>
        <x:v>13</x:v>
      </x:c>
    </x:row>
    <x:row r="26" ht="23.25" customHeight="1">
      <x:c r="A26" s="169"/>
      <x:c r="B26" s="175"/>
      <x:c r="C26" s="175"/>
      <x:c r="D26" s="105"/>
      <x:c r="E26" s="122" t="n">
        <x:f>IF(OR($D$7="",$E$6=""),"",IF(14&lt;=VALUE($E$6),VALUE($D$7)+13,""))</x:f>
        <x:v>14</x:v>
      </x:c>
    </x:row>
    <x:row r="27" ht="23.25" customHeight="1">
      <x:c r="A27" s="169"/>
      <x:c r="B27" s="175"/>
      <x:c r="C27" s="175"/>
      <x:c r="D27" s="105"/>
      <x:c r="E27" s="122" t="n">
        <x:f>IF(OR($D$7="",$E$6=""),"",IF(15&lt;=VALUE($E$6),VALUE($D$7)+14,""))</x:f>
        <x:v>15</x:v>
      </x:c>
    </x:row>
    <x:row r="28" ht="23.25" customHeight="1">
      <x:c r="A28" s="169"/>
      <x:c r="B28" s="175"/>
      <x:c r="C28" s="175"/>
      <x:c r="D28" s="105"/>
      <x:c r="E28" s="122" t="n">
        <x:f>IF(OR($D$7="",$E$6=""),"",IF(16&lt;=VALUE($E$6),VALUE($D$7)+15,""))</x:f>
        <x:v>16</x:v>
      </x:c>
    </x:row>
    <x:row r="29" ht="23.25" customHeight="1">
      <x:c r="A29" s="169"/>
      <x:c r="B29" s="175"/>
      <x:c r="C29" s="175"/>
      <x:c r="D29" s="105"/>
      <x:c r="E29" s="122" t="n">
        <x:f>IF(OR($D$7="",$E$6=""),"",IF(17&lt;=VALUE($E$6),VALUE($D$7)+16,""))</x:f>
        <x:v>17</x:v>
      </x:c>
    </x:row>
    <x:row r="30" ht="23.25" customHeight="1">
      <x:c r="A30" s="169"/>
      <x:c r="B30" s="175"/>
      <x:c r="C30" s="175"/>
      <x:c r="D30" s="105"/>
      <x:c r="E30" s="122" t="n">
        <x:f>IF(OR($D$7="",$E$6=""),"",IF(18&lt;=VALUE($E$6),VALUE($D$7)+17,""))</x:f>
        <x:v>18</x:v>
      </x:c>
    </x:row>
    <x:row r="31" ht="23.25" customHeight="1">
      <x:c r="A31" s="169"/>
      <x:c r="B31" s="175"/>
      <x:c r="C31" s="175"/>
      <x:c r="D31" s="105"/>
      <x:c r="E31" s="122" t="n">
        <x:f>IF(OR($D$7="",$E$6=""),"",IF(19&lt;=VALUE($E$6),VALUE($D$7)+18,""))</x:f>
        <x:v>19</x:v>
      </x:c>
    </x:row>
    <x:row r="32" ht="23.25" customHeight="1">
      <x:c r="A32" s="169"/>
      <x:c r="B32" s="175"/>
      <x:c r="C32" s="175"/>
      <x:c r="D32" s="105"/>
      <x:c r="E32" s="122" t="n">
        <x:f>IF(OR($D$7="",$E$6=""),"",IF(20&lt;=VALUE($E$6),VALUE($D$7)+19,""))</x:f>
        <x:v>20</x:v>
      </x:c>
    </x:row>
    <x:row r="33" ht="23.25" customHeight="1">
      <x:c r="A33" s="169"/>
      <x:c r="B33" s="175"/>
      <x:c r="C33" s="175"/>
      <x:c r="D33" s="105"/>
      <x:c r="E33" s="122" t="n">
        <x:f>IF(OR($D$7="",$E$6=""),"",IF(21&lt;=VALUE($E$6),VALUE($D$7)+20,""))</x:f>
        <x:v>21</x:v>
      </x:c>
    </x:row>
    <x:row r="34" ht="23.25" customHeight="1">
      <x:c r="A34" s="169"/>
      <x:c r="B34" s="175"/>
      <x:c r="C34" s="175"/>
      <x:c r="D34" s="105"/>
      <x:c r="E34" s="122" t="n">
        <x:f>IF(OR($D$7="",$E$6=""),"",IF(22&lt;=VALUE($E$6),VALUE($D$7)+21,""))</x:f>
        <x:v>22</x:v>
      </x:c>
    </x:row>
    <x:row r="35" ht="23.25" customHeight="1">
      <x:c r="A35" s="169"/>
      <x:c r="B35" s="175"/>
      <x:c r="C35" s="175"/>
      <x:c r="D35" s="105"/>
      <x:c r="E35" s="122" t="n">
        <x:f>IF(OR($D$7="",$E$6=""),"",IF(23&lt;=VALUE($E$6),VALUE($D$7)+22,""))</x:f>
        <x:v>23</x:v>
      </x:c>
    </x:row>
    <x:row r="36" ht="23.25" customHeight="1">
      <x:c r="A36" s="169"/>
      <x:c r="B36" s="175"/>
      <x:c r="C36" s="175"/>
      <x:c r="D36" s="105"/>
      <x:c r="E36" s="122" t="n">
        <x:f>IF(OR($D$7="",$E$6=""),"",IF(24&lt;=VALUE($E$6),VALUE($D$7)+23,""))</x:f>
        <x:v>24</x:v>
      </x:c>
    </x:row>
    <x:row r="37" ht="23.25" customHeight="1">
      <x:c r="A37" s="169"/>
      <x:c r="B37" s="175"/>
      <x:c r="C37" s="175"/>
      <x:c r="D37" s="105"/>
      <x:c r="E37" s="122" t="n">
        <x:f>IF(OR($D$7="",$E$6=""),"",IF(25&lt;=VALUE($E$6),VALUE($D$7)+24,""))</x:f>
        <x:v>25</x:v>
      </x:c>
    </x:row>
    <x:row r="38" ht="23.25" customHeight="1">
      <x:c r="A38" s="169"/>
      <x:c r="B38" s="175"/>
      <x:c r="C38" s="175"/>
      <x:c r="D38" s="105"/>
      <x:c r="E38" s="122" t="n">
        <x:f>IF(OR($D$7="",$E$6=""),"",IF(26&lt;=VALUE($E$6),VALUE($D$7)+25,""))</x:f>
        <x:v>26</x:v>
      </x:c>
    </x:row>
    <x:row r="39" ht="23.25" customHeight="1">
      <x:c r="A39" s="169"/>
      <x:c r="B39" s="175"/>
      <x:c r="C39" s="175"/>
      <x:c r="D39" s="105"/>
      <x:c r="E39" s="122" t="n">
        <x:f>IF(OR($D$7="",$E$6=""),"",IF(27&lt;=VALUE($E$6),VALUE($D$7)+26,""))</x:f>
        <x:v>27</x:v>
      </x:c>
    </x:row>
    <x:row r="40" ht="23.25" customHeight="1">
      <x:c r="A40" s="169"/>
      <x:c r="B40" s="175"/>
      <x:c r="C40" s="175"/>
      <x:c r="D40" s="105"/>
      <x:c r="E40" s="122" t="n">
        <x:f>IF(OR($D$7="",$E$6=""),"",IF(28&lt;=VALUE($E$6),VALUE($D$7)+27,""))</x:f>
        <x:v>28</x:v>
      </x:c>
    </x:row>
    <x:row r="41" ht="23.25" customHeight="1">
      <x:c r="A41" s="169"/>
      <x:c r="B41" s="175"/>
      <x:c r="C41" s="175"/>
      <x:c r="D41" s="105"/>
      <x:c r="E41" s="122" t="n">
        <x:f>IF(OR($D$7="",$E$6=""),"",IF(29&lt;=VALUE($E$6),VALUE($D$7)+28,""))</x:f>
        <x:v>29</x:v>
      </x:c>
    </x:row>
    <x:row r="42" ht="23.25" customHeight="1">
      <x:c r="A42" s="169"/>
      <x:c r="B42" s="175"/>
      <x:c r="C42" s="175"/>
      <x:c r="D42" s="105"/>
      <x:c r="E42" s="122" t="n">
        <x:f>IF(OR($D$7="",$E$6=""),"",IF(30&lt;=VALUE($E$6),VALUE($D$7)+29,""))</x:f>
        <x:v>30</x:v>
      </x:c>
    </x:row>
    <x:row r="43" ht="23.25" customHeight="1">
      <x:c r="A43" s="169"/>
      <x:c r="B43" s="175"/>
      <x:c r="C43" s="175"/>
      <x:c r="D43" s="105"/>
      <x:c r="E43" s="122" t="str">
        <x:f>IF(OR($D$7="",$E$6=""),"",IF(31&lt;=VALUE($E$6),VALUE($D$7)+30,""))</x:f>
      </x:c>
    </x:row>
    <x:row r="44" ht="23.25" customHeight="1">
      <x:c r="A44" s="169"/>
      <x:c r="B44" s="175"/>
      <x:c r="C44" s="175"/>
      <x:c r="D44" s="105"/>
      <x:c r="E44" s="122" t="str">
        <x:f>IF(OR($D$7="",$E$6=""),"",IF(32&lt;=VALUE($E$6),VALUE($D$7)+31,""))</x:f>
      </x:c>
    </x:row>
    <x:row r="45" ht="23.25" customHeight="1">
      <x:c r="A45" s="169"/>
      <x:c r="B45" s="175"/>
      <x:c r="C45" s="175"/>
      <x:c r="D45" s="105"/>
      <x:c r="E45" s="122" t="str">
        <x:f>IF(OR($D$7="",$E$6=""),"",IF(33&lt;=VALUE($E$6),VALUE($D$7)+32,""))</x:f>
      </x:c>
    </x:row>
    <x:row r="46" ht="23.25" customHeight="1">
      <x:c r="A46" s="169"/>
      <x:c r="B46" s="175"/>
      <x:c r="C46" s="175"/>
      <x:c r="D46" s="105"/>
      <x:c r="E46" s="122" t="str">
        <x:f>IF(OR($D$7="",$E$6=""),"",IF(34&lt;=VALUE($E$6),VALUE($D$7)+33,""))</x:f>
      </x:c>
    </x:row>
    <x:row r="47" ht="23.25" customHeight="1">
      <x:c r="A47" s="169"/>
      <x:c r="B47" s="175"/>
      <x:c r="C47" s="175"/>
      <x:c r="D47" s="105"/>
      <x:c r="E47" s="122" t="str">
        <x:f>IF(OR($D$7="",$E$6=""),"",IF(35&lt;=VALUE($E$6),VALUE($D$7)+34,""))</x:f>
      </x:c>
    </x:row>
    <x:row r="48" ht="23.25" customHeight="1">
      <x:c r="A48" s="169"/>
      <x:c r="B48" s="175"/>
      <x:c r="C48" s="175"/>
      <x:c r="D48" s="105"/>
      <x:c r="E48" s="122" t="str">
        <x:f>IF(OR($D$7="",$E$6=""),"",IF(36&lt;=VALUE($E$6),VALUE($D$7)+35,""))</x:f>
      </x:c>
    </x:row>
    <x:row r="49" ht="23.25" customHeight="1">
      <x:c r="A49" s="169"/>
      <x:c r="B49" s="175"/>
      <x:c r="C49" s="175"/>
      <x:c r="D49" s="105"/>
      <x:c r="E49" s="122" t="str">
        <x:f>IF(OR($D$7="",$E$6=""),"",IF(37&lt;=VALUE($E$6),VALUE($D$7)+36,""))</x:f>
      </x:c>
    </x:row>
    <x:row r="50" ht="23.25" customHeight="1">
      <x:c r="A50" s="169"/>
      <x:c r="B50" s="175"/>
      <x:c r="C50" s="175"/>
      <x:c r="D50" s="105"/>
      <x:c r="E50" s="122" t="str">
        <x:f>IF(OR($D$7="",$E$6=""),"",IF(38&lt;=VALUE($E$6),VALUE($D$7)+37,""))</x:f>
      </x:c>
    </x:row>
    <x:row r="51" ht="23.25" customHeight="1">
      <x:c r="A51" s="169"/>
      <x:c r="B51" s="175"/>
      <x:c r="C51" s="175"/>
      <x:c r="D51" s="105"/>
      <x:c r="E51" s="122" t="str">
        <x:f>IF(OR($D$7="",$E$6=""),"",IF(39&lt;=VALUE($E$6),VALUE($D$7)+38,""))</x:f>
      </x:c>
    </x:row>
    <x:row r="52" ht="23.25" customHeight="1">
      <x:c r="A52" s="169"/>
      <x:c r="B52" s="175"/>
      <x:c r="C52" s="175"/>
      <x:c r="D52" s="105"/>
      <x:c r="E52" s="122" t="str">
        <x:f>IF(OR($D$7="",$E$6=""),"",IF(40&lt;=VALUE($E$6),VALUE($D$7)+39,""))</x:f>
      </x:c>
    </x:row>
    <x:row r="53" ht="23.25" customHeight="1">
      <x:c r="A53" s="169"/>
      <x:c r="B53" s="175"/>
      <x:c r="C53" s="175"/>
      <x:c r="D53" s="105"/>
      <x:c r="E53" s="122" t="str">
        <x:f>IF(OR($D$7="",$E$6=""),"",IF(41&lt;=VALUE($E$6),VALUE($D$7)+40,""))</x:f>
      </x:c>
    </x:row>
    <x:row r="54" ht="23.25" customHeight="1">
      <x:c r="A54" s="169"/>
      <x:c r="B54" s="175"/>
      <x:c r="C54" s="175"/>
      <x:c r="D54" s="105"/>
      <x:c r="E54" s="122" t="str">
        <x:f>IF(OR($D$7="",$E$6=""),"",IF(42&lt;=VALUE($E$6),VALUE($D$7)+41,""))</x:f>
      </x:c>
    </x:row>
    <x:row r="55" ht="23.25" customHeight="1">
      <x:c r="A55" s="169"/>
      <x:c r="B55" s="175"/>
      <x:c r="C55" s="175"/>
      <x:c r="D55" s="105"/>
      <x:c r="E55" s="122" t="str">
        <x:f>IF(OR($D$7="",$E$6=""),"",IF(43&lt;=VALUE($E$6),VALUE($D$7)+42,""))</x:f>
      </x:c>
    </x:row>
    <x:row r="56" ht="23.25" customHeight="1">
      <x:c r="A56" s="169"/>
      <x:c r="B56" s="175"/>
      <x:c r="C56" s="175"/>
      <x:c r="D56" s="105"/>
      <x:c r="E56" s="122" t="str">
        <x:f>IF(OR($D$7="",$E$6=""),"",IF(44&lt;=VALUE($E$6),VALUE($D$7)+43,""))</x:f>
      </x:c>
    </x:row>
    <x:row r="57" ht="23.25" customHeight="1">
      <x:c r="A57" s="169"/>
      <x:c r="B57" s="175"/>
      <x:c r="C57" s="175"/>
      <x:c r="D57" s="105"/>
      <x:c r="E57" s="122" t="str">
        <x:f>IF(OR($D$7="",$E$6=""),"",IF(45&lt;=VALUE($E$6),VALUE($D$7)+44,""))</x:f>
      </x:c>
    </x:row>
    <x:row r="58" ht="23.25" customHeight="1">
      <x:c r="A58" s="169"/>
      <x:c r="B58" s="175"/>
      <x:c r="C58" s="175"/>
      <x:c r="D58" s="105"/>
      <x:c r="E58" s="122" t="str">
        <x:f>IF(OR($D$7="",$E$6=""),"",IF(46&lt;=VALUE($E$6),VALUE($D$7)+45,""))</x:f>
      </x:c>
    </x:row>
    <x:row r="59" ht="23.25" customHeight="1">
      <x:c r="A59" s="169"/>
      <x:c r="B59" s="175"/>
      <x:c r="C59" s="175"/>
      <x:c r="D59" s="105"/>
      <x:c r="E59" s="122" t="str">
        <x:f>IF(OR($D$7="",$E$6=""),"",IF(47&lt;=VALUE($E$6),VALUE($D$7)+46,""))</x:f>
      </x:c>
    </x:row>
    <x:row r="60" ht="23.25" customHeight="1">
      <x:c r="A60" s="169"/>
      <x:c r="B60" s="175"/>
      <x:c r="C60" s="175"/>
      <x:c r="D60" s="105"/>
      <x:c r="E60" s="122" t="str">
        <x:f>IF(OR($D$7="",$E$6=""),"",IF(48&lt;=VALUE($E$6),VALUE($D$7)+47,""))</x:f>
      </x:c>
    </x:row>
    <x:row r="61" ht="23.25" customHeight="1">
      <x:c r="A61" s="169"/>
      <x:c r="B61" s="175"/>
      <x:c r="C61" s="175"/>
      <x:c r="D61" s="105"/>
      <x:c r="E61" s="122" t="str">
        <x:f>IF(OR($D$7="",$E$6=""),"",IF(49&lt;=VALUE($E$6),VALUE($D$7)+48,""))</x:f>
      </x:c>
    </x:row>
    <x:row r="62" ht="23.25" customHeight="1">
      <x:c r="A62" s="170"/>
      <x:c r="B62" s="176"/>
      <x:c r="C62" s="176"/>
      <x:c r="D62" s="106"/>
      <x:c r="E62" s="123" t="str">
        <x:f>IF(OR($D$7="",$E$6=""),"",IF(50&lt;=VALUE($E$6),VALUE($D$7)+49,""))</x:f>
      </x:c>
    </x:row>
  </x:sheetData>
  <x:mergeCells>
    <x:mergeCell ref="A2:E2"/>
    <x:mergeCell ref="A3:E3"/>
    <x:mergeCell ref="A4:E4"/>
    <x:mergeCell ref="A9:E9"/>
    <x:mergeCell ref="A11:E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B47:C47"/>
    <x:mergeCell ref="B48:C48"/>
    <x:mergeCell ref="B49:C49"/>
    <x:mergeCell ref="B50:C50"/>
    <x:mergeCell ref="B51:C51"/>
    <x:mergeCell ref="B52:C52"/>
    <x:mergeCell ref="B53:C53"/>
    <x:mergeCell ref="B54:C54"/>
    <x:mergeCell ref="B55:C55"/>
    <x:mergeCell ref="B56:C56"/>
    <x:mergeCell ref="B57:C57"/>
    <x:mergeCell ref="B58:C58"/>
    <x:mergeCell ref="B59:C59"/>
    <x:mergeCell ref="B60:C60"/>
    <x:mergeCell ref="B61:C61"/>
    <x:mergeCell ref="B62:C62"/>
    <x:mergeCell ref="A10:E10"/>
  </x:mergeCells>
  <x:conditionalFormatting sqref="D6:D6">
    <x:cfRule type="expression" dxfId="0" priority="1">
      <x:formula>$D$6="أبيض"</x:formula>
    </x:cfRule>
    <x:cfRule type="expression" dxfId="1" priority="2">
      <x:formula>$D$6="أبيض وأصفر"</x:formula>
    </x:cfRule>
    <x:cfRule type="expression" dxfId="2" priority="3">
      <x:formula>$D$6="أصفر"</x:formula>
    </x:cfRule>
    <x:cfRule type="expression" dxfId="3" priority="4">
      <x:formula>$D$6="أصفر وبرتقالي"</x:formula>
    </x:cfRule>
    <x:cfRule type="expression" dxfId="4" priority="5">
      <x:formula>$D$6="برتقالي"</x:formula>
    </x:cfRule>
    <x:cfRule type="expression" dxfId="5" priority="6">
      <x:formula>$D$6="برتقالي وأخضر"</x:formula>
    </x:cfRule>
    <x:cfRule type="expression" dxfId="6" priority="7">
      <x:formula>$D$6="أخضر"</x:formula>
    </x:cfRule>
    <x:cfRule type="expression" dxfId="7" priority="8">
      <x:formula>$D$6="أخضر وأزرق"</x:formula>
    </x:cfRule>
    <x:cfRule type="expression" dxfId="8" priority="9">
      <x:formula>$D$6="أزرق"</x:formula>
    </x:cfRule>
    <x:cfRule type="expression" dxfId="9" priority="10">
      <x:formula>$D$6="أزرق وبني"</x:formula>
    </x:cfRule>
    <x:cfRule type="expression" dxfId="10" priority="11">
      <x:formula>$D$6="بني"</x:formula>
    </x:cfRule>
  </x:conditionalFormatting>
  <x:conditionalFormatting sqref="A8:B8">
    <x:cfRule type="expression" dxfId="11" priority="12">
      <x:formula>IF($E$6="",FALSE,$B$8&gt;VALUE($E$6))</x:formula>
    </x:cfRule>
  </x:conditionalFormatting>
  <x:conditionalFormatting sqref="A13:E62">
    <x:cfRule type="expression" dxfId="12" priority="13">
      <x:formula>IF($E$6="",TRUE,ROW()-12&gt;VALUE($E$6))</x:formula>
    </x:cfRule>
  </x:conditionalFormatting>
  <x:conditionalFormatting sqref="D13:D62">
    <x:cfRule type="expression" dxfId="13" priority="14">
      <x:formula>AND($D13&lt;&gt;"",COUNTIFS($D$13:$D$62,$D13)&gt;1)</x:formula>
    </x:cfRule>
  </x:conditionalFormatting>
  <x:conditionalFormatting sqref="B6:B6">
    <x:cfRule type="expression" dxfId="14" priority="15">
      <x:formula>AND(ISNUMBER(B6),MONTH(B6)=1)</x:formula>
    </x:cfRule>
    <x:cfRule type="expression" dxfId="15" priority="16">
      <x:formula>AND(ISNUMBER(B6),MONTH(B6)=2)</x:formula>
    </x:cfRule>
    <x:cfRule type="expression" dxfId="16" priority="17">
      <x:formula>AND(ISNUMBER(B6),MONTH(B6)=3)</x:formula>
    </x:cfRule>
    <x:cfRule type="expression" dxfId="17" priority="18">
      <x:formula>AND(ISNUMBER(B6),MONTH(B6)=4)</x:formula>
    </x:cfRule>
    <x:cfRule type="expression" dxfId="18" priority="19">
      <x:formula>AND(ISNUMBER(B6),MONTH(B6)=5)</x:formula>
    </x:cfRule>
    <x:cfRule type="expression" dxfId="19" priority="20">
      <x:formula>AND(ISNUMBER(B6),MONTH(B6)=6)</x:formula>
    </x:cfRule>
    <x:cfRule type="expression" dxfId="20" priority="21">
      <x:formula>AND(ISNUMBER(B6),MONTH(B6)=7)</x:formula>
    </x:cfRule>
    <x:cfRule type="expression" dxfId="21" priority="22">
      <x:formula>AND(ISNUMBER(B6),MONTH(B6)=8)</x:formula>
    </x:cfRule>
    <x:cfRule type="expression" dxfId="22" priority="23">
      <x:formula>AND(ISNUMBER(B6),MONTH(B6)=9)</x:formula>
    </x:cfRule>
    <x:cfRule type="expression" dxfId="23" priority="24">
      <x:formula>AND(ISNUMBER(B6),MONTH(B6)=10)</x:formula>
    </x:cfRule>
    <x:cfRule type="expression" dxfId="24" priority="25">
      <x:formula>AND(ISNUMBER(B6),MONTH(B6)=11)</x:formula>
    </x:cfRule>
    <x:cfRule type="expression" dxfId="25" priority="26">
      <x:formula>AND(ISNUMBER(B6),MONTH(B6)=12)</x:formula>
    </x:cfRule>
  </x:conditionalFormatting>
  <x:conditionalFormatting sqref="A13:A62">
    <x:cfRule type="expression" dxfId="26" priority="27">
      <x:formula>AND(ISNUMBER(A13),MONTH(A13)=1)</x:formula>
    </x:cfRule>
    <x:cfRule type="expression" dxfId="27" priority="28">
      <x:formula>AND(ISNUMBER(A13),MONTH(A13)=2)</x:formula>
    </x:cfRule>
    <x:cfRule type="expression" dxfId="28" priority="29">
      <x:formula>AND(ISNUMBER(A13),MONTH(A13)=3)</x:formula>
    </x:cfRule>
    <x:cfRule type="expression" dxfId="29" priority="30">
      <x:formula>AND(ISNUMBER(A13),MONTH(A13)=4)</x:formula>
    </x:cfRule>
    <x:cfRule type="expression" dxfId="30" priority="31">
      <x:formula>AND(ISNUMBER(A13),MONTH(A13)=5)</x:formula>
    </x:cfRule>
    <x:cfRule type="expression" dxfId="31" priority="32">
      <x:formula>AND(ISNUMBER(A13),MONTH(A13)=6)</x:formula>
    </x:cfRule>
    <x:cfRule type="expression" dxfId="32" priority="33">
      <x:formula>AND(ISNUMBER(A13),MONTH(A13)=7)</x:formula>
    </x:cfRule>
    <x:cfRule type="expression" dxfId="33" priority="34">
      <x:formula>AND(ISNUMBER(A13),MONTH(A13)=8)</x:formula>
    </x:cfRule>
    <x:cfRule type="expression" dxfId="34" priority="35">
      <x:formula>AND(ISNUMBER(A13),MONTH(A13)=9)</x:formula>
    </x:cfRule>
    <x:cfRule type="expression" dxfId="35" priority="36">
      <x:formula>AND(ISNUMBER(A13),MONTH(A13)=10)</x:formula>
    </x:cfRule>
    <x:cfRule type="expression" dxfId="36" priority="37">
      <x:formula>AND(ISNUMBER(A13),MONTH(A13)=11)</x:formula>
    </x:cfRule>
    <x:cfRule type="expression" dxfId="37" priority="38">
      <x:formula>AND(ISNUMBER(A13),MONTH(A13)=12)</x:formula>
    </x:cfRule>
  </x:conditionalFormatting>
  <x:conditionalFormatting sqref="B13:B62">
    <x:cfRule type="expression" dxfId="38" priority="39">
      <x:formula>AND(ISNUMBER(B13),MONTH(B13)=1)</x:formula>
    </x:cfRule>
    <x:cfRule type="expression" dxfId="39" priority="40">
      <x:formula>AND(ISNUMBER(B13),MONTH(B13)=2)</x:formula>
    </x:cfRule>
    <x:cfRule type="expression" dxfId="40" priority="41">
      <x:formula>AND(ISNUMBER(B13),MONTH(B13)=3)</x:formula>
    </x:cfRule>
    <x:cfRule type="expression" dxfId="41" priority="42">
      <x:formula>AND(ISNUMBER(B13),MONTH(B13)=4)</x:formula>
    </x:cfRule>
    <x:cfRule type="expression" dxfId="42" priority="43">
      <x:formula>AND(ISNUMBER(B13),MONTH(B13)=5)</x:formula>
    </x:cfRule>
    <x:cfRule type="expression" dxfId="43" priority="44">
      <x:formula>AND(ISNUMBER(B13),MONTH(B13)=6)</x:formula>
    </x:cfRule>
    <x:cfRule type="expression" dxfId="44" priority="45">
      <x:formula>AND(ISNUMBER(B13),MONTH(B13)=7)</x:formula>
    </x:cfRule>
    <x:cfRule type="expression" dxfId="45" priority="46">
      <x:formula>AND(ISNUMBER(B13),MONTH(B13)=8)</x:formula>
    </x:cfRule>
    <x:cfRule type="expression" dxfId="46" priority="47">
      <x:formula>AND(ISNUMBER(B13),MONTH(B13)=9)</x:formula>
    </x:cfRule>
    <x:cfRule type="expression" dxfId="47" priority="48">
      <x:formula>AND(ISNUMBER(B13),MONTH(B13)=10)</x:formula>
    </x:cfRule>
    <x:cfRule type="expression" dxfId="48" priority="49">
      <x:formula>AND(ISNUMBER(B13),MONTH(B13)=11)</x:formula>
    </x:cfRule>
    <x:cfRule type="expression" dxfId="49" priority="50">
      <x:formula>AND(ISNUMBER(B13),MONTH(B13)=12)</x:formula>
    </x:cfRule>
  </x:conditionalFormatting>
  <x:dataValidations count="4">
    <x:dataValidation type="list" errorStyle="stop" showErrorMessage="1" errorTitle="قيمة غير صحيحة" error="اختر قيمة من القائمة." sqref="D6">
      <x:formula1>"أبيض,أبيض وأصفر,أصفر,أصفر وبرتقالي,برتقالي,برتقالي وأخضر,أخضر,أخضر وأزرق,أزرق,أزرق وبني,بني"</x:formula1>
    </x:dataValidation>
    <x:dataValidation type="list" errorStyle="stop" showErrorMessage="1" errorTitle="قيمة غير صحيحة" error="اختر قيمة من القائمة." sqref="E6">
      <x:formula1>"1,2,3,4,5,6,7,8,9,10,11,12,13,14,15,16,17,18,19,20,21,22,23,24,25,26,27,28,29,30,31,32,33,34,35,36,37,38,39,40,41,42,43,44,45,46,47,48,49,50"</x:formula1>
    </x:dataValidation>
    <x:dataValidation type="whole" errorStyle="stop" operator="greaterThan" showErrorMessage="1" errorTitle="درجة غير صحيحة" error="أدخل رقم درجة Kyu المعتمدة لدى اللجنة." sqref="C6">
      <x:formula1>0</x:formula1>
    </x:dataValidation>
    <x:dataValidation type="whole" errorStyle="stop" operator="greaterThan" showErrorMessage="1" errorTitle="رقم غير صحيح" error="أدخل رقم البداية الصحيح، مثل 200 أو 300 أو 326300." sqref="D7">
      <x:formula1>0</x:formula1>
    </x:dataValidation>
  </x:dataValidations>
  <x:pageMargins left="0.7" right="0.7" top="0.75" bottom="0.75" header="0.3" footer="0.3"/>
  <x:drawing xmlns:r="http://schemas.openxmlformats.org/officeDocument/2006/relationships" r:id="R80fb61f936b447c0"/>
</x:worksheet>
</file>